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февраль1\"/>
    </mc:Choice>
  </mc:AlternateContent>
  <bookViews>
    <workbookView xWindow="-135" yWindow="735" windowWidth="12855" windowHeight="9150" tabRatio="849"/>
  </bookViews>
  <sheets>
    <sheet name="Прил 1  " sheetId="48" r:id="rId1"/>
    <sheet name="Прил 2" sheetId="41" state="hidden" r:id="rId2"/>
    <sheet name="Прил 3" sheetId="44" state="hidden" r:id="rId3"/>
    <sheet name="Прил 4 (2)" sheetId="45" state="hidden" r:id="rId4"/>
    <sheet name="прил3(5)" sheetId="6" state="hidden" r:id="rId5"/>
    <sheet name="прил.4(6)" sheetId="40" state="hidden" r:id="rId6"/>
    <sheet name="прил._5(7)" sheetId="24" state="hidden" r:id="rId7"/>
    <sheet name="Прил 6(8)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'прил._5(7)'!$A$17:$K$172</definedName>
    <definedName name="_xlnm._FilterDatabase" localSheetId="5" hidden="1">'прил.4(6)'!$A$16:$H$133</definedName>
    <definedName name="_xlnm.Print_Area" localSheetId="0">'Прил 1  '!$A$1:$B$90</definedName>
    <definedName name="_xlnm.Print_Area" localSheetId="1">'Прил 2'!$A$1:$F$31</definedName>
    <definedName name="_xlnm.Print_Area" localSheetId="8">'прил 9'!$A$1:$C$22</definedName>
    <definedName name="_xlnm.Print_Area" localSheetId="6">'прил._5(7)'!$A$1:$L$175</definedName>
    <definedName name="_xlnm.Print_Area" localSheetId="5">'прил.4(6)'!$A$1:$J$137</definedName>
    <definedName name="_xlnm.Print_Area" localSheetId="4">'прил3(5)'!$A$1:$F$52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H46" i="40" l="1"/>
  <c r="C18" i="44" l="1"/>
  <c r="K69" i="24" l="1"/>
  <c r="K73" i="24"/>
  <c r="C20" i="44" l="1"/>
  <c r="B47" i="40" l="1"/>
  <c r="H44" i="40" l="1"/>
  <c r="H45" i="40"/>
  <c r="K125" i="24"/>
  <c r="H41" i="40"/>
  <c r="H42" i="40" l="1"/>
  <c r="K155" i="24"/>
  <c r="K114" i="24" l="1"/>
  <c r="K126" i="24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19" i="45" l="1"/>
  <c r="C20" i="45"/>
  <c r="C21" i="45"/>
  <c r="C25" i="42" l="1"/>
  <c r="C32" i="42"/>
  <c r="C33" i="42"/>
  <c r="C34" i="42"/>
  <c r="D26" i="6"/>
  <c r="D32" i="6"/>
  <c r="D35" i="6"/>
  <c r="K101" i="24" l="1"/>
  <c r="H129" i="40"/>
  <c r="H125" i="40"/>
  <c r="H105" i="40"/>
  <c r="H102" i="40"/>
  <c r="H93" i="40"/>
  <c r="H78" i="40"/>
  <c r="H76" i="40" s="1"/>
  <c r="H67" i="40"/>
  <c r="H63" i="40"/>
  <c r="H59" i="40"/>
  <c r="H55" i="40"/>
  <c r="H40" i="40"/>
  <c r="H28" i="40"/>
  <c r="H27" i="40" s="1"/>
  <c r="H20" i="40"/>
  <c r="H24" i="40"/>
  <c r="H21" i="40" s="1"/>
  <c r="K123" i="24"/>
  <c r="K67" i="24"/>
  <c r="H77" i="40" l="1"/>
  <c r="H75" i="40"/>
  <c r="C27" i="42"/>
  <c r="C22" i="42"/>
  <c r="C28" i="42"/>
  <c r="C30" i="42"/>
  <c r="K136" i="24"/>
  <c r="K137" i="24"/>
  <c r="K132" i="24"/>
  <c r="D36" i="6"/>
  <c r="K115" i="24"/>
  <c r="K120" i="24"/>
  <c r="K119" i="24"/>
  <c r="K116" i="24"/>
  <c r="K110" i="24"/>
  <c r="K106" i="24"/>
  <c r="K105" i="24"/>
  <c r="K104" i="24"/>
  <c r="K103" i="24"/>
  <c r="B32" i="40"/>
  <c r="K84" i="24"/>
  <c r="H65" i="40" l="1"/>
  <c r="H66" i="40"/>
  <c r="H64" i="40"/>
  <c r="B59" i="40" l="1"/>
  <c r="C11" i="41" l="1"/>
  <c r="K40" i="24" l="1"/>
  <c r="H128" i="40"/>
  <c r="H127" i="40"/>
  <c r="H126" i="40"/>
  <c r="H133" i="40" l="1"/>
  <c r="H121" i="40"/>
  <c r="H119" i="40"/>
  <c r="H118" i="40" s="1"/>
  <c r="H116" i="40"/>
  <c r="H113" i="40"/>
  <c r="H110" i="40"/>
  <c r="H107" i="40"/>
  <c r="H103" i="40"/>
  <c r="H101" i="40"/>
  <c r="H97" i="40"/>
  <c r="H87" i="40"/>
  <c r="H83" i="40"/>
  <c r="H79" i="40" s="1"/>
  <c r="H74" i="40"/>
  <c r="H71" i="40"/>
  <c r="H50" i="40"/>
  <c r="H35" i="40"/>
  <c r="H32" i="40" s="1"/>
  <c r="H95" i="40"/>
  <c r="K50" i="24"/>
  <c r="K48" i="24"/>
  <c r="H115" i="40" l="1"/>
  <c r="H114" i="40"/>
  <c r="H47" i="40"/>
  <c r="H49" i="40"/>
  <c r="K47" i="24"/>
  <c r="K37" i="24" s="1"/>
  <c r="H100" i="40"/>
  <c r="K162" i="24"/>
  <c r="D21" i="6" l="1"/>
  <c r="H104" i="40"/>
  <c r="H69" i="40"/>
  <c r="H120" i="40"/>
  <c r="H117" i="40"/>
  <c r="D25" i="6"/>
  <c r="H51" i="40" l="1"/>
  <c r="C18" i="45" l="1"/>
  <c r="C15" i="44"/>
  <c r="C10" i="44" s="1"/>
  <c r="K135" i="24" l="1"/>
  <c r="K134" i="24" s="1"/>
  <c r="K138" i="24"/>
  <c r="K129" i="24"/>
  <c r="K128" i="24" s="1"/>
  <c r="D37" i="6" s="1"/>
  <c r="K130" i="24"/>
  <c r="K131" i="24"/>
  <c r="H123" i="40" l="1"/>
  <c r="K109" i="24"/>
  <c r="D28" i="6"/>
  <c r="K52" i="24"/>
  <c r="D23" i="6" s="1"/>
  <c r="K150" i="24"/>
  <c r="K122" i="24"/>
  <c r="K62" i="24"/>
  <c r="K63" i="24"/>
  <c r="K64" i="24"/>
  <c r="C13" i="44"/>
  <c r="C12" i="44" s="1"/>
  <c r="C11" i="44" s="1"/>
  <c r="H18" i="40"/>
  <c r="H17" i="40" s="1"/>
  <c r="H38" i="40"/>
  <c r="H54" i="40"/>
  <c r="H58" i="40"/>
  <c r="H57" i="40" s="1"/>
  <c r="H56" i="40" s="1"/>
  <c r="H60" i="40"/>
  <c r="H82" i="40"/>
  <c r="H85" i="40"/>
  <c r="H91" i="40"/>
  <c r="H92" i="40" s="1"/>
  <c r="H94" i="40"/>
  <c r="H111" i="40"/>
  <c r="H130" i="40"/>
  <c r="H90" i="40"/>
  <c r="H88" i="40" s="1"/>
  <c r="K111" i="24"/>
  <c r="K25" i="24"/>
  <c r="K66" i="24"/>
  <c r="C17" i="42"/>
  <c r="D11" i="41"/>
  <c r="E11" i="41" s="1"/>
  <c r="E12" i="41"/>
  <c r="E15" i="41"/>
  <c r="C27" i="41"/>
  <c r="E23" i="41"/>
  <c r="D24" i="41"/>
  <c r="E24" i="41" s="1"/>
  <c r="E25" i="41"/>
  <c r="K22" i="24"/>
  <c r="K72" i="24"/>
  <c r="K148" i="24"/>
  <c r="K117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71" i="24"/>
  <c r="K168" i="24" s="1"/>
  <c r="K163" i="24"/>
  <c r="K165" i="24"/>
  <c r="K164" i="24" s="1"/>
  <c r="K161" i="24"/>
  <c r="D46" i="6" s="1"/>
  <c r="K145" i="24"/>
  <c r="K146" i="24"/>
  <c r="K147" i="24"/>
  <c r="K142" i="24"/>
  <c r="K141" i="24" s="1"/>
  <c r="K100" i="24"/>
  <c r="B91" i="40"/>
  <c r="B88" i="40"/>
  <c r="B86" i="40"/>
  <c r="B84" i="40"/>
  <c r="B82" i="40"/>
  <c r="B79" i="40"/>
  <c r="B68" i="40"/>
  <c r="B56" i="40"/>
  <c r="B51" i="40"/>
  <c r="B42" i="40"/>
  <c r="B39" i="40"/>
  <c r="B36" i="40"/>
  <c r="B34" i="40"/>
  <c r="B27" i="40"/>
  <c r="B23" i="40"/>
  <c r="K89" i="24"/>
  <c r="K92" i="24"/>
  <c r="K91" i="24" s="1"/>
  <c r="K90" i="24" s="1"/>
  <c r="I98" i="40"/>
  <c r="J98" i="40"/>
  <c r="I94" i="40"/>
  <c r="J94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39" i="24"/>
  <c r="D44" i="6"/>
  <c r="K169" i="24"/>
  <c r="K167" i="24"/>
  <c r="D48" i="6" s="1"/>
  <c r="D49" i="6" s="1"/>
  <c r="K88" i="24" l="1"/>
  <c r="D30" i="6" s="1"/>
  <c r="D31" i="6"/>
  <c r="D22" i="6"/>
  <c r="K57" i="24"/>
  <c r="K31" i="24" s="1"/>
  <c r="H89" i="40"/>
  <c r="H84" i="40"/>
  <c r="K71" i="24"/>
  <c r="K108" i="24"/>
  <c r="D34" i="6" s="1"/>
  <c r="K18" i="24"/>
  <c r="K19" i="24" s="1"/>
  <c r="K157" i="24"/>
  <c r="K39" i="24"/>
  <c r="K38" i="24" s="1"/>
  <c r="D39" i="6"/>
  <c r="K159" i="24"/>
  <c r="K152" i="24"/>
  <c r="K153" i="24"/>
  <c r="D43" i="6"/>
  <c r="K144" i="24"/>
  <c r="D41" i="6" s="1"/>
  <c r="K156" i="24"/>
  <c r="D45" i="6" s="1"/>
  <c r="K151" i="24"/>
  <c r="H39" i="40"/>
  <c r="H86" i="40"/>
  <c r="H73" i="40"/>
  <c r="H72" i="40" s="1"/>
  <c r="H68" i="40" s="1"/>
  <c r="H112" i="40"/>
  <c r="H19" i="40"/>
  <c r="H48" i="40"/>
  <c r="H26" i="40"/>
  <c r="H36" i="40"/>
  <c r="H132" i="40"/>
  <c r="H131" i="40" s="1"/>
  <c r="H124" i="40"/>
  <c r="H122" i="40"/>
  <c r="D22" i="41"/>
  <c r="E22" i="41" s="1"/>
  <c r="C29" i="42"/>
  <c r="G28" i="41"/>
  <c r="H23" i="40"/>
  <c r="H22" i="40" s="1"/>
  <c r="H81" i="40"/>
  <c r="H80" i="40"/>
  <c r="H62" i="40"/>
  <c r="H61" i="40" s="1"/>
  <c r="H96" i="40"/>
  <c r="H53" i="40"/>
  <c r="H52" i="40" s="1"/>
  <c r="H37" i="40"/>
  <c r="K70" i="24"/>
  <c r="K158" i="24"/>
  <c r="E17" i="6"/>
  <c r="F17" i="6" s="1"/>
  <c r="K170" i="24"/>
  <c r="K30" i="24" l="1"/>
  <c r="D24" i="6"/>
  <c r="D18" i="6" s="1"/>
  <c r="D27" i="41"/>
  <c r="E27" i="41" s="1"/>
  <c r="D40" i="6"/>
  <c r="H106" i="40"/>
  <c r="K17" i="24" l="1"/>
  <c r="H99" i="40"/>
  <c r="H98" i="40" s="1"/>
  <c r="H16" i="40" s="1"/>
  <c r="D27" i="6"/>
  <c r="D17" i="6" s="1"/>
  <c r="H17" i="6" l="1"/>
  <c r="H18" i="6"/>
</calcChain>
</file>

<file path=xl/sharedStrings.xml><?xml version="1.0" encoding="utf-8"?>
<sst xmlns="http://schemas.openxmlformats.org/spreadsheetml/2006/main" count="2168" uniqueCount="557">
  <si>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</si>
  <si>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</si>
  <si>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</si>
  <si>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</si>
  <si>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</si>
  <si>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</si>
  <si>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</si>
  <si>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</si>
  <si>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</si>
  <si>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</si>
  <si>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</si>
  <si>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</si>
  <si>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</si>
  <si>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</si>
  <si>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</si>
  <si>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</si>
  <si>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</si>
  <si>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</si>
  <si>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</si>
  <si>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</si>
  <si>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</si>
  <si>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</si>
  <si>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</si>
  <si>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</si>
  <si>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</si>
  <si>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</si>
  <si>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</si>
  <si>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</si>
  <si>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</si>
  <si>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</si>
  <si>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</si>
  <si>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</si>
  <si>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</si>
  <si>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</si>
  <si>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</si>
  <si>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</si>
  <si>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</si>
  <si>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</si>
  <si>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</si>
  <si>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</si>
  <si>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</si>
  <si>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</si>
  <si>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</si>
  <si>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</si>
  <si>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</si>
  <si>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</si>
  <si>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</si>
  <si>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</si>
  <si>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</si>
  <si>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</si>
  <si>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</si>
  <si>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</si>
  <si>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</si>
  <si>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</si>
  <si>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</si>
  <si>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</si>
  <si>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</si>
  <si>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</si>
  <si>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</si>
  <si>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</si>
  <si>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</si>
  <si>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</si>
  <si>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</si>
  <si>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</si>
  <si>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</si>
  <si>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</si>
  <si>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</si>
  <si>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</si>
  <si>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</si>
  <si>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</si>
  <si>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</si>
  <si>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</si>
  <si>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</si>
  <si>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</si>
  <si>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</si>
  <si>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</si>
  <si>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</si>
  <si>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</si>
  <si>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</si>
  <si>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</si>
  <si>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</si>
  <si>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</si>
  <si>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</si>
  <si>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</si>
  <si>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</si>
  <si>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</si>
  <si>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</si>
  <si>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</si>
  <si>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</si>
  <si>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</si>
  <si>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</si>
  <si>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</si>
  <si>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</si>
  <si>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</si>
  <si>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</si>
  <si>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</si>
  <si>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</si>
  <si>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</si>
  <si>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</si>
  <si>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</si>
  <si>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</si>
  <si>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</si>
  <si>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</si>
  <si>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</si>
  <si>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</si>
  <si>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</si>
  <si>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</si>
  <si>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</si>
  <si>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</si>
  <si>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</si>
  <si>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</si>
  <si>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</si>
  <si>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</si>
  <si>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</si>
  <si>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</si>
  <si>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</si>
  <si>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</si>
  <si>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</si>
  <si>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</si>
  <si>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</si>
  <si>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</si>
  <si>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</si>
  <si>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</si>
  <si>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</si>
  <si>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</si>
  <si>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</si>
  <si>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</si>
  <si>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</si>
  <si>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</si>
  <si>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</si>
  <si>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</si>
  <si>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</si>
  <si>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</si>
  <si>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</si>
  <si>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</si>
  <si>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</si>
  <si>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</si>
  <si>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</si>
  <si>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</si>
  <si>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</si>
  <si>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</si>
  <si>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</si>
  <si>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</si>
  <si>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</si>
  <si>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</si>
  <si>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</si>
  <si>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</si>
  <si>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</si>
  <si>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</si>
  <si>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</si>
  <si>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</si>
  <si>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</si>
  <si>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</si>
  <si>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</si>
  <si>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</si>
  <si>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</si>
  <si>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</si>
  <si>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</si>
  <si>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</si>
  <si>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</si>
  <si>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</si>
  <si>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</si>
  <si>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</si>
  <si>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</si>
  <si>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</si>
  <si>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</si>
  <si>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</si>
  <si>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</si>
  <si>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</si>
  <si>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</si>
  <si>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</si>
  <si>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</si>
  <si>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</si>
  <si>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</si>
  <si>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</si>
  <si>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</si>
  <si>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</si>
  <si>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</si>
  <si>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</si>
  <si>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</si>
  <si>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</si>
  <si>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</si>
  <si>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</si>
  <si>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</si>
  <si>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</si>
  <si>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</si>
  <si>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</si>
  <si>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</si>
  <si>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</si>
  <si>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</si>
  <si>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</si>
  <si>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</si>
  <si>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</si>
  <si>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</si>
  <si>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</si>
  <si>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</si>
  <si>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</si>
  <si>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</si>
  <si>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</si>
  <si>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</si>
  <si>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</si>
  <si>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</si>
  <si>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</si>
  <si>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</si>
  <si>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</si>
  <si>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</si>
  <si>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</si>
  <si>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</si>
  <si>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</si>
  <si>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</si>
  <si>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</si>
  <si>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</si>
  <si>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</si>
  <si>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</si>
  <si>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</si>
  <si>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</si>
  <si>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</si>
  <si>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</si>
  <si>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</si>
  <si>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</si>
  <si>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</si>
  <si>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</si>
  <si>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</si>
  <si>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</si>
  <si>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</si>
  <si>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</si>
  <si>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</si>
  <si>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</si>
  <si>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</si>
  <si>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</si>
  <si>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</si>
  <si>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</si>
  <si>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</si>
  <si>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</si>
  <si>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</si>
  <si>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</si>
  <si>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</si>
  <si>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</si>
  <si>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</si>
  <si>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</si>
  <si>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</si>
  <si>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</si>
  <si>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</si>
  <si>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</si>
  <si>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</si>
  <si>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</si>
  <si>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</si>
  <si>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</si>
  <si>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</si>
  <si>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</si>
  <si>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</si>
  <si>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</si>
  <si>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</si>
  <si>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</si>
  <si>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</si>
  <si>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</si>
  <si>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</si>
  <si>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</si>
  <si>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</si>
  <si>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</si>
  <si>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</si>
  <si>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</si>
  <si>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</si>
  <si>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</si>
  <si>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</si>
  <si>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</si>
  <si>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</si>
  <si>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</si>
  <si>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</si>
  <si>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</si>
  <si>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</si>
  <si>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</si>
  <si>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</si>
  <si>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</si>
  <si>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</si>
  <si>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</si>
  <si>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</si>
  <si>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</si>
  <si>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</si>
  <si>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</si>
  <si>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</si>
  <si>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</si>
  <si>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</si>
  <si>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</si>
  <si>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</si>
  <si>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</si>
  <si>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</si>
  <si>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</si>
  <si>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</si>
  <si>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</si>
  <si>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</si>
  <si>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</si>
  <si>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</si>
  <si>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</si>
  <si>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</si>
  <si>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</si>
  <si>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</si>
  <si>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</si>
  <si>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</si>
  <si>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</si>
  <si>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</si>
  <si>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</si>
  <si>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</si>
  <si>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</si>
  <si>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</si>
  <si>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</si>
  <si>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</si>
  <si>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</si>
  <si>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</si>
  <si>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</si>
  <si>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</si>
  <si>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</si>
  <si>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</si>
  <si>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</si>
  <si>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</si>
  <si>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</si>
  <si>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</si>
  <si>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</si>
  <si>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</si>
  <si>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</si>
  <si>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</si>
  <si>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</si>
  <si>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</si>
  <si>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</si>
  <si>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</si>
  <si>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</si>
  <si>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</si>
  <si>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</si>
  <si>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</si>
  <si>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</si>
  <si>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</si>
  <si>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</si>
  <si>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</si>
  <si>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</si>
  <si>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</si>
  <si>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</si>
  <si>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</si>
  <si>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</si>
  <si>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</si>
  <si>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</si>
  <si>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</si>
  <si>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</si>
  <si>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</si>
  <si>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</si>
  <si>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</si>
  <si>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</si>
  <si>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</si>
  <si>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</si>
  <si>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</si>
  <si>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</si>
  <si>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</si>
  <si>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</si>
  <si>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</si>
  <si>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</si>
  <si>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</si>
  <si>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</si>
  <si>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</si>
  <si>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</si>
  <si>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</si>
  <si>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</si>
  <si>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</si>
  <si>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</si>
  <si>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</si>
  <si>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</si>
  <si>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</si>
  <si>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</si>
  <si>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</si>
  <si>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</si>
  <si>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</si>
  <si>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</si>
  <si>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</si>
  <si>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</si>
  <si>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</si>
  <si>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</si>
  <si>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</si>
  <si>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</si>
  <si>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</si>
  <si>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</si>
  <si>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</si>
  <si>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</si>
  <si>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</si>
  <si>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</si>
  <si>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</si>
  <si>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</si>
  <si>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</si>
  <si>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</si>
  <si>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</si>
  <si>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</si>
  <si>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</si>
  <si>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</si>
  <si>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</si>
  <si>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</si>
  <si>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</si>
  <si>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</si>
  <si>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</si>
  <si>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</si>
  <si>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</si>
  <si>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</si>
  <si>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</si>
  <si>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</si>
  <si>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</si>
  <si>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</si>
  <si>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</si>
  <si>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</si>
  <si>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</si>
  <si>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</si>
  <si>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</si>
  <si>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</si>
  <si>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</si>
  <si>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</si>
  <si>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</si>
  <si>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</si>
  <si>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</si>
  <si>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</si>
  <si>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</si>
  <si>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</si>
  <si>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</si>
  <si>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</si>
  <si>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</si>
  <si>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</si>
  <si>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</si>
  <si>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</si>
  <si>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</si>
  <si>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</si>
  <si>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</si>
  <si>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</si>
  <si>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</si>
  <si>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</si>
  <si>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</si>
  <si>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</si>
  <si>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</si>
  <si>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</si>
  <si>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</si>
  <si>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</si>
  <si>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</si>
  <si>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</si>
  <si>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</si>
  <si>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</si>
  <si>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</si>
  <si>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</si>
  <si>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</si>
  <si>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</si>
  <si>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</si>
  <si>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</si>
  <si>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</si>
  <si>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</si>
  <si>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</si>
  <si>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</si>
  <si>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</si>
  <si>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</si>
  <si>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</si>
  <si>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</si>
  <si>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</si>
  <si>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</si>
  <si>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</si>
  <si>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</si>
  <si>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</si>
  <si>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</si>
  <si>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</si>
  <si>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</si>
  <si>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</si>
  <si>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</si>
  <si>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</si>
  <si>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</si>
  <si>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</si>
  <si>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</si>
  <si>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</si>
  <si>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</si>
  <si>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</si>
  <si>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</si>
  <si>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</si>
  <si>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</si>
  <si>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</si>
  <si>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</si>
  <si>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</si>
  <si>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</si>
  <si>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</si>
  <si>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</si>
  <si>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</si>
  <si>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</si>
  <si>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</si>
  <si>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</si>
  <si>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</si>
  <si>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</si>
  <si>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</si>
  <si>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</si>
  <si>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</si>
  <si>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</si>
  <si>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</si>
  <si>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</si>
  <si>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</si>
  <si>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</si>
  <si>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</si>
  <si>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</si>
  <si>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</si>
  <si>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</si>
  <si>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</si>
  <si>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</si>
  <si>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</si>
  <si>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</si>
  <si>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</si>
  <si>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</si>
  <si>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</si>
  <si>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</si>
  <si>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</si>
  <si>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</si>
  <si>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</si>
  <si>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</si>
  <si>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</si>
  <si>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</si>
  <si>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</si>
  <si>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</si>
  <si>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</si>
  <si>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</si>
  <si>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</si>
  <si>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</si>
  <si>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</si>
  <si>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</si>
  <si>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</si>
  <si>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</si>
  <si>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</si>
  <si>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</si>
  <si>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</si>
  <si>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</si>
  <si>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</si>
  <si>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</si>
  <si>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</si>
  <si>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</si>
  <si>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</si>
  <si>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</si>
  <si>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</si>
  <si>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</si>
  <si>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</si>
  <si>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</si>
  <si>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</si>
  <si>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</si>
  <si>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</si>
  <si>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</si>
  <si>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</si>
  <si>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</si>
  <si>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</si>
  <si>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</si>
  <si>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2 02 16001 10 0000 150</t>
  </si>
  <si>
    <t>2 02 16001 00 0000 150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</si>
  <si>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</si>
  <si>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</si>
  <si>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</si>
  <si>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Приложение №3</t>
  </si>
  <si>
    <t>Начальник финансового отдела                                                                                                                                       И.В.Бакалова</t>
  </si>
  <si>
    <t>от 11.02.2021г.№ ____</t>
  </si>
  <si>
    <t>от11.02.2021г.№_____</t>
  </si>
  <si>
    <t>от11.02.2021г.№____</t>
  </si>
  <si>
    <t>от 11.02.2021г. №_____</t>
  </si>
  <si>
    <t>от 11.02.2021г №_____</t>
  </si>
  <si>
    <t>Приложение №4</t>
  </si>
  <si>
    <t>Приложение № 6</t>
  </si>
  <si>
    <t>от 11.02.2021г.№107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</si>
</sst>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6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56" fillId="0" borderId="0" xfId="0" applyFont="1" applyAlignment="1">
      <alignment horizontal="left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15" xfId="0" applyFont="1" applyBorder="1" applyAlignment="1">
      <alignment horizontal="left" vertical="center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62" fillId="0" borderId="0" xfId="0" applyFont="1" applyAlignment="1">
      <alignment vertical="top" wrapText="1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left" vertical="center" wrapText="1"/>
    </xf>
    <xf numFmtId="0" fontId="6" fillId="2" borderId="0" xfId="7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6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6" fillId="7" borderId="1" xfId="0" applyFont="1" applyFill="1" applyBorder="1" applyAlignment="1">
      <alignment horizontal="left" vertical="center" wrapText="1"/>
    </xf>
    <xf numFmtId="0" fontId="4" fillId="7" borderId="1" xfId="7" applyFont="1" applyFill="1" applyBorder="1"/>
    <xf numFmtId="0" fontId="11" fillId="7" borderId="3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0" fontId="11" fillId="7" borderId="1" xfId="7" applyFont="1" applyFill="1" applyBorder="1" applyAlignment="1">
      <alignment wrapText="1"/>
    </xf>
    <xf numFmtId="0" fontId="4" fillId="7" borderId="2" xfId="7" applyFont="1" applyFill="1" applyBorder="1" applyAlignment="1">
      <alignment horizontal="center"/>
    </xf>
    <xf numFmtId="49" fontId="4" fillId="7" borderId="2" xfId="7" applyNumberFormat="1" applyFont="1" applyFill="1" applyBorder="1" applyAlignment="1">
      <alignment horizontal="center"/>
    </xf>
    <xf numFmtId="49" fontId="4" fillId="7" borderId="18" xfId="7" applyNumberFormat="1" applyFont="1" applyFill="1" applyBorder="1" applyAlignment="1">
      <alignment horizontal="center"/>
    </xf>
    <xf numFmtId="49" fontId="4" fillId="7" borderId="20" xfId="7" applyNumberFormat="1" applyFont="1" applyFill="1" applyBorder="1" applyAlignment="1">
      <alignment horizontal="center"/>
    </xf>
    <xf numFmtId="49" fontId="4" fillId="7" borderId="19" xfId="7" applyNumberFormat="1" applyFont="1" applyFill="1" applyBorder="1" applyAlignment="1">
      <alignment horizontal="center"/>
    </xf>
    <xf numFmtId="165" fontId="4" fillId="7" borderId="2" xfId="7" applyNumberFormat="1" applyFont="1" applyFill="1" applyBorder="1" applyAlignment="1"/>
    <xf numFmtId="0" fontId="11" fillId="7" borderId="9" xfId="7" applyFont="1" applyFill="1" applyBorder="1" applyAlignment="1">
      <alignment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0"/>
  <sheetViews>
    <sheetView tabSelected="1" topLeftCell="A4" zoomScale="82" zoomScaleNormal="82" workbookViewId="0">
      <selection activeCell="B5" sqref="B5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A3" s="189"/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556</v>
      </c>
    </row>
    <row r="6" spans="1:2" x14ac:dyDescent="0.25">
      <c r="B6" s="505"/>
    </row>
    <row r="7" spans="1:2" ht="15.75" x14ac:dyDescent="0.25">
      <c r="B7" s="183" t="s">
        <v>204</v>
      </c>
    </row>
    <row r="8" spans="1:2" ht="15.75" x14ac:dyDescent="0.25">
      <c r="B8" s="183" t="s">
        <v>0</v>
      </c>
    </row>
    <row r="9" spans="1:2" ht="15.75" x14ac:dyDescent="0.25">
      <c r="B9" s="183" t="s">
        <v>1</v>
      </c>
    </row>
    <row r="10" spans="1:2" ht="15.75" x14ac:dyDescent="0.25">
      <c r="B10" s="183" t="s">
        <v>2</v>
      </c>
    </row>
    <row r="11" spans="1:2" x14ac:dyDescent="0.25">
      <c r="B11" s="505" t="s">
        <v>540</v>
      </c>
    </row>
    <row r="12" spans="1:2" ht="63" customHeight="1" x14ac:dyDescent="0.3">
      <c r="A12" s="528" t="s">
        <v>238</v>
      </c>
      <c r="B12" s="528"/>
    </row>
    <row r="13" spans="1:2" ht="60" customHeight="1" x14ac:dyDescent="0.25">
      <c r="A13" s="529" t="s">
        <v>239</v>
      </c>
      <c r="B13" s="530"/>
    </row>
    <row r="14" spans="1:2" ht="16.5" customHeight="1" x14ac:dyDescent="0.25">
      <c r="A14" s="216">
        <v>1</v>
      </c>
      <c r="B14" s="216">
        <v>2</v>
      </c>
    </row>
    <row r="15" spans="1:2" ht="19.5" x14ac:dyDescent="0.25">
      <c r="A15" s="531" t="s">
        <v>240</v>
      </c>
      <c r="B15" s="532"/>
    </row>
    <row r="16" spans="1:2" ht="66" customHeight="1" x14ac:dyDescent="0.25">
      <c r="A16" s="279" t="s">
        <v>358</v>
      </c>
      <c r="B16" s="286" t="s">
        <v>450</v>
      </c>
    </row>
    <row r="17" spans="1:2" ht="57" customHeight="1" x14ac:dyDescent="0.25">
      <c r="A17" s="280" t="s">
        <v>215</v>
      </c>
      <c r="B17" s="255" t="s">
        <v>451</v>
      </c>
    </row>
    <row r="18" spans="1:2" ht="39" customHeight="1" x14ac:dyDescent="0.25">
      <c r="A18" s="280" t="s">
        <v>212</v>
      </c>
      <c r="B18" s="255" t="s">
        <v>211</v>
      </c>
    </row>
    <row r="19" spans="1:2" ht="39.75" customHeight="1" x14ac:dyDescent="0.25">
      <c r="A19" s="280" t="s">
        <v>241</v>
      </c>
      <c r="B19" s="255" t="s">
        <v>242</v>
      </c>
    </row>
    <row r="20" spans="1:2" ht="72.75" customHeight="1" x14ac:dyDescent="0.25">
      <c r="A20" s="280" t="s">
        <v>304</v>
      </c>
      <c r="B20" s="256" t="s">
        <v>452</v>
      </c>
    </row>
    <row r="21" spans="1:2" ht="72" customHeight="1" x14ac:dyDescent="0.25">
      <c r="A21" s="280" t="s">
        <v>306</v>
      </c>
      <c r="B21" s="256" t="s">
        <v>453</v>
      </c>
    </row>
    <row r="22" spans="1:2" ht="81" customHeight="1" x14ac:dyDescent="0.25">
      <c r="A22" s="280" t="s">
        <v>454</v>
      </c>
      <c r="B22" s="256" t="s">
        <v>455</v>
      </c>
    </row>
    <row r="23" spans="1:2" ht="56.25" customHeight="1" x14ac:dyDescent="0.25">
      <c r="A23" s="280" t="s">
        <v>456</v>
      </c>
      <c r="B23" s="256" t="s">
        <v>457</v>
      </c>
    </row>
    <row r="24" spans="1:2" ht="62.25" customHeight="1" x14ac:dyDescent="0.25">
      <c r="A24" s="280" t="s">
        <v>458</v>
      </c>
      <c r="B24" s="256" t="s">
        <v>459</v>
      </c>
    </row>
    <row r="25" spans="1:2" ht="91.5" customHeight="1" x14ac:dyDescent="0.25">
      <c r="A25" s="280" t="s">
        <v>460</v>
      </c>
      <c r="B25" s="256" t="s">
        <v>461</v>
      </c>
    </row>
    <row r="26" spans="1:2" ht="46.5" customHeight="1" x14ac:dyDescent="0.25">
      <c r="A26" s="280" t="s">
        <v>462</v>
      </c>
      <c r="B26" s="256" t="s">
        <v>463</v>
      </c>
    </row>
    <row r="27" spans="1:2" ht="75" x14ac:dyDescent="0.25">
      <c r="A27" s="280" t="s">
        <v>464</v>
      </c>
      <c r="B27" s="256" t="s">
        <v>465</v>
      </c>
    </row>
    <row r="28" spans="1:2" ht="57" customHeight="1" x14ac:dyDescent="0.25">
      <c r="A28" s="280" t="s">
        <v>466</v>
      </c>
      <c r="B28" s="256" t="s">
        <v>467</v>
      </c>
    </row>
    <row r="29" spans="1:2" ht="75" customHeight="1" x14ac:dyDescent="0.25">
      <c r="A29" s="280" t="s">
        <v>243</v>
      </c>
      <c r="B29" s="256" t="s">
        <v>244</v>
      </c>
    </row>
    <row r="30" spans="1:2" ht="56.25" customHeight="1" x14ac:dyDescent="0.25">
      <c r="A30" s="280" t="s">
        <v>245</v>
      </c>
      <c r="B30" s="256" t="s">
        <v>246</v>
      </c>
    </row>
    <row r="31" spans="1:2" ht="38.25" customHeight="1" x14ac:dyDescent="0.25">
      <c r="A31" s="280" t="s">
        <v>247</v>
      </c>
      <c r="B31" s="255" t="s">
        <v>248</v>
      </c>
    </row>
    <row r="32" spans="1:2" ht="109.5" customHeight="1" x14ac:dyDescent="0.25">
      <c r="A32" s="280" t="s">
        <v>468</v>
      </c>
      <c r="B32" s="255" t="s">
        <v>469</v>
      </c>
    </row>
    <row r="33" spans="1:2" ht="66" customHeight="1" x14ac:dyDescent="0.25">
      <c r="A33" s="270" t="s">
        <v>470</v>
      </c>
      <c r="B33" s="287" t="s">
        <v>471</v>
      </c>
    </row>
    <row r="34" spans="1:2" ht="63" customHeight="1" x14ac:dyDescent="0.3">
      <c r="A34" s="271" t="s">
        <v>472</v>
      </c>
      <c r="B34" s="288" t="s">
        <v>473</v>
      </c>
    </row>
    <row r="35" spans="1:2" ht="54" customHeight="1" x14ac:dyDescent="0.3">
      <c r="A35" s="271" t="s">
        <v>474</v>
      </c>
      <c r="B35" s="288" t="s">
        <v>475</v>
      </c>
    </row>
    <row r="36" spans="1:2" s="189" customFormat="1" ht="75" x14ac:dyDescent="0.3">
      <c r="A36" s="271" t="s">
        <v>476</v>
      </c>
      <c r="B36" s="288" t="s">
        <v>477</v>
      </c>
    </row>
    <row r="37" spans="1:2" ht="45.75" customHeight="1" x14ac:dyDescent="0.3">
      <c r="A37" s="271" t="s">
        <v>478</v>
      </c>
      <c r="B37" s="288" t="s">
        <v>479</v>
      </c>
    </row>
    <row r="38" spans="1:2" ht="56.25" x14ac:dyDescent="0.3">
      <c r="A38" s="271" t="s">
        <v>480</v>
      </c>
      <c r="B38" s="288" t="s">
        <v>481</v>
      </c>
    </row>
    <row r="39" spans="1:2" ht="75" x14ac:dyDescent="0.3">
      <c r="A39" s="271" t="s">
        <v>482</v>
      </c>
      <c r="B39" s="288" t="s">
        <v>483</v>
      </c>
    </row>
    <row r="40" spans="1:2" ht="36" customHeight="1" x14ac:dyDescent="0.3">
      <c r="A40" s="271" t="s">
        <v>484</v>
      </c>
      <c r="B40" s="288" t="s">
        <v>485</v>
      </c>
    </row>
    <row r="41" spans="1:2" ht="36.75" customHeight="1" x14ac:dyDescent="0.3">
      <c r="A41" s="271" t="s">
        <v>486</v>
      </c>
      <c r="B41" s="288" t="s">
        <v>487</v>
      </c>
    </row>
    <row r="42" spans="1:2" x14ac:dyDescent="0.25">
      <c r="A42" s="533" t="s">
        <v>488</v>
      </c>
      <c r="B42" s="534" t="s">
        <v>249</v>
      </c>
    </row>
    <row r="43" spans="1:2" ht="56.25" customHeight="1" x14ac:dyDescent="0.25">
      <c r="A43" s="533"/>
      <c r="B43" s="534"/>
    </row>
    <row r="44" spans="1:2" ht="71.25" customHeight="1" x14ac:dyDescent="0.25">
      <c r="A44" s="270" t="s">
        <v>489</v>
      </c>
      <c r="B44" s="287" t="s">
        <v>490</v>
      </c>
    </row>
    <row r="45" spans="1:2" ht="44.25" customHeight="1" x14ac:dyDescent="0.25">
      <c r="A45" s="280" t="s">
        <v>250</v>
      </c>
      <c r="B45" s="255" t="s">
        <v>251</v>
      </c>
    </row>
    <row r="46" spans="1:2" ht="44.25" customHeight="1" x14ac:dyDescent="0.25">
      <c r="A46" s="280" t="s">
        <v>252</v>
      </c>
      <c r="B46" s="255" t="s">
        <v>253</v>
      </c>
    </row>
    <row r="47" spans="1:2" ht="63.75" customHeight="1" x14ac:dyDescent="0.25">
      <c r="A47" s="281" t="s">
        <v>491</v>
      </c>
      <c r="B47" s="287" t="s">
        <v>492</v>
      </c>
    </row>
    <row r="48" spans="1:2" ht="36" customHeight="1" x14ac:dyDescent="0.25">
      <c r="A48" s="535" t="s">
        <v>252</v>
      </c>
      <c r="B48" s="534" t="s">
        <v>493</v>
      </c>
    </row>
    <row r="49" spans="1:2" x14ac:dyDescent="0.25">
      <c r="A49" s="535"/>
      <c r="B49" s="534"/>
    </row>
    <row r="50" spans="1:2" ht="18.75" x14ac:dyDescent="0.25">
      <c r="A50" s="282" t="s">
        <v>544</v>
      </c>
      <c r="B50" s="506" t="s">
        <v>194</v>
      </c>
    </row>
    <row r="51" spans="1:2" ht="49.5" customHeight="1" x14ac:dyDescent="0.25">
      <c r="A51" s="282" t="s">
        <v>359</v>
      </c>
      <c r="B51" s="255" t="s">
        <v>254</v>
      </c>
    </row>
    <row r="52" spans="1:2" ht="49.5" customHeight="1" x14ac:dyDescent="0.25">
      <c r="A52" s="507" t="s">
        <v>545</v>
      </c>
      <c r="B52" s="508" t="s">
        <v>546</v>
      </c>
    </row>
    <row r="53" spans="1:2" ht="56.25" x14ac:dyDescent="0.25">
      <c r="A53" s="282" t="s">
        <v>360</v>
      </c>
      <c r="B53" s="255" t="s">
        <v>255</v>
      </c>
    </row>
    <row r="54" spans="1:2" ht="60.75" customHeight="1" x14ac:dyDescent="0.25">
      <c r="A54" s="282" t="s">
        <v>533</v>
      </c>
      <c r="B54" s="365" t="s">
        <v>534</v>
      </c>
    </row>
    <row r="55" spans="1:2" ht="57" customHeight="1" x14ac:dyDescent="0.25">
      <c r="A55" s="283" t="s">
        <v>494</v>
      </c>
      <c r="B55" s="500" t="s">
        <v>495</v>
      </c>
    </row>
    <row r="56" spans="1:2" ht="19.5" customHeight="1" x14ac:dyDescent="0.25">
      <c r="A56" s="241" t="s">
        <v>361</v>
      </c>
      <c r="B56" s="255" t="s">
        <v>192</v>
      </c>
    </row>
    <row r="57" spans="1:2" ht="56.25" customHeight="1" x14ac:dyDescent="0.25">
      <c r="A57" s="241" t="s">
        <v>362</v>
      </c>
      <c r="B57" s="255" t="s">
        <v>191</v>
      </c>
    </row>
    <row r="58" spans="1:2" ht="50.25" customHeight="1" x14ac:dyDescent="0.25">
      <c r="A58" s="241" t="s">
        <v>363</v>
      </c>
      <c r="B58" s="255" t="s">
        <v>190</v>
      </c>
    </row>
    <row r="59" spans="1:2" ht="41.25" customHeight="1" x14ac:dyDescent="0.25">
      <c r="A59" s="241" t="s">
        <v>364</v>
      </c>
      <c r="B59" s="255" t="s">
        <v>256</v>
      </c>
    </row>
    <row r="60" spans="1:2" ht="70.5" customHeight="1" x14ac:dyDescent="0.25">
      <c r="A60" s="190" t="s">
        <v>365</v>
      </c>
      <c r="B60" s="255" t="s">
        <v>257</v>
      </c>
    </row>
    <row r="61" spans="1:2" ht="41.25" customHeight="1" x14ac:dyDescent="0.25">
      <c r="A61" s="190" t="s">
        <v>366</v>
      </c>
      <c r="B61" s="255" t="s">
        <v>258</v>
      </c>
    </row>
    <row r="62" spans="1:2" ht="34.5" customHeight="1" x14ac:dyDescent="0.25">
      <c r="A62" s="188" t="s">
        <v>259</v>
      </c>
      <c r="B62" s="255" t="s">
        <v>260</v>
      </c>
    </row>
    <row r="63" spans="1:2" ht="76.5" customHeight="1" x14ac:dyDescent="0.25">
      <c r="A63" s="270" t="s">
        <v>496</v>
      </c>
      <c r="B63" s="287" t="s">
        <v>497</v>
      </c>
    </row>
    <row r="64" spans="1:2" ht="54.75" customHeight="1" x14ac:dyDescent="0.25">
      <c r="A64" s="270" t="s">
        <v>498</v>
      </c>
      <c r="B64" s="287" t="s">
        <v>499</v>
      </c>
    </row>
    <row r="65" spans="1:93" ht="46.5" customHeight="1" x14ac:dyDescent="0.25">
      <c r="A65" s="270" t="s">
        <v>500</v>
      </c>
      <c r="B65" s="287" t="s">
        <v>260</v>
      </c>
    </row>
    <row r="66" spans="1:93" ht="72.75" customHeight="1" x14ac:dyDescent="0.25">
      <c r="A66" s="188" t="s">
        <v>261</v>
      </c>
      <c r="B66" s="255" t="s">
        <v>307</v>
      </c>
    </row>
    <row r="67" spans="1:93" ht="57.75" customHeight="1" x14ac:dyDescent="0.25">
      <c r="A67" s="188" t="s">
        <v>367</v>
      </c>
      <c r="B67" s="255" t="s">
        <v>262</v>
      </c>
    </row>
    <row r="68" spans="1:93" ht="48" customHeight="1" x14ac:dyDescent="0.25">
      <c r="A68" s="188" t="s">
        <v>263</v>
      </c>
      <c r="B68" s="255" t="s">
        <v>264</v>
      </c>
    </row>
    <row r="69" spans="1:93" ht="58.5" customHeight="1" x14ac:dyDescent="0.3">
      <c r="A69" s="283" t="s">
        <v>501</v>
      </c>
      <c r="B69" s="288" t="s">
        <v>262</v>
      </c>
    </row>
    <row r="70" spans="1:93" s="189" customFormat="1" ht="56.25" x14ac:dyDescent="0.25">
      <c r="A70" s="280" t="s">
        <v>502</v>
      </c>
      <c r="B70" s="278" t="s">
        <v>503</v>
      </c>
    </row>
    <row r="71" spans="1:93" ht="46.5" customHeight="1" thickBot="1" x14ac:dyDescent="0.3">
      <c r="A71" s="284" t="s">
        <v>368</v>
      </c>
      <c r="B71" s="289" t="s">
        <v>265</v>
      </c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</row>
    <row r="72" spans="1:93" ht="31.5" customHeight="1" thickBot="1" x14ac:dyDescent="0.3">
      <c r="A72" s="536" t="s">
        <v>266</v>
      </c>
      <c r="B72" s="537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x14ac:dyDescent="0.25">
      <c r="A73" s="538" t="s">
        <v>504</v>
      </c>
      <c r="B73" s="539" t="s">
        <v>262</v>
      </c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ht="57" customHeight="1" x14ac:dyDescent="0.25">
      <c r="A74" s="533"/>
      <c r="B74" s="534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ht="43.5" customHeight="1" thickBot="1" x14ac:dyDescent="0.3">
      <c r="A75" s="270" t="s">
        <v>505</v>
      </c>
      <c r="B75" s="287" t="s">
        <v>251</v>
      </c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76" spans="1:93" ht="32.25" customHeight="1" thickBot="1" x14ac:dyDescent="0.3">
      <c r="A76" s="540" t="s">
        <v>506</v>
      </c>
      <c r="B76" s="541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</row>
    <row r="77" spans="1:93" ht="72" customHeight="1" x14ac:dyDescent="0.25">
      <c r="A77" s="285" t="s">
        <v>507</v>
      </c>
      <c r="B77" s="290" t="s">
        <v>249</v>
      </c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</row>
    <row r="78" spans="1:93" x14ac:dyDescent="0.25"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</row>
    <row r="79" spans="1:93" ht="18.75" x14ac:dyDescent="0.3">
      <c r="A79" s="234" t="s">
        <v>548</v>
      </c>
      <c r="B79" s="234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</row>
    <row r="80" spans="1:93" x14ac:dyDescent="0.25"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</row>
    <row r="81" spans="2:93" x14ac:dyDescent="0.25"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</row>
    <row r="82" spans="2:93" x14ac:dyDescent="0.25"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</row>
    <row r="90" spans="2:93" ht="18.75" x14ac:dyDescent="0.25">
      <c r="B90" s="526"/>
      <c r="C90" s="527"/>
    </row>
  </sheetData>
  <mergeCells count="12">
    <mergeCell ref="B90:C90"/>
    <mergeCell ref="A12:B12"/>
    <mergeCell ref="A13:B13"/>
    <mergeCell ref="A15:B15"/>
    <mergeCell ref="A42:A43"/>
    <mergeCell ref="B42:B43"/>
    <mergeCell ref="A48:A49"/>
    <mergeCell ref="B48:B49"/>
    <mergeCell ref="A72:B72"/>
    <mergeCell ref="A73:A74"/>
    <mergeCell ref="B73:B74"/>
    <mergeCell ref="A76:B76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281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53" t="s">
        <v>382</v>
      </c>
      <c r="B9" s="554"/>
      <c r="C9" s="554"/>
    </row>
    <row r="10" spans="1:3" ht="18.75" x14ac:dyDescent="0.3">
      <c r="A10" s="209"/>
    </row>
    <row r="11" spans="1:3" ht="18.75" x14ac:dyDescent="0.25">
      <c r="A11" s="195" t="s">
        <v>282</v>
      </c>
      <c r="B11" s="195" t="s">
        <v>283</v>
      </c>
      <c r="C11" s="195" t="s">
        <v>284</v>
      </c>
    </row>
    <row r="12" spans="1:3" ht="18.75" x14ac:dyDescent="0.25">
      <c r="A12" s="587" t="s">
        <v>285</v>
      </c>
      <c r="B12" s="588" t="s">
        <v>286</v>
      </c>
      <c r="C12" s="213" t="s">
        <v>287</v>
      </c>
    </row>
    <row r="13" spans="1:3" ht="18.75" x14ac:dyDescent="0.25">
      <c r="A13" s="587"/>
      <c r="B13" s="588"/>
      <c r="C13" s="213" t="s">
        <v>288</v>
      </c>
    </row>
    <row r="14" spans="1:3" ht="37.5" x14ac:dyDescent="0.25">
      <c r="A14" s="587"/>
      <c r="B14" s="588"/>
      <c r="C14" s="213" t="s">
        <v>289</v>
      </c>
    </row>
    <row r="15" spans="1:3" ht="18.75" x14ac:dyDescent="0.25">
      <c r="A15" s="587"/>
      <c r="B15" s="588"/>
      <c r="C15" s="213" t="s">
        <v>290</v>
      </c>
    </row>
    <row r="16" spans="1:3" ht="18.75" x14ac:dyDescent="0.25">
      <c r="A16" s="587"/>
      <c r="B16" s="588"/>
      <c r="C16" s="213" t="s">
        <v>291</v>
      </c>
    </row>
    <row r="17" spans="1:3" ht="18.75" x14ac:dyDescent="0.25">
      <c r="A17" s="587"/>
      <c r="B17" s="588"/>
      <c r="C17" s="213" t="s">
        <v>292</v>
      </c>
    </row>
    <row r="18" spans="1:3" ht="37.5" x14ac:dyDescent="0.25">
      <c r="A18" s="587"/>
      <c r="B18" s="588"/>
      <c r="C18" s="213" t="s">
        <v>293</v>
      </c>
    </row>
    <row r="19" spans="1:3" ht="37.5" x14ac:dyDescent="0.25">
      <c r="A19" s="587"/>
      <c r="B19" s="588"/>
      <c r="C19" s="213" t="s">
        <v>294</v>
      </c>
    </row>
    <row r="20" spans="1:3" ht="18.75" x14ac:dyDescent="0.25">
      <c r="A20" s="587" t="s">
        <v>295</v>
      </c>
      <c r="B20" s="588" t="s">
        <v>296</v>
      </c>
      <c r="C20" s="213" t="s">
        <v>287</v>
      </c>
    </row>
    <row r="21" spans="1:3" ht="18.75" x14ac:dyDescent="0.25">
      <c r="A21" s="587"/>
      <c r="B21" s="588"/>
      <c r="C21" s="213" t="s">
        <v>288</v>
      </c>
    </row>
    <row r="22" spans="1:3" ht="37.5" x14ac:dyDescent="0.25">
      <c r="A22" s="587"/>
      <c r="B22" s="588"/>
      <c r="C22" s="213" t="s">
        <v>289</v>
      </c>
    </row>
    <row r="23" spans="1:3" ht="18.75" x14ac:dyDescent="0.25">
      <c r="A23" s="587"/>
      <c r="B23" s="588"/>
      <c r="C23" s="213" t="s">
        <v>290</v>
      </c>
    </row>
    <row r="24" spans="1:3" ht="18.75" x14ac:dyDescent="0.25">
      <c r="A24" s="587"/>
      <c r="B24" s="588"/>
      <c r="C24" s="213" t="s">
        <v>291</v>
      </c>
    </row>
    <row r="25" spans="1:3" ht="18.75" x14ac:dyDescent="0.25">
      <c r="A25" s="587" t="s">
        <v>297</v>
      </c>
      <c r="B25" s="588" t="s">
        <v>298</v>
      </c>
      <c r="C25" s="213" t="s">
        <v>287</v>
      </c>
    </row>
    <row r="26" spans="1:3" ht="18.75" x14ac:dyDescent="0.25">
      <c r="A26" s="587"/>
      <c r="B26" s="588"/>
      <c r="C26" s="213" t="s">
        <v>288</v>
      </c>
    </row>
    <row r="27" spans="1:3" ht="37.5" x14ac:dyDescent="0.25">
      <c r="A27" s="587"/>
      <c r="B27" s="588"/>
      <c r="C27" s="213" t="s">
        <v>289</v>
      </c>
    </row>
    <row r="28" spans="1:3" ht="18.75" x14ac:dyDescent="0.25">
      <c r="A28" s="587"/>
      <c r="B28" s="588"/>
      <c r="C28" s="213" t="s">
        <v>290</v>
      </c>
    </row>
    <row r="29" spans="1:3" ht="18.75" x14ac:dyDescent="0.25">
      <c r="A29" s="587"/>
      <c r="B29" s="588"/>
      <c r="C29" s="213" t="s">
        <v>299</v>
      </c>
    </row>
    <row r="30" spans="1:3" ht="18.75" x14ac:dyDescent="0.25">
      <c r="A30" s="587"/>
      <c r="B30" s="588"/>
      <c r="C30" s="213" t="s">
        <v>300</v>
      </c>
    </row>
    <row r="31" spans="1:3" ht="75" x14ac:dyDescent="0.25">
      <c r="A31" s="214" t="s">
        <v>301</v>
      </c>
      <c r="B31" s="213" t="s">
        <v>302</v>
      </c>
      <c r="C31" s="213" t="s">
        <v>303</v>
      </c>
    </row>
    <row r="32" spans="1:3" ht="15.75" x14ac:dyDescent="0.25">
      <c r="A32" s="215"/>
    </row>
    <row r="33" spans="1:3" ht="18.75" x14ac:dyDescent="0.3">
      <c r="A33" s="583" t="s">
        <v>381</v>
      </c>
      <c r="B33" s="583"/>
      <c r="C33" s="58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332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46" t="s">
        <v>538</v>
      </c>
      <c r="D5" s="527"/>
    </row>
    <row r="6" spans="1:4" ht="15.75" x14ac:dyDescent="0.25">
      <c r="C6" s="225"/>
    </row>
    <row r="7" spans="1:4" ht="60" customHeight="1" x14ac:dyDescent="0.25">
      <c r="A7" s="591" t="s">
        <v>430</v>
      </c>
      <c r="B7" s="591"/>
      <c r="C7" s="591"/>
    </row>
    <row r="8" spans="1:4" ht="18.75" x14ac:dyDescent="0.3">
      <c r="A8" s="235"/>
      <c r="C8" s="236" t="s">
        <v>3</v>
      </c>
    </row>
    <row r="9" spans="1:4" ht="18.75" x14ac:dyDescent="0.25">
      <c r="A9" s="232" t="s">
        <v>313</v>
      </c>
      <c r="B9" s="232" t="s">
        <v>4</v>
      </c>
      <c r="C9" s="232" t="s">
        <v>148</v>
      </c>
    </row>
    <row r="10" spans="1:4" ht="56.25" x14ac:dyDescent="0.25">
      <c r="A10" s="592" t="s">
        <v>285</v>
      </c>
      <c r="B10" s="229" t="s">
        <v>333</v>
      </c>
      <c r="C10" s="237">
        <v>0</v>
      </c>
    </row>
    <row r="11" spans="1:4" ht="18.75" x14ac:dyDescent="0.25">
      <c r="A11" s="593"/>
      <c r="B11" s="229" t="s">
        <v>226</v>
      </c>
      <c r="C11" s="237"/>
    </row>
    <row r="12" spans="1:4" ht="18.75" x14ac:dyDescent="0.25">
      <c r="A12" s="593"/>
      <c r="B12" s="229" t="s">
        <v>334</v>
      </c>
      <c r="C12" s="237">
        <v>0</v>
      </c>
    </row>
    <row r="13" spans="1:4" ht="18.75" x14ac:dyDescent="0.25">
      <c r="A13" s="594"/>
      <c r="B13" s="229" t="s">
        <v>335</v>
      </c>
      <c r="C13" s="237">
        <v>0</v>
      </c>
    </row>
    <row r="14" spans="1:4" ht="112.5" x14ac:dyDescent="0.25">
      <c r="A14" s="592" t="s">
        <v>336</v>
      </c>
      <c r="B14" s="229" t="s">
        <v>337</v>
      </c>
      <c r="C14" s="237">
        <v>1000</v>
      </c>
    </row>
    <row r="15" spans="1:4" ht="18.75" x14ac:dyDescent="0.25">
      <c r="A15" s="593"/>
      <c r="B15" s="229" t="s">
        <v>338</v>
      </c>
      <c r="C15" s="237"/>
    </row>
    <row r="16" spans="1:4" ht="18.75" x14ac:dyDescent="0.25">
      <c r="A16" s="593"/>
      <c r="B16" s="229" t="s">
        <v>334</v>
      </c>
      <c r="C16" s="237">
        <v>0</v>
      </c>
    </row>
    <row r="17" spans="1:3" ht="18.75" x14ac:dyDescent="0.25">
      <c r="A17" s="594"/>
      <c r="B17" s="229" t="s">
        <v>335</v>
      </c>
      <c r="C17" s="237">
        <v>1000</v>
      </c>
    </row>
    <row r="18" spans="1:3" ht="75" x14ac:dyDescent="0.25">
      <c r="A18" s="592" t="s">
        <v>339</v>
      </c>
      <c r="B18" s="229" t="s">
        <v>340</v>
      </c>
      <c r="C18" s="237">
        <v>0</v>
      </c>
    </row>
    <row r="19" spans="1:3" ht="18.75" x14ac:dyDescent="0.25">
      <c r="A19" s="593"/>
      <c r="B19" s="229" t="s">
        <v>338</v>
      </c>
      <c r="C19" s="237"/>
    </row>
    <row r="20" spans="1:3" ht="18.75" x14ac:dyDescent="0.25">
      <c r="A20" s="593"/>
      <c r="B20" s="229" t="s">
        <v>334</v>
      </c>
      <c r="C20" s="237">
        <v>0</v>
      </c>
    </row>
    <row r="21" spans="1:3" ht="18.75" x14ac:dyDescent="0.25">
      <c r="A21" s="594"/>
      <c r="B21" s="229" t="s">
        <v>335</v>
      </c>
      <c r="C21" s="237">
        <v>0</v>
      </c>
    </row>
    <row r="23" spans="1:3" s="238" customFormat="1" ht="66.75" customHeight="1" x14ac:dyDescent="0.25">
      <c r="A23" s="589" t="s">
        <v>383</v>
      </c>
      <c r="B23" s="590"/>
      <c r="C23" s="590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509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46" t="s">
        <v>538</v>
      </c>
      <c r="H5" s="527"/>
    </row>
    <row r="6" spans="1:8" ht="15.75" x14ac:dyDescent="0.25">
      <c r="H6" s="225"/>
    </row>
    <row r="7" spans="1:8" ht="39.75" customHeight="1" x14ac:dyDescent="0.25">
      <c r="A7" s="591" t="s">
        <v>512</v>
      </c>
      <c r="B7" s="591"/>
      <c r="C7" s="591"/>
      <c r="D7" s="591"/>
      <c r="E7" s="591"/>
      <c r="F7" s="591"/>
      <c r="G7" s="591"/>
      <c r="H7" s="591"/>
    </row>
    <row r="9" spans="1:8" ht="18.75" x14ac:dyDescent="0.25">
      <c r="A9" s="596" t="s">
        <v>312</v>
      </c>
      <c r="B9" s="596"/>
      <c r="C9" s="596"/>
      <c r="D9" s="596"/>
      <c r="E9" s="596"/>
      <c r="F9" s="596"/>
      <c r="G9" s="596"/>
      <c r="H9" s="596"/>
    </row>
    <row r="10" spans="1:8" ht="18.75" x14ac:dyDescent="0.3">
      <c r="A10" s="226"/>
    </row>
    <row r="11" spans="1:8" ht="18.75" x14ac:dyDescent="0.25">
      <c r="A11" s="597" t="s">
        <v>313</v>
      </c>
      <c r="B11" s="597" t="s">
        <v>314</v>
      </c>
      <c r="C11" s="597" t="s">
        <v>315</v>
      </c>
      <c r="D11" s="597" t="s">
        <v>316</v>
      </c>
      <c r="E11" s="597" t="s">
        <v>317</v>
      </c>
      <c r="F11" s="597"/>
      <c r="G11" s="597"/>
      <c r="H11" s="597"/>
    </row>
    <row r="12" spans="1:8" ht="112.5" x14ac:dyDescent="0.25">
      <c r="A12" s="597"/>
      <c r="B12" s="597"/>
      <c r="C12" s="597"/>
      <c r="D12" s="597"/>
      <c r="E12" s="227" t="s">
        <v>318</v>
      </c>
      <c r="F12" s="227" t="s">
        <v>319</v>
      </c>
      <c r="G12" s="227" t="s">
        <v>320</v>
      </c>
      <c r="H12" s="227" t="s">
        <v>321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322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96" t="s">
        <v>323</v>
      </c>
      <c r="B17" s="596"/>
      <c r="C17" s="596"/>
      <c r="D17" s="596"/>
      <c r="E17" s="596"/>
      <c r="F17" s="596"/>
      <c r="G17" s="596"/>
      <c r="H17" s="596"/>
    </row>
    <row r="18" spans="1:8" ht="18.75" x14ac:dyDescent="0.3">
      <c r="A18" s="226"/>
    </row>
    <row r="19" spans="1:8" ht="37.5" x14ac:dyDescent="0.25">
      <c r="A19" s="597" t="s">
        <v>324</v>
      </c>
      <c r="B19" s="597"/>
      <c r="C19" s="597"/>
      <c r="D19" s="597"/>
      <c r="E19" s="597"/>
      <c r="F19" s="227" t="s">
        <v>325</v>
      </c>
    </row>
    <row r="20" spans="1:8" ht="18.75" x14ac:dyDescent="0.25">
      <c r="A20" s="598">
        <v>1</v>
      </c>
      <c r="B20" s="598"/>
      <c r="C20" s="598"/>
      <c r="D20" s="598"/>
      <c r="E20" s="598"/>
      <c r="F20" s="228">
        <v>2</v>
      </c>
    </row>
    <row r="21" spans="1:8" ht="18.75" x14ac:dyDescent="0.25">
      <c r="A21" s="598" t="s">
        <v>326</v>
      </c>
      <c r="B21" s="598"/>
      <c r="C21" s="598"/>
      <c r="D21" s="598"/>
      <c r="E21" s="598"/>
      <c r="F21" s="233">
        <v>0</v>
      </c>
    </row>
    <row r="23" spans="1:8" s="234" customFormat="1" ht="65.25" customHeight="1" x14ac:dyDescent="0.3">
      <c r="A23" s="599" t="s">
        <v>353</v>
      </c>
      <c r="B23" s="590"/>
      <c r="C23" s="590"/>
      <c r="D23" s="590"/>
      <c r="E23" s="590"/>
      <c r="F23" s="590"/>
      <c r="G23" s="590"/>
      <c r="H23" s="590"/>
    </row>
    <row r="24" spans="1:8" ht="18.75" x14ac:dyDescent="0.3">
      <c r="B24" s="595"/>
      <c r="C24" s="595"/>
      <c r="D24" s="595"/>
      <c r="E24" s="595"/>
      <c r="F24" s="59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00" t="s">
        <v>510</v>
      </c>
      <c r="B1" s="557"/>
    </row>
    <row r="2" spans="1:3" x14ac:dyDescent="0.25">
      <c r="A2" s="600" t="s">
        <v>445</v>
      </c>
      <c r="B2" s="557"/>
    </row>
    <row r="3" spans="1:3" x14ac:dyDescent="0.25">
      <c r="A3" s="600" t="s">
        <v>446</v>
      </c>
      <c r="B3" s="557"/>
    </row>
    <row r="4" spans="1:3" x14ac:dyDescent="0.25">
      <c r="A4" s="600" t="s">
        <v>541</v>
      </c>
      <c r="B4" s="601"/>
    </row>
    <row r="6" spans="1:3" ht="18.75" x14ac:dyDescent="0.3">
      <c r="A6" s="603" t="s">
        <v>431</v>
      </c>
      <c r="B6" s="603"/>
      <c r="C6" s="603"/>
    </row>
    <row r="7" spans="1:3" ht="18.75" x14ac:dyDescent="0.3">
      <c r="A7" s="226"/>
    </row>
    <row r="8" spans="1:3" ht="42.75" customHeight="1" x14ac:dyDescent="0.3">
      <c r="A8" s="270" t="s">
        <v>327</v>
      </c>
      <c r="B8" s="271" t="s">
        <v>432</v>
      </c>
    </row>
    <row r="9" spans="1:3" ht="31.5" x14ac:dyDescent="0.25">
      <c r="A9" s="272" t="s">
        <v>433</v>
      </c>
      <c r="B9" s="273">
        <v>100</v>
      </c>
    </row>
    <row r="10" spans="1:3" ht="15.75" x14ac:dyDescent="0.25">
      <c r="A10" s="272" t="s">
        <v>248</v>
      </c>
      <c r="B10" s="273">
        <v>100</v>
      </c>
    </row>
    <row r="11" spans="1:3" ht="15.75" x14ac:dyDescent="0.25">
      <c r="A11" s="272" t="s">
        <v>329</v>
      </c>
      <c r="B11" s="273">
        <v>100</v>
      </c>
    </row>
    <row r="12" spans="1:3" ht="15.75" x14ac:dyDescent="0.25">
      <c r="A12" s="272" t="s">
        <v>331</v>
      </c>
      <c r="B12" s="273">
        <v>100</v>
      </c>
    </row>
    <row r="13" spans="1:3" ht="63" x14ac:dyDescent="0.25">
      <c r="A13" s="272" t="s">
        <v>434</v>
      </c>
      <c r="B13" s="273">
        <v>100</v>
      </c>
    </row>
    <row r="14" spans="1:3" ht="48" customHeight="1" x14ac:dyDescent="0.25">
      <c r="A14" s="274" t="s">
        <v>435</v>
      </c>
      <c r="B14" s="273">
        <v>100</v>
      </c>
    </row>
    <row r="15" spans="1:3" ht="47.25" x14ac:dyDescent="0.25">
      <c r="A15" s="274" t="s">
        <v>328</v>
      </c>
      <c r="B15" s="273">
        <v>100</v>
      </c>
    </row>
    <row r="16" spans="1:3" ht="31.5" x14ac:dyDescent="0.25">
      <c r="A16" s="272" t="s">
        <v>436</v>
      </c>
      <c r="B16" s="273">
        <v>100</v>
      </c>
    </row>
    <row r="17" spans="1:2" ht="63" x14ac:dyDescent="0.25">
      <c r="A17" s="272" t="s">
        <v>437</v>
      </c>
      <c r="B17" s="273" t="s">
        <v>330</v>
      </c>
    </row>
    <row r="18" spans="1:2" ht="47.25" x14ac:dyDescent="0.25">
      <c r="A18" s="272" t="s">
        <v>438</v>
      </c>
      <c r="B18" s="273">
        <v>100</v>
      </c>
    </row>
    <row r="19" spans="1:2" ht="63" x14ac:dyDescent="0.25">
      <c r="A19" s="272" t="s">
        <v>439</v>
      </c>
      <c r="B19" s="273">
        <v>100</v>
      </c>
    </row>
    <row r="20" spans="1:2" ht="84" customHeight="1" x14ac:dyDescent="0.25">
      <c r="A20" s="274" t="s">
        <v>440</v>
      </c>
      <c r="B20" s="273">
        <v>100</v>
      </c>
    </row>
    <row r="21" spans="1:2" ht="63" x14ac:dyDescent="0.25">
      <c r="A21" s="272" t="s">
        <v>441</v>
      </c>
      <c r="B21" s="273">
        <v>100</v>
      </c>
    </row>
    <row r="22" spans="1:2" ht="47.25" x14ac:dyDescent="0.25">
      <c r="A22" s="272" t="s">
        <v>442</v>
      </c>
      <c r="B22" s="273">
        <v>100</v>
      </c>
    </row>
    <row r="23" spans="1:2" ht="63" x14ac:dyDescent="0.25">
      <c r="A23" s="272" t="s">
        <v>443</v>
      </c>
      <c r="B23" s="273">
        <v>100</v>
      </c>
    </row>
    <row r="24" spans="1:2" ht="31.5" customHeight="1" x14ac:dyDescent="0.25">
      <c r="A24" s="602" t="s">
        <v>444</v>
      </c>
      <c r="B24" s="602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281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539</v>
      </c>
    </row>
    <row r="10" spans="1:3" ht="83.25" customHeight="1" x14ac:dyDescent="0.25">
      <c r="A10" s="553" t="s">
        <v>511</v>
      </c>
      <c r="B10" s="553"/>
      <c r="C10" s="553"/>
    </row>
    <row r="11" spans="1:3" ht="18.75" x14ac:dyDescent="0.3">
      <c r="A11" s="292"/>
    </row>
    <row r="12" spans="1:3" ht="37.5" x14ac:dyDescent="0.25">
      <c r="A12" s="293" t="s">
        <v>282</v>
      </c>
      <c r="B12" s="293" t="s">
        <v>283</v>
      </c>
      <c r="C12" s="293" t="s">
        <v>284</v>
      </c>
    </row>
    <row r="13" spans="1:3" ht="17.25" customHeight="1" x14ac:dyDescent="0.25">
      <c r="A13" s="604" t="s">
        <v>285</v>
      </c>
      <c r="B13" s="605" t="s">
        <v>286</v>
      </c>
      <c r="C13" s="255" t="s">
        <v>287</v>
      </c>
    </row>
    <row r="14" spans="1:3" ht="17.25" customHeight="1" x14ac:dyDescent="0.25">
      <c r="A14" s="604"/>
      <c r="B14" s="605"/>
      <c r="C14" s="255" t="s">
        <v>288</v>
      </c>
    </row>
    <row r="15" spans="1:3" ht="56.25" x14ac:dyDescent="0.25">
      <c r="A15" s="604"/>
      <c r="B15" s="605"/>
      <c r="C15" s="255" t="s">
        <v>289</v>
      </c>
    </row>
    <row r="16" spans="1:3" ht="18.75" x14ac:dyDescent="0.25">
      <c r="A16" s="604"/>
      <c r="B16" s="605"/>
      <c r="C16" s="255" t="s">
        <v>290</v>
      </c>
    </row>
    <row r="17" spans="1:3" ht="18.75" x14ac:dyDescent="0.25">
      <c r="A17" s="604"/>
      <c r="B17" s="605"/>
      <c r="C17" s="255" t="s">
        <v>291</v>
      </c>
    </row>
    <row r="18" spans="1:3" ht="18.75" x14ac:dyDescent="0.25">
      <c r="A18" s="604"/>
      <c r="B18" s="605"/>
      <c r="C18" s="255" t="s">
        <v>292</v>
      </c>
    </row>
    <row r="19" spans="1:3" ht="37.5" x14ac:dyDescent="0.25">
      <c r="A19" s="604"/>
      <c r="B19" s="605"/>
      <c r="C19" s="255" t="s">
        <v>293</v>
      </c>
    </row>
    <row r="20" spans="1:3" ht="37.5" x14ac:dyDescent="0.25">
      <c r="A20" s="604"/>
      <c r="B20" s="605"/>
      <c r="C20" s="255" t="s">
        <v>294</v>
      </c>
    </row>
    <row r="21" spans="1:3" ht="18.75" x14ac:dyDescent="0.25">
      <c r="A21" s="604" t="s">
        <v>295</v>
      </c>
      <c r="B21" s="605" t="s">
        <v>296</v>
      </c>
      <c r="C21" s="255" t="s">
        <v>287</v>
      </c>
    </row>
    <row r="22" spans="1:3" ht="18.75" x14ac:dyDescent="0.25">
      <c r="A22" s="604"/>
      <c r="B22" s="605"/>
      <c r="C22" s="255" t="s">
        <v>288</v>
      </c>
    </row>
    <row r="23" spans="1:3" ht="56.25" x14ac:dyDescent="0.25">
      <c r="A23" s="604"/>
      <c r="B23" s="605"/>
      <c r="C23" s="255" t="s">
        <v>289</v>
      </c>
    </row>
    <row r="24" spans="1:3" ht="18.75" x14ac:dyDescent="0.25">
      <c r="A24" s="604"/>
      <c r="B24" s="605"/>
      <c r="C24" s="255" t="s">
        <v>290</v>
      </c>
    </row>
    <row r="25" spans="1:3" ht="18.75" x14ac:dyDescent="0.25">
      <c r="A25" s="604"/>
      <c r="B25" s="605"/>
      <c r="C25" s="255" t="s">
        <v>291</v>
      </c>
    </row>
    <row r="26" spans="1:3" ht="18.75" x14ac:dyDescent="0.25">
      <c r="A26" s="604" t="s">
        <v>297</v>
      </c>
      <c r="B26" s="605" t="s">
        <v>298</v>
      </c>
      <c r="C26" s="255" t="s">
        <v>287</v>
      </c>
    </row>
    <row r="27" spans="1:3" ht="18.75" x14ac:dyDescent="0.25">
      <c r="A27" s="604"/>
      <c r="B27" s="605"/>
      <c r="C27" s="255" t="s">
        <v>288</v>
      </c>
    </row>
    <row r="28" spans="1:3" ht="56.25" x14ac:dyDescent="0.25">
      <c r="A28" s="604"/>
      <c r="B28" s="605"/>
      <c r="C28" s="255" t="s">
        <v>289</v>
      </c>
    </row>
    <row r="29" spans="1:3" ht="18.75" x14ac:dyDescent="0.25">
      <c r="A29" s="604"/>
      <c r="B29" s="605"/>
      <c r="C29" s="255" t="s">
        <v>290</v>
      </c>
    </row>
    <row r="30" spans="1:3" ht="18.75" x14ac:dyDescent="0.25">
      <c r="A30" s="604"/>
      <c r="B30" s="605"/>
      <c r="C30" s="255" t="s">
        <v>299</v>
      </c>
    </row>
    <row r="31" spans="1:3" ht="18.75" x14ac:dyDescent="0.25">
      <c r="A31" s="604"/>
      <c r="B31" s="605"/>
      <c r="C31" s="255" t="s">
        <v>300</v>
      </c>
    </row>
    <row r="32" spans="1:3" ht="112.5" x14ac:dyDescent="0.25">
      <c r="A32" s="294" t="s">
        <v>301</v>
      </c>
      <c r="B32" s="255" t="s">
        <v>302</v>
      </c>
      <c r="C32" s="255" t="s">
        <v>303</v>
      </c>
    </row>
    <row r="33" spans="1:3" ht="15.75" x14ac:dyDescent="0.25">
      <c r="A33" s="295"/>
    </row>
    <row r="34" spans="1:3" ht="18.75" x14ac:dyDescent="0.3">
      <c r="A34" s="583" t="s">
        <v>381</v>
      </c>
      <c r="B34" s="583"/>
      <c r="C34" s="583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46" t="s">
        <v>540</v>
      </c>
      <c r="C5" s="527"/>
    </row>
    <row r="7" spans="1:12" ht="33.75" customHeight="1" x14ac:dyDescent="0.3">
      <c r="A7" s="544" t="s">
        <v>392</v>
      </c>
      <c r="B7" s="544"/>
      <c r="C7" s="544"/>
      <c r="L7" s="254"/>
    </row>
    <row r="8" spans="1:12" ht="18.75" x14ac:dyDescent="0.3">
      <c r="A8" s="544"/>
      <c r="B8" s="544"/>
      <c r="C8" s="544"/>
    </row>
    <row r="9" spans="1:12" ht="18.75" x14ac:dyDescent="0.3">
      <c r="C9" s="59" t="s">
        <v>3</v>
      </c>
    </row>
    <row r="10" spans="1:12" ht="38.25" x14ac:dyDescent="0.25">
      <c r="A10" s="158" t="s">
        <v>203</v>
      </c>
      <c r="B10" s="158" t="s">
        <v>202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8" t="s">
        <v>201</v>
      </c>
      <c r="B11" s="157" t="s">
        <v>386</v>
      </c>
      <c r="C11" s="151">
        <f>C12+C13+C17+C20+C21+C16+C18+C19</f>
        <v>12965.4</v>
      </c>
      <c r="D11" s="152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86" t="s">
        <v>233</v>
      </c>
      <c r="B12" s="180" t="s">
        <v>200</v>
      </c>
      <c r="C12" s="159">
        <v>2400</v>
      </c>
      <c r="D12" s="153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81" t="s">
        <v>390</v>
      </c>
      <c r="B13" s="547" t="s">
        <v>387</v>
      </c>
      <c r="C13" s="550">
        <v>3495.9</v>
      </c>
      <c r="D13" s="153"/>
      <c r="E13" s="29"/>
      <c r="H13" s="7"/>
    </row>
    <row r="14" spans="1:12" ht="33" customHeight="1" x14ac:dyDescent="0.25">
      <c r="A14" s="186" t="s">
        <v>388</v>
      </c>
      <c r="B14" s="548"/>
      <c r="C14" s="551"/>
      <c r="D14" s="153"/>
      <c r="E14" s="29"/>
      <c r="H14" s="7"/>
    </row>
    <row r="15" spans="1:12" ht="62.25" customHeight="1" x14ac:dyDescent="0.25">
      <c r="A15" s="291" t="s">
        <v>389</v>
      </c>
      <c r="B15" s="549"/>
      <c r="C15" s="552"/>
      <c r="D15" s="160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81" t="s">
        <v>342</v>
      </c>
      <c r="B16" s="180" t="s">
        <v>197</v>
      </c>
      <c r="C16" s="154">
        <v>80</v>
      </c>
      <c r="D16" s="160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82" t="s">
        <v>199</v>
      </c>
      <c r="B17" s="486" t="s">
        <v>198</v>
      </c>
      <c r="C17" s="239">
        <v>2000</v>
      </c>
      <c r="D17" s="160"/>
      <c r="E17" s="29"/>
      <c r="H17" s="7"/>
    </row>
    <row r="18" spans="1:13" ht="37.5" x14ac:dyDescent="0.25">
      <c r="A18" s="282" t="s">
        <v>234</v>
      </c>
      <c r="B18" s="486" t="s">
        <v>311</v>
      </c>
      <c r="C18" s="239">
        <v>800</v>
      </c>
      <c r="D18" s="153"/>
      <c r="E18" s="29"/>
      <c r="H18" s="7"/>
    </row>
    <row r="19" spans="1:13" ht="48.75" customHeight="1" x14ac:dyDescent="0.25">
      <c r="A19" s="282" t="s">
        <v>235</v>
      </c>
      <c r="B19" s="487" t="s">
        <v>525</v>
      </c>
      <c r="C19" s="239">
        <v>4000</v>
      </c>
      <c r="D19" s="153"/>
      <c r="E19" s="29"/>
      <c r="H19" s="7"/>
    </row>
    <row r="20" spans="1:13" ht="93.75" x14ac:dyDescent="0.3">
      <c r="A20" s="282" t="s">
        <v>343</v>
      </c>
      <c r="B20" s="488" t="s">
        <v>305</v>
      </c>
      <c r="C20" s="489">
        <v>139.5</v>
      </c>
      <c r="D20" s="153"/>
      <c r="E20" s="29"/>
      <c r="H20" s="7"/>
    </row>
    <row r="21" spans="1:13" ht="37.5" x14ac:dyDescent="0.3">
      <c r="A21" s="490" t="s">
        <v>230</v>
      </c>
      <c r="B21" s="491" t="s">
        <v>231</v>
      </c>
      <c r="C21" s="489">
        <v>50</v>
      </c>
      <c r="D21" s="153"/>
      <c r="E21" s="29"/>
      <c r="H21" s="7"/>
    </row>
    <row r="22" spans="1:13" ht="18.75" x14ac:dyDescent="0.25">
      <c r="A22" s="492" t="s">
        <v>196</v>
      </c>
      <c r="B22" s="493" t="s">
        <v>195</v>
      </c>
      <c r="C22" s="494">
        <f>C23+C24+C25+C26</f>
        <v>10881.699999999999</v>
      </c>
      <c r="D22" s="151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95" t="s">
        <v>344</v>
      </c>
      <c r="B23" s="496" t="s">
        <v>194</v>
      </c>
      <c r="C23" s="497">
        <v>9608.5</v>
      </c>
      <c r="D23" s="153">
        <v>3538</v>
      </c>
      <c r="E23" s="29" t="e">
        <f>D23/#REF!*100</f>
        <v>#REF!</v>
      </c>
      <c r="F23" s="155" t="s">
        <v>193</v>
      </c>
      <c r="G23">
        <v>6126.7</v>
      </c>
      <c r="H23" s="7">
        <v>0</v>
      </c>
    </row>
    <row r="24" spans="1:13" ht="60.75" customHeight="1" x14ac:dyDescent="0.25">
      <c r="A24" s="495" t="s">
        <v>346</v>
      </c>
      <c r="B24" s="498" t="s">
        <v>190</v>
      </c>
      <c r="C24" s="239">
        <v>3.8</v>
      </c>
      <c r="D24" s="156">
        <f>1444.1+639.9</f>
        <v>2084</v>
      </c>
      <c r="E24" s="29" t="e">
        <f>D24/#REF!*100</f>
        <v>#REF!</v>
      </c>
      <c r="F24" s="155"/>
      <c r="G24">
        <v>2248.4</v>
      </c>
      <c r="H24" s="7">
        <v>0</v>
      </c>
    </row>
    <row r="25" spans="1:13" ht="57.75" customHeight="1" x14ac:dyDescent="0.25">
      <c r="A25" s="495" t="s">
        <v>345</v>
      </c>
      <c r="B25" s="498" t="s">
        <v>191</v>
      </c>
      <c r="C25" s="240">
        <v>245.3</v>
      </c>
      <c r="D25" s="153">
        <v>94.7</v>
      </c>
      <c r="E25" s="29" t="e">
        <f>D25/#REF!*100</f>
        <v>#REF!</v>
      </c>
      <c r="F25" s="155"/>
      <c r="G25">
        <v>167.4</v>
      </c>
      <c r="H25" s="7">
        <v>0</v>
      </c>
    </row>
    <row r="26" spans="1:13" ht="100.5" customHeight="1" x14ac:dyDescent="0.3">
      <c r="A26" s="282" t="s">
        <v>529</v>
      </c>
      <c r="B26" s="499" t="s">
        <v>534</v>
      </c>
      <c r="C26" s="218">
        <v>1024.0999999999999</v>
      </c>
      <c r="D26" s="153"/>
      <c r="E26" s="29"/>
      <c r="F26" s="155"/>
      <c r="H26" s="7"/>
    </row>
    <row r="27" spans="1:13" ht="18.75" x14ac:dyDescent="0.25">
      <c r="A27" s="542" t="s">
        <v>189</v>
      </c>
      <c r="B27" s="543"/>
      <c r="C27" s="152">
        <f>C11+C22</f>
        <v>23847.1</v>
      </c>
      <c r="D27" s="151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45" t="s">
        <v>341</v>
      </c>
      <c r="B29" s="545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91" t="s">
        <v>267</v>
      </c>
    </row>
    <row r="2" spans="1:5" ht="15.75" x14ac:dyDescent="0.25">
      <c r="C2" s="191" t="s">
        <v>0</v>
      </c>
    </row>
    <row r="3" spans="1:5" ht="15.75" x14ac:dyDescent="0.25">
      <c r="C3" s="191" t="s">
        <v>1</v>
      </c>
    </row>
    <row r="4" spans="1:5" ht="15.75" x14ac:dyDescent="0.25">
      <c r="C4" s="191" t="s">
        <v>2</v>
      </c>
    </row>
    <row r="5" spans="1:5" x14ac:dyDescent="0.25">
      <c r="B5" s="557" t="s">
        <v>540</v>
      </c>
      <c r="C5" s="557"/>
    </row>
    <row r="6" spans="1:5" ht="18.75" x14ac:dyDescent="0.3">
      <c r="A6" s="553" t="s">
        <v>391</v>
      </c>
      <c r="B6" s="554"/>
      <c r="C6" s="554"/>
      <c r="D6" s="192"/>
    </row>
    <row r="7" spans="1:5" ht="18.75" customHeight="1" x14ac:dyDescent="0.25">
      <c r="C7" s="317" t="s">
        <v>3</v>
      </c>
      <c r="D7" s="194"/>
    </row>
    <row r="8" spans="1:5" ht="33" x14ac:dyDescent="0.25">
      <c r="A8" s="296" t="s">
        <v>203</v>
      </c>
      <c r="B8" s="296" t="s">
        <v>202</v>
      </c>
      <c r="C8" s="297" t="s">
        <v>148</v>
      </c>
    </row>
    <row r="9" spans="1:5" ht="16.5" x14ac:dyDescent="0.25">
      <c r="A9" s="298">
        <v>1</v>
      </c>
      <c r="B9" s="298">
        <v>2</v>
      </c>
      <c r="C9" s="299">
        <v>3</v>
      </c>
    </row>
    <row r="10" spans="1:5" ht="25.5" customHeight="1" x14ac:dyDescent="0.25">
      <c r="A10" s="300" t="s">
        <v>268</v>
      </c>
      <c r="B10" s="301" t="s">
        <v>195</v>
      </c>
      <c r="C10" s="302">
        <f>C11+C15+C20</f>
        <v>10292</v>
      </c>
    </row>
    <row r="11" spans="1:5" ht="49.5" x14ac:dyDescent="0.25">
      <c r="A11" s="303" t="s">
        <v>269</v>
      </c>
      <c r="B11" s="304" t="s">
        <v>270</v>
      </c>
      <c r="C11" s="305">
        <f>C12</f>
        <v>9018.7999999999993</v>
      </c>
    </row>
    <row r="12" spans="1:5" ht="40.5" customHeight="1" x14ac:dyDescent="0.25">
      <c r="A12" s="306" t="s">
        <v>393</v>
      </c>
      <c r="B12" s="307" t="s">
        <v>271</v>
      </c>
      <c r="C12" s="305">
        <f>C13</f>
        <v>9018.7999999999993</v>
      </c>
    </row>
    <row r="13" spans="1:5" ht="33" x14ac:dyDescent="0.25">
      <c r="A13" s="308" t="s">
        <v>348</v>
      </c>
      <c r="B13" s="307" t="s">
        <v>272</v>
      </c>
      <c r="C13" s="305">
        <f>C14</f>
        <v>9018.7999999999993</v>
      </c>
    </row>
    <row r="14" spans="1:5" ht="33" x14ac:dyDescent="0.25">
      <c r="A14" s="306" t="s">
        <v>344</v>
      </c>
      <c r="B14" s="307" t="s">
        <v>194</v>
      </c>
      <c r="C14" s="305">
        <v>9018.7999999999993</v>
      </c>
      <c r="D14" s="7"/>
    </row>
    <row r="15" spans="1:5" ht="33" x14ac:dyDescent="0.25">
      <c r="A15" s="306" t="s">
        <v>349</v>
      </c>
      <c r="B15" s="309" t="s">
        <v>273</v>
      </c>
      <c r="C15" s="310">
        <f>C19+C17</f>
        <v>249.10000000000002</v>
      </c>
      <c r="E15" s="7"/>
    </row>
    <row r="16" spans="1:5" ht="49.5" x14ac:dyDescent="0.25">
      <c r="A16" s="306" t="s">
        <v>351</v>
      </c>
      <c r="B16" s="309" t="s">
        <v>275</v>
      </c>
      <c r="C16" s="310">
        <v>3.8</v>
      </c>
      <c r="E16" s="7"/>
    </row>
    <row r="17" spans="1:5" ht="49.5" x14ac:dyDescent="0.25">
      <c r="A17" s="306" t="s">
        <v>346</v>
      </c>
      <c r="B17" s="309" t="s">
        <v>190</v>
      </c>
      <c r="C17" s="310">
        <v>3.8</v>
      </c>
      <c r="E17" s="7"/>
    </row>
    <row r="18" spans="1:5" ht="49.5" x14ac:dyDescent="0.25">
      <c r="A18" s="306" t="s">
        <v>352</v>
      </c>
      <c r="B18" s="309" t="s">
        <v>274</v>
      </c>
      <c r="C18" s="310">
        <f>C19</f>
        <v>245.3</v>
      </c>
    </row>
    <row r="19" spans="1:5" ht="66" x14ac:dyDescent="0.25">
      <c r="A19" s="308" t="s">
        <v>345</v>
      </c>
      <c r="B19" s="309" t="s">
        <v>191</v>
      </c>
      <c r="C19" s="310">
        <v>245.3</v>
      </c>
    </row>
    <row r="20" spans="1:5" ht="97.5" customHeight="1" x14ac:dyDescent="0.25">
      <c r="A20" s="311" t="s">
        <v>535</v>
      </c>
      <c r="B20" s="312" t="s">
        <v>534</v>
      </c>
      <c r="C20" s="313">
        <f>C21</f>
        <v>1024.0999999999999</v>
      </c>
    </row>
    <row r="21" spans="1:5" ht="102" customHeight="1" x14ac:dyDescent="0.25">
      <c r="A21" s="311" t="s">
        <v>529</v>
      </c>
      <c r="B21" s="314" t="s">
        <v>534</v>
      </c>
      <c r="C21" s="313">
        <v>1024.0999999999999</v>
      </c>
    </row>
    <row r="22" spans="1:5" ht="17.25" x14ac:dyDescent="0.3">
      <c r="A22" s="315"/>
      <c r="B22" s="315"/>
      <c r="C22" s="316"/>
    </row>
    <row r="23" spans="1:5" ht="84" customHeight="1" x14ac:dyDescent="0.3">
      <c r="A23" s="555" t="s">
        <v>350</v>
      </c>
      <c r="B23" s="556"/>
      <c r="C23" s="556"/>
    </row>
    <row r="24" spans="1:5" ht="18.75" x14ac:dyDescent="0.25">
      <c r="A24" s="198"/>
      <c r="B24" s="199"/>
      <c r="C24" s="200"/>
      <c r="E24" s="7"/>
    </row>
    <row r="25" spans="1:5" ht="18.75" x14ac:dyDescent="0.25">
      <c r="A25" s="526"/>
      <c r="B25" s="527"/>
      <c r="C25" s="527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workbookViewId="0">
      <selection activeCell="B7" sqref="B7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50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57" t="s">
        <v>549</v>
      </c>
      <c r="C6" s="557"/>
    </row>
    <row r="7" spans="1:3" x14ac:dyDescent="0.25">
      <c r="B7" s="502"/>
      <c r="C7" s="502"/>
    </row>
    <row r="8" spans="1:3" ht="15.75" x14ac:dyDescent="0.25">
      <c r="C8" s="191" t="s">
        <v>185</v>
      </c>
    </row>
    <row r="9" spans="1:3" ht="15.75" x14ac:dyDescent="0.25">
      <c r="C9" s="191" t="s">
        <v>0</v>
      </c>
    </row>
    <row r="10" spans="1:3" ht="15.75" x14ac:dyDescent="0.25">
      <c r="C10" s="191" t="s">
        <v>1</v>
      </c>
    </row>
    <row r="11" spans="1:3" ht="15.75" x14ac:dyDescent="0.25">
      <c r="C11" s="191" t="s">
        <v>2</v>
      </c>
    </row>
    <row r="12" spans="1:3" x14ac:dyDescent="0.25">
      <c r="B12" s="557" t="s">
        <v>536</v>
      </c>
      <c r="C12" s="557"/>
    </row>
    <row r="14" spans="1:3" ht="52.5" customHeight="1" x14ac:dyDescent="0.3">
      <c r="A14" s="558" t="s">
        <v>394</v>
      </c>
      <c r="B14" s="559"/>
      <c r="C14" s="559"/>
    </row>
    <row r="15" spans="1:3" ht="18.75" customHeight="1" x14ac:dyDescent="0.3">
      <c r="C15" s="193" t="s">
        <v>3</v>
      </c>
    </row>
    <row r="16" spans="1:3" ht="37.5" x14ac:dyDescent="0.25">
      <c r="A16" s="201" t="s">
        <v>203</v>
      </c>
      <c r="B16" s="201" t="s">
        <v>202</v>
      </c>
      <c r="C16" s="202" t="s">
        <v>148</v>
      </c>
    </row>
    <row r="17" spans="1:3" ht="18.75" x14ac:dyDescent="0.3">
      <c r="A17" s="203">
        <v>1</v>
      </c>
      <c r="B17" s="203">
        <v>2</v>
      </c>
      <c r="C17" s="204">
        <v>3</v>
      </c>
    </row>
    <row r="18" spans="1:3" ht="18.75" x14ac:dyDescent="0.25">
      <c r="A18" s="201" t="s">
        <v>268</v>
      </c>
      <c r="B18" s="205" t="s">
        <v>195</v>
      </c>
      <c r="C18" s="206">
        <f>C22</f>
        <v>589.70000000000005</v>
      </c>
    </row>
    <row r="19" spans="1:3" ht="37.5" x14ac:dyDescent="0.25">
      <c r="A19" s="196" t="s">
        <v>269</v>
      </c>
      <c r="B19" s="197" t="s">
        <v>270</v>
      </c>
      <c r="C19" s="218">
        <f>C22</f>
        <v>589.70000000000005</v>
      </c>
    </row>
    <row r="20" spans="1:3" ht="37.5" x14ac:dyDescent="0.25">
      <c r="A20" s="241" t="s">
        <v>347</v>
      </c>
      <c r="B20" s="207" t="s">
        <v>271</v>
      </c>
      <c r="C20" s="218">
        <f>C22</f>
        <v>589.70000000000005</v>
      </c>
    </row>
    <row r="21" spans="1:3" ht="37.5" x14ac:dyDescent="0.25">
      <c r="A21" s="241" t="s">
        <v>543</v>
      </c>
      <c r="B21" s="207" t="s">
        <v>272</v>
      </c>
      <c r="C21" s="218">
        <f>C22</f>
        <v>589.70000000000005</v>
      </c>
    </row>
    <row r="22" spans="1:3" ht="37.5" x14ac:dyDescent="0.25">
      <c r="A22" s="241" t="s">
        <v>542</v>
      </c>
      <c r="B22" s="207" t="s">
        <v>194</v>
      </c>
      <c r="C22" s="218">
        <v>589.70000000000005</v>
      </c>
    </row>
    <row r="24" spans="1:3" ht="18.75" x14ac:dyDescent="0.25">
      <c r="A24" s="526" t="s">
        <v>353</v>
      </c>
      <c r="B24" s="527"/>
      <c r="C24" s="527"/>
    </row>
  </sheetData>
  <mergeCells count="4">
    <mergeCell ref="A14:C14"/>
    <mergeCell ref="A24:C24"/>
    <mergeCell ref="B6:C6"/>
    <mergeCell ref="B12:C12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activePane="bottomLeft"/>
      <selection activeCell="A47" sqref="A47:A50"/>
      <selection pane="bottomLeft" activeCell="D1" sqref="D1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82" t="s">
        <v>547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57" t="s">
        <v>550</v>
      </c>
      <c r="C5" s="557"/>
      <c r="D5" s="557"/>
    </row>
    <row r="6" spans="1:8" x14ac:dyDescent="0.25">
      <c r="B6" s="502"/>
      <c r="C6" s="502"/>
      <c r="D6" s="502"/>
    </row>
    <row r="7" spans="1:8" ht="15.75" x14ac:dyDescent="0.25">
      <c r="D7" s="182" t="s">
        <v>229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57" t="s">
        <v>537</v>
      </c>
      <c r="C11" s="557"/>
      <c r="D11" s="557"/>
    </row>
    <row r="12" spans="1:8" x14ac:dyDescent="0.25">
      <c r="H12" s="7"/>
    </row>
    <row r="13" spans="1:8" ht="37.5" customHeight="1" x14ac:dyDescent="0.25">
      <c r="A13" s="553" t="s">
        <v>395</v>
      </c>
      <c r="B13" s="553"/>
      <c r="C13" s="553"/>
      <c r="D13" s="553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22</v>
      </c>
      <c r="B15" s="2" t="s">
        <v>5</v>
      </c>
      <c r="C15" s="2" t="s">
        <v>6</v>
      </c>
      <c r="D15" s="69" t="s">
        <v>148</v>
      </c>
      <c r="E15" s="40" t="s">
        <v>120</v>
      </c>
      <c r="F15" s="40" t="s">
        <v>119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396</v>
      </c>
      <c r="B17" s="4"/>
      <c r="C17" s="4"/>
      <c r="D17" s="219">
        <f>D18+D25+D27+D30++D34+D37+D39+D41+D44+D46+D48</f>
        <v>25309.1</v>
      </c>
      <c r="E17" s="220" t="e">
        <f>E18+E25+E27+E30+E34+E37+E39+E41+E44+E46</f>
        <v>#REF!</v>
      </c>
      <c r="F17" s="221" t="e">
        <f>E17/#REF!*100</f>
        <v>#REF!</v>
      </c>
      <c r="G17" s="222">
        <v>21991.3</v>
      </c>
      <c r="H17" s="223">
        <f>G17-D17</f>
        <v>-3317.7999999999993</v>
      </c>
      <c r="I17" s="222"/>
      <c r="J17" s="222"/>
      <c r="K17" s="222"/>
      <c r="L17" s="223"/>
      <c r="M17" s="222"/>
    </row>
    <row r="18" spans="1:13" ht="18.75" x14ac:dyDescent="0.3">
      <c r="A18" s="33" t="s">
        <v>7</v>
      </c>
      <c r="B18" s="4" t="s">
        <v>23</v>
      </c>
      <c r="C18" s="4" t="s">
        <v>24</v>
      </c>
      <c r="D18" s="70">
        <f>D19+D20+D21+D22+D23+D24</f>
        <v>11487.100000000002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-2747.7999999999993</v>
      </c>
    </row>
    <row r="19" spans="1:13" ht="57" customHeight="1" x14ac:dyDescent="0.3">
      <c r="A19" s="34" t="str">
        <f>'прил._5(7)'!B32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71">
        <v>853.1</v>
      </c>
      <c r="E19" s="71">
        <v>675</v>
      </c>
      <c r="F19" s="71">
        <v>675</v>
      </c>
      <c r="G19" s="71">
        <v>675</v>
      </c>
      <c r="H19" s="71">
        <v>675</v>
      </c>
      <c r="I19" s="71">
        <v>675</v>
      </c>
      <c r="J19" s="97">
        <v>675</v>
      </c>
      <c r="K19" s="102"/>
      <c r="L19" s="100"/>
    </row>
    <row r="20" spans="1:13" ht="72.75" customHeight="1" x14ac:dyDescent="0.3">
      <c r="A20" s="185" t="s">
        <v>179</v>
      </c>
      <c r="B20" s="10" t="s">
        <v>23</v>
      </c>
      <c r="C20" s="10" t="s">
        <v>27</v>
      </c>
      <c r="D20" s="71">
        <v>10</v>
      </c>
      <c r="E20" s="71"/>
      <c r="F20" s="71"/>
      <c r="G20" s="71"/>
      <c r="H20" s="71"/>
      <c r="I20" s="71"/>
      <c r="J20" s="97"/>
      <c r="K20" s="102"/>
      <c r="L20" s="103"/>
    </row>
    <row r="21" spans="1:13" ht="56.25" x14ac:dyDescent="0.3">
      <c r="A21" s="35" t="str">
        <f>'прил._5(7)'!B37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72">
        <f>'прил._5(7)'!K37</f>
        <v>4858.1000000000004</v>
      </c>
      <c r="E21" s="72">
        <v>4243.8999999999996</v>
      </c>
      <c r="F21" s="72">
        <v>4243.8999999999996</v>
      </c>
      <c r="G21" s="72">
        <v>4243.8999999999996</v>
      </c>
      <c r="H21" s="72">
        <v>4243.8999999999996</v>
      </c>
      <c r="I21" s="72">
        <v>4243.8999999999996</v>
      </c>
      <c r="J21" s="98">
        <v>4243.8999999999996</v>
      </c>
      <c r="K21" s="103"/>
      <c r="L21" s="103"/>
    </row>
    <row r="22" spans="1:13" s="14" customFormat="1" ht="37.5" x14ac:dyDescent="0.3">
      <c r="A22" s="36" t="s">
        <v>49</v>
      </c>
      <c r="B22" s="10" t="s">
        <v>23</v>
      </c>
      <c r="C22" s="10" t="s">
        <v>29</v>
      </c>
      <c r="D22" s="72">
        <f>'прил._5(7)'!K25</f>
        <v>70</v>
      </c>
      <c r="E22" s="72">
        <v>58.1</v>
      </c>
      <c r="F22" s="72">
        <v>58.1</v>
      </c>
      <c r="G22" s="72">
        <v>58.1</v>
      </c>
      <c r="H22" s="72">
        <v>58.1</v>
      </c>
      <c r="I22" s="72">
        <v>58.1</v>
      </c>
      <c r="J22" s="98">
        <v>58.1</v>
      </c>
      <c r="K22" s="103"/>
      <c r="L22" s="100"/>
    </row>
    <row r="23" spans="1:13" ht="18.75" x14ac:dyDescent="0.3">
      <c r="A23" s="143" t="str">
        <f>'прил._5(7)'!B52</f>
        <v>Резервные фонды</v>
      </c>
      <c r="B23" s="144" t="s">
        <v>23</v>
      </c>
      <c r="C23" s="144" t="s">
        <v>43</v>
      </c>
      <c r="D23" s="72">
        <f>'прил._5(7)'!K52</f>
        <v>10</v>
      </c>
      <c r="E23" s="72">
        <v>5</v>
      </c>
      <c r="F23" s="72">
        <v>5</v>
      </c>
      <c r="G23" s="72">
        <v>5</v>
      </c>
      <c r="H23" s="72">
        <v>5</v>
      </c>
      <c r="I23" s="72">
        <v>5</v>
      </c>
      <c r="J23" s="98">
        <v>5</v>
      </c>
      <c r="K23" s="103"/>
      <c r="L23" s="100"/>
    </row>
    <row r="24" spans="1:13" ht="18.75" x14ac:dyDescent="0.3">
      <c r="A24" s="143" t="str">
        <f>'прил._5(7)'!B57</f>
        <v>Другие общегосударственные вопросы</v>
      </c>
      <c r="B24" s="144" t="s">
        <v>23</v>
      </c>
      <c r="C24" s="144" t="s">
        <v>42</v>
      </c>
      <c r="D24" s="72">
        <f>'прил._5(7)'!K57</f>
        <v>5685.9000000000005</v>
      </c>
      <c r="E24" s="72">
        <v>40</v>
      </c>
      <c r="F24" s="72">
        <v>40</v>
      </c>
      <c r="G24" s="72">
        <v>40</v>
      </c>
      <c r="H24" s="72">
        <v>40</v>
      </c>
      <c r="I24" s="72">
        <v>40</v>
      </c>
      <c r="J24" s="98">
        <v>40</v>
      </c>
      <c r="K24" s="103"/>
      <c r="L24" s="100"/>
    </row>
    <row r="25" spans="1:13" ht="18.75" x14ac:dyDescent="0.3">
      <c r="A25" s="37" t="s">
        <v>9</v>
      </c>
      <c r="B25" s="11" t="s">
        <v>25</v>
      </c>
      <c r="C25" s="11" t="s">
        <v>24</v>
      </c>
      <c r="D25" s="73">
        <f>D26</f>
        <v>245.3</v>
      </c>
      <c r="E25" s="12">
        <f>E26</f>
        <v>186</v>
      </c>
      <c r="F25" s="30" t="e">
        <f>E25/#REF!*100</f>
        <v>#REF!</v>
      </c>
      <c r="K25" s="100"/>
      <c r="L25" s="100"/>
    </row>
    <row r="26" spans="1:13" ht="18.75" x14ac:dyDescent="0.3">
      <c r="A26" s="35" t="s">
        <v>10</v>
      </c>
      <c r="B26" s="10" t="s">
        <v>25</v>
      </c>
      <c r="C26" s="10" t="s">
        <v>27</v>
      </c>
      <c r="D26" s="72">
        <f>'прил._5(7)'!K74</f>
        <v>245.3</v>
      </c>
      <c r="E26" s="72">
        <v>186</v>
      </c>
      <c r="F26" s="72">
        <v>186</v>
      </c>
      <c r="G26" s="72">
        <v>186</v>
      </c>
      <c r="H26" s="72">
        <v>186</v>
      </c>
      <c r="I26" s="72">
        <v>186</v>
      </c>
      <c r="J26" s="98">
        <v>186</v>
      </c>
      <c r="K26" s="103"/>
      <c r="L26" s="100"/>
    </row>
    <row r="27" spans="1:13" ht="18.75" x14ac:dyDescent="0.3">
      <c r="A27" s="37" t="s">
        <v>11</v>
      </c>
      <c r="B27" s="11" t="s">
        <v>27</v>
      </c>
      <c r="C27" s="11" t="s">
        <v>24</v>
      </c>
      <c r="D27" s="73">
        <f>D29+D28</f>
        <v>45</v>
      </c>
      <c r="E27" s="13">
        <f>E28+E29</f>
        <v>262.39999999999998</v>
      </c>
      <c r="F27" s="30" t="e">
        <f>E27/#REF!*100</f>
        <v>#REF!</v>
      </c>
      <c r="K27" s="100"/>
      <c r="L27" s="100"/>
    </row>
    <row r="28" spans="1:13" ht="37.5" x14ac:dyDescent="0.3">
      <c r="A28" s="35" t="s">
        <v>12</v>
      </c>
      <c r="B28" s="10" t="s">
        <v>27</v>
      </c>
      <c r="C28" s="10" t="s">
        <v>28</v>
      </c>
      <c r="D28" s="72">
        <f>'прил._5(7)'!K76</f>
        <v>20</v>
      </c>
      <c r="E28" s="41">
        <v>262.39999999999998</v>
      </c>
      <c r="F28" s="29" t="e">
        <f>E28/#REF!*100</f>
        <v>#REF!</v>
      </c>
      <c r="G28" t="s">
        <v>124</v>
      </c>
      <c r="K28" s="100"/>
      <c r="L28" s="100"/>
    </row>
    <row r="29" spans="1:13" ht="44.25" customHeight="1" x14ac:dyDescent="0.3">
      <c r="A29" s="35" t="s">
        <v>13</v>
      </c>
      <c r="B29" s="10" t="s">
        <v>27</v>
      </c>
      <c r="C29" s="10">
        <v>14</v>
      </c>
      <c r="D29" s="72">
        <f>'прил._5(7)'!K80</f>
        <v>25</v>
      </c>
      <c r="E29" s="41">
        <v>0</v>
      </c>
      <c r="F29" s="29" t="e">
        <f>E29/#REF!*100</f>
        <v>#REF!</v>
      </c>
      <c r="H29" t="s">
        <v>125</v>
      </c>
      <c r="K29" s="100"/>
      <c r="L29" s="100"/>
    </row>
    <row r="30" spans="1:13" ht="18.75" x14ac:dyDescent="0.3">
      <c r="A30" s="37" t="s">
        <v>14</v>
      </c>
      <c r="B30" s="11" t="s">
        <v>26</v>
      </c>
      <c r="C30" s="11" t="s">
        <v>24</v>
      </c>
      <c r="D30" s="73">
        <f>'прил._5(7)'!K88</f>
        <v>3762.6</v>
      </c>
      <c r="E30" s="12" t="e">
        <f>#REF!+#REF!+E31+E32+E33</f>
        <v>#REF!</v>
      </c>
      <c r="F30" s="30" t="e">
        <f>E30/#REF!*100</f>
        <v>#REF!</v>
      </c>
      <c r="K30" s="100"/>
      <c r="L30" s="100"/>
    </row>
    <row r="31" spans="1:13" s="48" customFormat="1" ht="18.75" x14ac:dyDescent="0.3">
      <c r="A31" s="46" t="s">
        <v>96</v>
      </c>
      <c r="B31" s="47" t="s">
        <v>26</v>
      </c>
      <c r="C31" s="47" t="s">
        <v>28</v>
      </c>
      <c r="D31" s="74">
        <f>'прил._5(7)'!K89</f>
        <v>3505.9</v>
      </c>
      <c r="E31" s="74">
        <v>3150</v>
      </c>
      <c r="F31" s="74">
        <v>3150</v>
      </c>
      <c r="G31" s="74">
        <v>3150</v>
      </c>
      <c r="H31" s="74">
        <v>3150</v>
      </c>
      <c r="I31" s="74">
        <v>3150</v>
      </c>
      <c r="J31" s="99">
        <v>3150</v>
      </c>
      <c r="K31" s="104"/>
      <c r="L31" s="101"/>
    </row>
    <row r="32" spans="1:13" ht="18.75" x14ac:dyDescent="0.3">
      <c r="A32" s="35" t="str">
        <f>'прил._5(7)'!B98</f>
        <v>Связь и информатика</v>
      </c>
      <c r="B32" s="10" t="s">
        <v>26</v>
      </c>
      <c r="C32" s="10" t="s">
        <v>98</v>
      </c>
      <c r="D32" s="72">
        <f>'прил._5(7)'!K102</f>
        <v>246.7</v>
      </c>
      <c r="E32" s="41">
        <v>156.80000000000001</v>
      </c>
      <c r="F32" s="29" t="e">
        <f>E32/#REF!*100</f>
        <v>#REF!</v>
      </c>
      <c r="K32" s="100"/>
      <c r="L32" s="100"/>
    </row>
    <row r="33" spans="1:256" ht="37.5" x14ac:dyDescent="0.3">
      <c r="A33" s="260" t="s">
        <v>397</v>
      </c>
      <c r="B33" s="144" t="s">
        <v>26</v>
      </c>
      <c r="C33" s="144">
        <v>12</v>
      </c>
      <c r="D33" s="72">
        <v>10</v>
      </c>
      <c r="E33" s="41">
        <v>175</v>
      </c>
      <c r="F33" s="29" t="e">
        <f>E33/#REF!*100</f>
        <v>#REF!</v>
      </c>
      <c r="K33" s="100"/>
      <c r="L33" s="100"/>
    </row>
    <row r="34" spans="1:256" ht="18.75" x14ac:dyDescent="0.3">
      <c r="A34" s="37" t="s">
        <v>15</v>
      </c>
      <c r="B34" s="11" t="s">
        <v>31</v>
      </c>
      <c r="C34" s="11" t="s">
        <v>24</v>
      </c>
      <c r="D34" s="73">
        <f>'прил._5(7)'!K108</f>
        <v>3819.1000000000004</v>
      </c>
      <c r="E34" s="12">
        <f>E35+E36</f>
        <v>1863.7</v>
      </c>
      <c r="F34" s="30" t="e">
        <f>E34/#REF!*100</f>
        <v>#REF!</v>
      </c>
      <c r="K34" s="100"/>
      <c r="L34" s="100"/>
    </row>
    <row r="35" spans="1:256" ht="18.75" x14ac:dyDescent="0.3">
      <c r="A35" s="35" t="s">
        <v>16</v>
      </c>
      <c r="B35" s="10" t="s">
        <v>31</v>
      </c>
      <c r="C35" s="10" t="s">
        <v>25</v>
      </c>
      <c r="D35" s="72">
        <f>'прил._5(7)'!K113</f>
        <v>900</v>
      </c>
      <c r="E35" s="72">
        <v>243.5</v>
      </c>
      <c r="F35" s="72">
        <v>243.5</v>
      </c>
      <c r="G35" s="72">
        <v>243.5</v>
      </c>
      <c r="H35" s="72">
        <v>243.5</v>
      </c>
      <c r="I35" s="72">
        <v>243.5</v>
      </c>
      <c r="J35" s="98">
        <v>243.5</v>
      </c>
      <c r="K35" s="103"/>
      <c r="L35" s="100"/>
    </row>
    <row r="36" spans="1:256" ht="18.75" x14ac:dyDescent="0.3">
      <c r="A36" s="35" t="s">
        <v>17</v>
      </c>
      <c r="B36" s="10" t="s">
        <v>31</v>
      </c>
      <c r="C36" s="10" t="s">
        <v>27</v>
      </c>
      <c r="D36" s="72">
        <f>'прил._5(7)'!K114</f>
        <v>2919.1000000000004</v>
      </c>
      <c r="E36" s="41">
        <v>1620.2</v>
      </c>
      <c r="F36" s="29" t="e">
        <f>E36/#REF!*100</f>
        <v>#REF!</v>
      </c>
      <c r="H36" s="61"/>
      <c r="K36" s="100"/>
      <c r="L36" s="100"/>
    </row>
    <row r="37" spans="1:256" ht="18.75" x14ac:dyDescent="0.3">
      <c r="A37" s="37" t="s">
        <v>18</v>
      </c>
      <c r="B37" s="11" t="s">
        <v>30</v>
      </c>
      <c r="C37" s="11" t="s">
        <v>24</v>
      </c>
      <c r="D37" s="73">
        <f>'прил._5(7)'!K128</f>
        <v>10</v>
      </c>
      <c r="E37" s="12">
        <f>E38</f>
        <v>186.7</v>
      </c>
      <c r="F37" s="30" t="e">
        <f>E37/#REF!*100</f>
        <v>#REF!</v>
      </c>
      <c r="K37" s="100"/>
      <c r="L37" s="100"/>
    </row>
    <row r="38" spans="1:256" ht="18.75" x14ac:dyDescent="0.3">
      <c r="A38" s="35" t="s">
        <v>165</v>
      </c>
      <c r="B38" s="10" t="s">
        <v>30</v>
      </c>
      <c r="C38" s="10" t="s">
        <v>30</v>
      </c>
      <c r="D38" s="72">
        <v>10</v>
      </c>
      <c r="E38" s="41">
        <v>186.7</v>
      </c>
      <c r="F38" s="29" t="e">
        <f>E38/#REF!*100</f>
        <v>#REF!</v>
      </c>
      <c r="K38" s="100"/>
      <c r="L38" s="100"/>
    </row>
    <row r="39" spans="1:256" ht="18.75" x14ac:dyDescent="0.3">
      <c r="A39" s="145" t="s">
        <v>19</v>
      </c>
      <c r="B39" s="146" t="s">
        <v>32</v>
      </c>
      <c r="C39" s="146" t="s">
        <v>24</v>
      </c>
      <c r="D39" s="73">
        <f>'прил._5(7)'!K134</f>
        <v>5052.3999999999996</v>
      </c>
      <c r="E39" s="12">
        <f>E40</f>
        <v>2141.6999999999998</v>
      </c>
      <c r="F39" s="30" t="e">
        <f>E39/#REF!*100</f>
        <v>#REF!</v>
      </c>
      <c r="K39" s="100"/>
      <c r="L39" s="100"/>
    </row>
    <row r="40" spans="1:256" ht="18.75" x14ac:dyDescent="0.3">
      <c r="A40" s="147" t="s">
        <v>20</v>
      </c>
      <c r="B40" s="144" t="s">
        <v>32</v>
      </c>
      <c r="C40" s="144" t="s">
        <v>23</v>
      </c>
      <c r="D40" s="72">
        <f>'прил._5(7)'!K135</f>
        <v>5052.3999999999996</v>
      </c>
      <c r="E40" s="41">
        <v>2141.6999999999998</v>
      </c>
      <c r="F40" s="29" t="e">
        <f>E40/#REF!*100</f>
        <v>#REF!</v>
      </c>
      <c r="K40" s="100"/>
      <c r="L40" s="100"/>
    </row>
    <row r="41" spans="1:256" ht="18.75" x14ac:dyDescent="0.3">
      <c r="A41" s="38" t="s">
        <v>39</v>
      </c>
      <c r="B41" s="42">
        <v>10</v>
      </c>
      <c r="C41" s="43" t="s">
        <v>121</v>
      </c>
      <c r="D41" s="73">
        <f>'прил._5(7)'!K144</f>
        <v>473</v>
      </c>
      <c r="E41" s="8">
        <f>E42</f>
        <v>370</v>
      </c>
      <c r="F41" s="30" t="e">
        <f>E41/#REF!*100</f>
        <v>#REF!</v>
      </c>
      <c r="K41" s="100"/>
      <c r="L41" s="100"/>
    </row>
    <row r="42" spans="1:256" ht="18.75" x14ac:dyDescent="0.3">
      <c r="A42" s="39" t="s">
        <v>40</v>
      </c>
      <c r="B42" s="44">
        <v>10</v>
      </c>
      <c r="C42" s="45" t="s">
        <v>122</v>
      </c>
      <c r="D42" s="72">
        <v>444</v>
      </c>
      <c r="E42" s="72">
        <v>370</v>
      </c>
      <c r="F42" s="72">
        <v>370</v>
      </c>
      <c r="G42" s="72">
        <v>370</v>
      </c>
      <c r="H42" s="72">
        <v>370</v>
      </c>
      <c r="I42" s="72">
        <v>370</v>
      </c>
      <c r="J42" s="98">
        <v>370</v>
      </c>
      <c r="K42" s="103"/>
      <c r="L42" s="100"/>
    </row>
    <row r="43" spans="1:256" ht="18.75" x14ac:dyDescent="0.3">
      <c r="A43" s="39" t="s">
        <v>114</v>
      </c>
      <c r="B43" s="44">
        <v>10</v>
      </c>
      <c r="C43" s="6" t="s">
        <v>27</v>
      </c>
      <c r="D43" s="72">
        <f>'прил._5(7)'!K150</f>
        <v>20</v>
      </c>
      <c r="E43" s="72"/>
      <c r="F43" s="72"/>
      <c r="G43" s="103"/>
      <c r="H43" s="103"/>
      <c r="I43" s="103"/>
      <c r="J43" s="103"/>
      <c r="K43" s="103"/>
      <c r="L43" s="100"/>
    </row>
    <row r="44" spans="1:256" ht="18.75" x14ac:dyDescent="0.3">
      <c r="A44" s="37" t="s">
        <v>166</v>
      </c>
      <c r="B44" s="11" t="s">
        <v>43</v>
      </c>
      <c r="C44" s="11" t="s">
        <v>24</v>
      </c>
      <c r="D44" s="73">
        <f>'прил._5(7)'!K155</f>
        <v>263.60000000000002</v>
      </c>
      <c r="E44" s="12">
        <f>E45</f>
        <v>156.9</v>
      </c>
      <c r="F44" s="30" t="e">
        <f>E44/#REF!*100</f>
        <v>#REF!</v>
      </c>
      <c r="K44" s="100"/>
      <c r="L44" s="100"/>
    </row>
    <row r="45" spans="1:256" ht="18.75" x14ac:dyDescent="0.3">
      <c r="A45" s="35" t="s">
        <v>21</v>
      </c>
      <c r="B45" s="10" t="s">
        <v>43</v>
      </c>
      <c r="C45" s="10" t="s">
        <v>25</v>
      </c>
      <c r="D45" s="72">
        <f>'прил._5(7)'!K156</f>
        <v>263.60000000000002</v>
      </c>
      <c r="E45" s="41">
        <v>156.9</v>
      </c>
      <c r="F45" s="29" t="e">
        <f>E45/#REF!*100</f>
        <v>#REF!</v>
      </c>
      <c r="H45" t="s">
        <v>123</v>
      </c>
      <c r="K45" s="100"/>
      <c r="L45" s="100"/>
    </row>
    <row r="46" spans="1:256" ht="18.75" x14ac:dyDescent="0.3">
      <c r="A46" s="38" t="s">
        <v>45</v>
      </c>
      <c r="B46" s="5" t="s">
        <v>41</v>
      </c>
      <c r="C46" s="5" t="s">
        <v>24</v>
      </c>
      <c r="D46" s="73">
        <f>'прил._5(7)'!K161</f>
        <v>150</v>
      </c>
      <c r="E46" s="8" t="e">
        <f>#REF!+E47</f>
        <v>#REF!</v>
      </c>
      <c r="F46" s="30" t="e">
        <f>E46/#REF!*100</f>
        <v>#REF!</v>
      </c>
      <c r="K46" s="100"/>
      <c r="L46" s="100"/>
    </row>
    <row r="47" spans="1:256" ht="18.75" x14ac:dyDescent="0.3">
      <c r="A47" s="34" t="s">
        <v>46</v>
      </c>
      <c r="B47" s="6">
        <v>12</v>
      </c>
      <c r="C47" s="6" t="s">
        <v>25</v>
      </c>
      <c r="D47" s="72">
        <v>150</v>
      </c>
      <c r="E47" s="103"/>
      <c r="F47" s="103"/>
      <c r="G47" s="103"/>
      <c r="H47" s="103"/>
      <c r="I47" s="103"/>
      <c r="J47" s="103"/>
      <c r="K47" s="103"/>
      <c r="L47" s="100"/>
    </row>
    <row r="48" spans="1:256" s="110" customFormat="1" ht="18.75" x14ac:dyDescent="0.3">
      <c r="A48" s="275" t="s">
        <v>167</v>
      </c>
      <c r="B48" s="276" t="s">
        <v>42</v>
      </c>
      <c r="C48" s="276" t="s">
        <v>24</v>
      </c>
      <c r="D48" s="277">
        <f>'прил._5(7)'!K167</f>
        <v>1</v>
      </c>
      <c r="E48" s="107"/>
      <c r="F48" s="107"/>
      <c r="G48" s="107"/>
      <c r="H48" s="107"/>
      <c r="I48" s="107"/>
      <c r="J48" s="107"/>
      <c r="K48" s="108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ht="18.75" x14ac:dyDescent="0.3">
      <c r="A49" s="111" t="s">
        <v>168</v>
      </c>
      <c r="B49" s="112">
        <v>13</v>
      </c>
      <c r="C49" s="112" t="s">
        <v>23</v>
      </c>
      <c r="D49" s="113">
        <f>D48</f>
        <v>1</v>
      </c>
      <c r="E49" s="114"/>
      <c r="F49" s="115"/>
      <c r="G49" s="106"/>
      <c r="H49" s="106"/>
      <c r="I49" s="106"/>
      <c r="J49" s="106"/>
      <c r="K49" s="11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R49" s="106"/>
      <c r="ES49" s="106"/>
      <c r="ET49" s="106"/>
      <c r="EU49" s="106"/>
      <c r="EV49" s="106"/>
      <c r="EW49" s="106"/>
      <c r="EX49" s="106"/>
      <c r="EY49" s="106"/>
      <c r="EZ49" s="106"/>
      <c r="FA49" s="106"/>
      <c r="FB49" s="106"/>
      <c r="FC49" s="106"/>
      <c r="FD49" s="106"/>
      <c r="FE49" s="106"/>
      <c r="FF49" s="106"/>
      <c r="FG49" s="106"/>
      <c r="FH49" s="106"/>
      <c r="FI49" s="106"/>
      <c r="FJ49" s="106"/>
      <c r="FK49" s="106"/>
      <c r="FL49" s="106"/>
      <c r="FM49" s="106"/>
      <c r="FN49" s="106"/>
      <c r="FO49" s="106"/>
      <c r="FP49" s="106"/>
      <c r="FQ49" s="106"/>
      <c r="FR49" s="106"/>
      <c r="FS49" s="106"/>
      <c r="FT49" s="106"/>
      <c r="FU49" s="106"/>
      <c r="FV49" s="106"/>
      <c r="FW49" s="106"/>
      <c r="FX49" s="106"/>
      <c r="FY49" s="106"/>
      <c r="FZ49" s="106"/>
      <c r="GA49" s="106"/>
      <c r="GB49" s="106"/>
      <c r="GC49" s="106"/>
      <c r="GD49" s="106"/>
      <c r="GE49" s="10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106"/>
      <c r="HC49" s="106"/>
      <c r="HD49" s="106"/>
      <c r="HE49" s="106"/>
      <c r="HF49" s="106"/>
      <c r="HG49" s="106"/>
      <c r="HH49" s="106"/>
      <c r="HI49" s="106"/>
      <c r="HJ49" s="106"/>
      <c r="HK49" s="106"/>
      <c r="HL49" s="106"/>
      <c r="HM49" s="106"/>
      <c r="HN49" s="106"/>
      <c r="HO49" s="106"/>
      <c r="HP49" s="106"/>
      <c r="HQ49" s="106"/>
      <c r="HR49" s="106"/>
      <c r="HS49" s="106"/>
      <c r="HT49" s="106"/>
      <c r="HU49" s="106"/>
      <c r="HV49" s="106"/>
      <c r="HW49" s="106"/>
      <c r="HX49" s="106"/>
      <c r="HY49" s="106"/>
      <c r="HZ49" s="106"/>
      <c r="IA49" s="106"/>
      <c r="IB49" s="106"/>
      <c r="IC49" s="106"/>
      <c r="ID49" s="106"/>
      <c r="IE49" s="106"/>
      <c r="IF49" s="106"/>
      <c r="IG49" s="106"/>
      <c r="IH49" s="106"/>
      <c r="II49" s="106"/>
      <c r="IJ49" s="106"/>
      <c r="IK49" s="106"/>
      <c r="IL49" s="106"/>
      <c r="IM49" s="106"/>
      <c r="IN49" s="106"/>
      <c r="IO49" s="106"/>
      <c r="IP49" s="106"/>
      <c r="IQ49" s="106"/>
      <c r="IR49" s="106"/>
      <c r="IS49" s="106"/>
      <c r="IT49" s="106"/>
      <c r="IU49" s="106"/>
      <c r="IV49" s="106"/>
    </row>
    <row r="50" spans="1:256" ht="18.75" x14ac:dyDescent="0.3">
      <c r="E50" s="62"/>
      <c r="F50" s="63"/>
      <c r="K50" s="105"/>
      <c r="L50" s="100"/>
    </row>
    <row r="52" spans="1:256" ht="15" customHeight="1" x14ac:dyDescent="0.25">
      <c r="A52" s="49" t="s">
        <v>354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0"/>
  <sheetViews>
    <sheetView zoomScale="90" zoomScaleNormal="90" zoomScaleSheetLayoutView="100" workbookViewId="0">
      <selection activeCell="B8" sqref="B8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8" t="s">
        <v>554</v>
      </c>
      <c r="D1" s="568"/>
      <c r="E1" s="568"/>
      <c r="F1" s="568"/>
      <c r="G1" s="568"/>
      <c r="H1" s="568"/>
    </row>
    <row r="2" spans="1:16" x14ac:dyDescent="0.25">
      <c r="C2" s="568" t="s">
        <v>0</v>
      </c>
      <c r="D2" s="568"/>
      <c r="E2" s="568"/>
      <c r="F2" s="568"/>
      <c r="G2" s="568"/>
      <c r="H2" s="568"/>
    </row>
    <row r="3" spans="1:16" x14ac:dyDescent="0.25">
      <c r="C3" s="568" t="s">
        <v>117</v>
      </c>
      <c r="D3" s="568"/>
      <c r="E3" s="568"/>
      <c r="F3" s="568"/>
      <c r="G3" s="568"/>
      <c r="H3" s="568"/>
    </row>
    <row r="4" spans="1:16" x14ac:dyDescent="0.25">
      <c r="C4" s="568" t="s">
        <v>2</v>
      </c>
      <c r="D4" s="568"/>
      <c r="E4" s="568"/>
      <c r="F4" s="568"/>
      <c r="G4" s="568"/>
      <c r="H4" s="568"/>
    </row>
    <row r="5" spans="1:16" x14ac:dyDescent="0.25">
      <c r="C5" s="568" t="s">
        <v>551</v>
      </c>
      <c r="D5" s="568"/>
      <c r="E5" s="568"/>
      <c r="F5" s="568"/>
      <c r="G5" s="568"/>
      <c r="H5" s="568"/>
    </row>
    <row r="6" spans="1:16" x14ac:dyDescent="0.25">
      <c r="C6" s="503"/>
      <c r="D6" s="503"/>
      <c r="E6" s="503"/>
      <c r="F6" s="503"/>
      <c r="G6" s="503"/>
      <c r="H6" s="503"/>
    </row>
    <row r="7" spans="1:16" x14ac:dyDescent="0.25">
      <c r="C7" s="568" t="s">
        <v>308</v>
      </c>
      <c r="D7" s="568"/>
      <c r="E7" s="568"/>
      <c r="F7" s="568"/>
      <c r="G7" s="568"/>
      <c r="H7" s="568"/>
    </row>
    <row r="8" spans="1:16" x14ac:dyDescent="0.25">
      <c r="C8" s="568" t="s">
        <v>0</v>
      </c>
      <c r="D8" s="568"/>
      <c r="E8" s="568"/>
      <c r="F8" s="568"/>
      <c r="G8" s="568"/>
      <c r="H8" s="568"/>
    </row>
    <row r="9" spans="1:16" x14ac:dyDescent="0.25">
      <c r="C9" s="568" t="s">
        <v>117</v>
      </c>
      <c r="D9" s="568"/>
      <c r="E9" s="568"/>
      <c r="F9" s="568"/>
      <c r="G9" s="568"/>
      <c r="H9" s="568"/>
    </row>
    <row r="10" spans="1:16" x14ac:dyDescent="0.25">
      <c r="C10" s="568" t="s">
        <v>2</v>
      </c>
      <c r="D10" s="568"/>
      <c r="E10" s="568"/>
      <c r="F10" s="568"/>
      <c r="G10" s="568"/>
      <c r="H10" s="568"/>
    </row>
    <row r="11" spans="1:16" x14ac:dyDescent="0.25">
      <c r="C11" s="568" t="s">
        <v>537</v>
      </c>
      <c r="D11" s="568"/>
      <c r="E11" s="568"/>
      <c r="F11" s="568"/>
      <c r="G11" s="568"/>
      <c r="H11" s="568"/>
    </row>
    <row r="12" spans="1:16" ht="52.5" customHeight="1" x14ac:dyDescent="0.25">
      <c r="A12" s="569" t="s">
        <v>398</v>
      </c>
      <c r="B12" s="569"/>
      <c r="C12" s="569"/>
      <c r="D12" s="569"/>
      <c r="E12" s="569"/>
      <c r="F12" s="569"/>
      <c r="G12" s="569"/>
      <c r="H12" s="569"/>
    </row>
    <row r="13" spans="1:16" x14ac:dyDescent="0.25">
      <c r="H13" s="17" t="s">
        <v>59</v>
      </c>
    </row>
    <row r="14" spans="1:16" ht="42" customHeight="1" x14ac:dyDescent="0.25">
      <c r="A14" s="18" t="s">
        <v>60</v>
      </c>
      <c r="B14" s="18" t="s">
        <v>4</v>
      </c>
      <c r="C14" s="560" t="s">
        <v>33</v>
      </c>
      <c r="D14" s="561"/>
      <c r="E14" s="561"/>
      <c r="F14" s="562"/>
      <c r="G14" s="93" t="s">
        <v>34</v>
      </c>
      <c r="H14" s="68" t="s">
        <v>148</v>
      </c>
      <c r="I14" s="28" t="s">
        <v>120</v>
      </c>
      <c r="J14" s="28" t="s">
        <v>119</v>
      </c>
    </row>
    <row r="15" spans="1:16" x14ac:dyDescent="0.25">
      <c r="A15" s="19">
        <v>1</v>
      </c>
      <c r="B15" s="19">
        <v>2</v>
      </c>
      <c r="C15" s="563">
        <v>6</v>
      </c>
      <c r="D15" s="564"/>
      <c r="E15" s="564"/>
      <c r="F15" s="565"/>
      <c r="G15" s="94">
        <v>7</v>
      </c>
      <c r="H15" s="19">
        <v>8</v>
      </c>
    </row>
    <row r="16" spans="1:16" ht="18" customHeight="1" x14ac:dyDescent="0.25">
      <c r="A16" s="20"/>
      <c r="B16" s="83" t="s">
        <v>63</v>
      </c>
      <c r="C16" s="84"/>
      <c r="D16" s="84"/>
      <c r="E16" s="84"/>
      <c r="F16" s="84"/>
      <c r="G16" s="20"/>
      <c r="H16" s="149">
        <f>H17+H21+H25+H36+H47+H51+H56+H60+H64+H68+H75+H79+H84+H94+H98+H111+H114+H117+H120+H122+H126+H130+H108+H46</f>
        <v>25309.100000000002</v>
      </c>
      <c r="K16" s="247"/>
      <c r="L16" s="24"/>
      <c r="P16" s="24"/>
    </row>
    <row r="17" spans="1:11" s="21" customFormat="1" ht="63" x14ac:dyDescent="0.3">
      <c r="A17" s="360">
        <v>1</v>
      </c>
      <c r="B17" s="366" t="s">
        <v>399</v>
      </c>
      <c r="C17" s="367" t="s">
        <v>25</v>
      </c>
      <c r="D17" s="367" t="s">
        <v>66</v>
      </c>
      <c r="E17" s="367" t="s">
        <v>24</v>
      </c>
      <c r="F17" s="367" t="s">
        <v>127</v>
      </c>
      <c r="G17" s="367"/>
      <c r="H17" s="368">
        <f>H18</f>
        <v>10</v>
      </c>
      <c r="K17" s="246"/>
    </row>
    <row r="18" spans="1:11" ht="18.75" x14ac:dyDescent="0.3">
      <c r="A18" s="361"/>
      <c r="B18" s="369" t="s">
        <v>102</v>
      </c>
      <c r="C18" s="370" t="s">
        <v>25</v>
      </c>
      <c r="D18" s="370" t="s">
        <v>75</v>
      </c>
      <c r="E18" s="370" t="s">
        <v>24</v>
      </c>
      <c r="F18" s="370" t="s">
        <v>127</v>
      </c>
      <c r="G18" s="370"/>
      <c r="H18" s="371">
        <f>H20</f>
        <v>10</v>
      </c>
      <c r="K18" s="243"/>
    </row>
    <row r="19" spans="1:11" ht="71.25" customHeight="1" x14ac:dyDescent="0.3">
      <c r="A19" s="361"/>
      <c r="B19" s="420" t="s">
        <v>157</v>
      </c>
      <c r="C19" s="370" t="s">
        <v>25</v>
      </c>
      <c r="D19" s="370" t="s">
        <v>75</v>
      </c>
      <c r="E19" s="370" t="s">
        <v>24</v>
      </c>
      <c r="F19" s="370" t="s">
        <v>126</v>
      </c>
      <c r="G19" s="370"/>
      <c r="H19" s="371">
        <f>H20</f>
        <v>10</v>
      </c>
      <c r="K19" s="243"/>
    </row>
    <row r="20" spans="1:11" ht="33.75" customHeight="1" x14ac:dyDescent="0.3">
      <c r="A20" s="361"/>
      <c r="B20" s="372" t="s">
        <v>80</v>
      </c>
      <c r="C20" s="370" t="s">
        <v>25</v>
      </c>
      <c r="D20" s="370" t="s">
        <v>75</v>
      </c>
      <c r="E20" s="370" t="s">
        <v>24</v>
      </c>
      <c r="F20" s="370" t="s">
        <v>126</v>
      </c>
      <c r="G20" s="370" t="s">
        <v>81</v>
      </c>
      <c r="H20" s="371">
        <f>'прил._5(7)'!K93</f>
        <v>10</v>
      </c>
      <c r="K20" s="247"/>
    </row>
    <row r="21" spans="1:11" s="21" customFormat="1" ht="63" x14ac:dyDescent="0.3">
      <c r="A21" s="360">
        <v>2</v>
      </c>
      <c r="B21" s="366" t="s">
        <v>400</v>
      </c>
      <c r="C21" s="367" t="s">
        <v>26</v>
      </c>
      <c r="D21" s="367" t="s">
        <v>66</v>
      </c>
      <c r="E21" s="367" t="s">
        <v>24</v>
      </c>
      <c r="F21" s="367" t="s">
        <v>127</v>
      </c>
      <c r="G21" s="367"/>
      <c r="H21" s="368">
        <f>H24</f>
        <v>3495.9</v>
      </c>
      <c r="K21" s="246"/>
    </row>
    <row r="22" spans="1:11" ht="39" customHeight="1" x14ac:dyDescent="0.3">
      <c r="A22" s="361"/>
      <c r="B22" s="373" t="s">
        <v>401</v>
      </c>
      <c r="C22" s="370" t="s">
        <v>26</v>
      </c>
      <c r="D22" s="370" t="s">
        <v>75</v>
      </c>
      <c r="E22" s="370" t="s">
        <v>24</v>
      </c>
      <c r="F22" s="370" t="s">
        <v>127</v>
      </c>
      <c r="G22" s="370"/>
      <c r="H22" s="371">
        <f>H23</f>
        <v>3495.9</v>
      </c>
      <c r="K22" s="243"/>
    </row>
    <row r="23" spans="1:11" ht="47.25" x14ac:dyDescent="0.3">
      <c r="A23" s="361"/>
      <c r="B23" s="374" t="str">
        <f>'прил._5(7)'!B96</f>
        <v>Подпрограмма "Мероприятия, финансируемые за счет средств дорожного фонда"</v>
      </c>
      <c r="C23" s="370" t="s">
        <v>26</v>
      </c>
      <c r="D23" s="370" t="s">
        <v>75</v>
      </c>
      <c r="E23" s="370" t="s">
        <v>24</v>
      </c>
      <c r="F23" s="370" t="s">
        <v>128</v>
      </c>
      <c r="G23" s="370"/>
      <c r="H23" s="371">
        <f>H24</f>
        <v>3495.9</v>
      </c>
      <c r="K23" s="243"/>
    </row>
    <row r="24" spans="1:11" s="23" customFormat="1" ht="36" customHeight="1" x14ac:dyDescent="0.3">
      <c r="A24" s="361"/>
      <c r="B24" s="372" t="s">
        <v>80</v>
      </c>
      <c r="C24" s="370" t="s">
        <v>26</v>
      </c>
      <c r="D24" s="370" t="s">
        <v>75</v>
      </c>
      <c r="E24" s="370" t="s">
        <v>24</v>
      </c>
      <c r="F24" s="370" t="s">
        <v>128</v>
      </c>
      <c r="G24" s="370" t="s">
        <v>81</v>
      </c>
      <c r="H24" s="371">
        <f>'прил._5(7)'!K97</f>
        <v>3495.9</v>
      </c>
      <c r="K24" s="243"/>
    </row>
    <row r="25" spans="1:11" s="23" customFormat="1" ht="57" customHeight="1" x14ac:dyDescent="0.3">
      <c r="A25" s="360">
        <v>3</v>
      </c>
      <c r="B25" s="366" t="s">
        <v>514</v>
      </c>
      <c r="C25" s="367" t="s">
        <v>31</v>
      </c>
      <c r="D25" s="367" t="s">
        <v>66</v>
      </c>
      <c r="E25" s="367" t="s">
        <v>24</v>
      </c>
      <c r="F25" s="367" t="s">
        <v>127</v>
      </c>
      <c r="G25" s="367"/>
      <c r="H25" s="368">
        <f>'прил._5(7)'!K75</f>
        <v>45</v>
      </c>
      <c r="K25" s="243"/>
    </row>
    <row r="26" spans="1:11" s="23" customFormat="1" ht="69" customHeight="1" x14ac:dyDescent="0.3">
      <c r="A26" s="361"/>
      <c r="B26" s="374" t="s">
        <v>170</v>
      </c>
      <c r="C26" s="370" t="s">
        <v>31</v>
      </c>
      <c r="D26" s="370" t="s">
        <v>75</v>
      </c>
      <c r="E26" s="370" t="s">
        <v>24</v>
      </c>
      <c r="F26" s="370" t="s">
        <v>127</v>
      </c>
      <c r="G26" s="370"/>
      <c r="H26" s="371">
        <f>H27</f>
        <v>20</v>
      </c>
      <c r="K26" s="243"/>
    </row>
    <row r="27" spans="1:11" ht="95.25" customHeight="1" x14ac:dyDescent="0.3">
      <c r="A27" s="361"/>
      <c r="B27" s="372" t="str">
        <f>'прил._5(7)'!B78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370" t="s">
        <v>31</v>
      </c>
      <c r="D27" s="370" t="s">
        <v>75</v>
      </c>
      <c r="E27" s="370" t="s">
        <v>24</v>
      </c>
      <c r="F27" s="370" t="s">
        <v>144</v>
      </c>
      <c r="G27" s="370"/>
      <c r="H27" s="371">
        <f>H28</f>
        <v>20</v>
      </c>
      <c r="K27" s="243"/>
    </row>
    <row r="28" spans="1:11" ht="55.5" customHeight="1" x14ac:dyDescent="0.3">
      <c r="A28" s="361"/>
      <c r="B28" s="372" t="s">
        <v>80</v>
      </c>
      <c r="C28" s="370" t="s">
        <v>31</v>
      </c>
      <c r="D28" s="370" t="s">
        <v>75</v>
      </c>
      <c r="E28" s="370" t="s">
        <v>24</v>
      </c>
      <c r="F28" s="370" t="s">
        <v>144</v>
      </c>
      <c r="G28" s="370" t="s">
        <v>81</v>
      </c>
      <c r="H28" s="371">
        <f>'прил._5(7)'!K79</f>
        <v>20</v>
      </c>
      <c r="K28" s="243"/>
    </row>
    <row r="29" spans="1:11" ht="30" customHeight="1" x14ac:dyDescent="0.3">
      <c r="A29" s="361"/>
      <c r="B29" s="375" t="s">
        <v>447</v>
      </c>
      <c r="C29" s="367" t="s">
        <v>31</v>
      </c>
      <c r="D29" s="367" t="s">
        <v>88</v>
      </c>
      <c r="E29" s="367" t="s">
        <v>24</v>
      </c>
      <c r="F29" s="367" t="s">
        <v>127</v>
      </c>
      <c r="G29" s="367"/>
      <c r="H29" s="368">
        <f>H31</f>
        <v>5</v>
      </c>
      <c r="K29" s="243"/>
    </row>
    <row r="30" spans="1:11" ht="54.75" customHeight="1" x14ac:dyDescent="0.3">
      <c r="A30" s="361">
        <v>4</v>
      </c>
      <c r="B30" s="376" t="s">
        <v>448</v>
      </c>
      <c r="C30" s="370" t="s">
        <v>31</v>
      </c>
      <c r="D30" s="370" t="s">
        <v>88</v>
      </c>
      <c r="E30" s="370" t="s">
        <v>24</v>
      </c>
      <c r="F30" s="370" t="s">
        <v>449</v>
      </c>
      <c r="G30" s="370"/>
      <c r="H30" s="371">
        <f>H31</f>
        <v>5</v>
      </c>
      <c r="K30" s="243"/>
    </row>
    <row r="31" spans="1:11" ht="36" customHeight="1" x14ac:dyDescent="0.3">
      <c r="A31" s="361"/>
      <c r="B31" s="252" t="s">
        <v>80</v>
      </c>
      <c r="C31" s="370" t="s">
        <v>31</v>
      </c>
      <c r="D31" s="370" t="s">
        <v>88</v>
      </c>
      <c r="E31" s="370" t="s">
        <v>24</v>
      </c>
      <c r="F31" s="370" t="s">
        <v>449</v>
      </c>
      <c r="G31" s="370" t="s">
        <v>81</v>
      </c>
      <c r="H31" s="371">
        <v>5</v>
      </c>
      <c r="K31" s="243"/>
    </row>
    <row r="32" spans="1:11" ht="63.75" customHeight="1" x14ac:dyDescent="0.3">
      <c r="A32" s="361"/>
      <c r="B32" s="377" t="str">
        <f>'прил._5(7)'!B84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70" t="s">
        <v>31</v>
      </c>
      <c r="D32" s="370" t="s">
        <v>66</v>
      </c>
      <c r="E32" s="370" t="s">
        <v>24</v>
      </c>
      <c r="F32" s="370" t="s">
        <v>127</v>
      </c>
      <c r="G32" s="370"/>
      <c r="H32" s="371">
        <f>H35</f>
        <v>20</v>
      </c>
      <c r="K32" s="243"/>
    </row>
    <row r="33" spans="1:11" ht="17.25" customHeight="1" x14ac:dyDescent="0.3">
      <c r="A33" s="361"/>
      <c r="B33" s="373" t="s">
        <v>94</v>
      </c>
      <c r="C33" s="370" t="s">
        <v>31</v>
      </c>
      <c r="D33" s="370" t="s">
        <v>89</v>
      </c>
      <c r="E33" s="370" t="s">
        <v>24</v>
      </c>
      <c r="F33" s="370" t="s">
        <v>127</v>
      </c>
      <c r="G33" s="370"/>
      <c r="H33" s="371">
        <v>20</v>
      </c>
      <c r="K33" s="243"/>
    </row>
    <row r="34" spans="1:11" ht="29.25" customHeight="1" x14ac:dyDescent="0.3">
      <c r="A34" s="361"/>
      <c r="B34" s="373" t="str">
        <f>'прил._5(7)'!B86</f>
        <v>Подпрограмма "Поддержка и развитие Кубанского казачества"</v>
      </c>
      <c r="C34" s="370" t="s">
        <v>31</v>
      </c>
      <c r="D34" s="370" t="s">
        <v>89</v>
      </c>
      <c r="E34" s="370" t="s">
        <v>24</v>
      </c>
      <c r="F34" s="370" t="s">
        <v>145</v>
      </c>
      <c r="G34" s="370"/>
      <c r="H34" s="371">
        <v>20</v>
      </c>
      <c r="K34" s="243"/>
    </row>
    <row r="35" spans="1:11" ht="43.5" customHeight="1" x14ac:dyDescent="0.3">
      <c r="A35" s="361"/>
      <c r="B35" s="378" t="s">
        <v>402</v>
      </c>
      <c r="C35" s="370" t="s">
        <v>31</v>
      </c>
      <c r="D35" s="370" t="s">
        <v>89</v>
      </c>
      <c r="E35" s="370" t="s">
        <v>24</v>
      </c>
      <c r="F35" s="370" t="s">
        <v>145</v>
      </c>
      <c r="G35" s="370" t="s">
        <v>108</v>
      </c>
      <c r="H35" s="371">
        <f>'прил._5(7)'!K87</f>
        <v>20</v>
      </c>
      <c r="K35" s="243"/>
    </row>
    <row r="36" spans="1:11" ht="51" customHeight="1" x14ac:dyDescent="0.3">
      <c r="A36" s="360">
        <v>5</v>
      </c>
      <c r="B36" s="366" t="str">
        <f>'прил._5(7)'!B136</f>
        <v>Муниципальная программа "Развитие культуры на 2021-2023 годы  в Новодмитриевском сельском поселении"</v>
      </c>
      <c r="C36" s="367" t="s">
        <v>29</v>
      </c>
      <c r="D36" s="367" t="s">
        <v>66</v>
      </c>
      <c r="E36" s="367" t="s">
        <v>24</v>
      </c>
      <c r="F36" s="367" t="s">
        <v>127</v>
      </c>
      <c r="G36" s="367"/>
      <c r="H36" s="368">
        <f>H38+H41</f>
        <v>5052.3999999999996</v>
      </c>
      <c r="K36" s="243"/>
    </row>
    <row r="37" spans="1:11" ht="26.25" customHeight="1" x14ac:dyDescent="0.3">
      <c r="A37" s="361"/>
      <c r="B37" s="379" t="s">
        <v>153</v>
      </c>
      <c r="C37" s="370" t="s">
        <v>29</v>
      </c>
      <c r="D37" s="370" t="s">
        <v>75</v>
      </c>
      <c r="E37" s="370" t="s">
        <v>24</v>
      </c>
      <c r="F37" s="370" t="s">
        <v>127</v>
      </c>
      <c r="G37" s="370"/>
      <c r="H37" s="371">
        <f>H38</f>
        <v>5012.3999999999996</v>
      </c>
      <c r="K37" s="243"/>
    </row>
    <row r="38" spans="1:11" ht="29.25" customHeight="1" x14ac:dyDescent="0.3">
      <c r="A38" s="352"/>
      <c r="B38" s="379" t="s">
        <v>109</v>
      </c>
      <c r="C38" s="370" t="s">
        <v>29</v>
      </c>
      <c r="D38" s="370" t="s">
        <v>75</v>
      </c>
      <c r="E38" s="370" t="s">
        <v>31</v>
      </c>
      <c r="F38" s="370" t="s">
        <v>127</v>
      </c>
      <c r="G38" s="370"/>
      <c r="H38" s="371">
        <f>H40</f>
        <v>5012.3999999999996</v>
      </c>
      <c r="K38" s="243"/>
    </row>
    <row r="39" spans="1:11" ht="48" customHeight="1" x14ac:dyDescent="0.3">
      <c r="A39" s="352"/>
      <c r="B39" s="379" t="str">
        <f>'прил._5(7)'!B139</f>
        <v>Подпрограмма "Расходы на обеспечение деятельности (оказание услуг) муниципальных учреждений"</v>
      </c>
      <c r="C39" s="370" t="s">
        <v>29</v>
      </c>
      <c r="D39" s="370" t="s">
        <v>75</v>
      </c>
      <c r="E39" s="370" t="s">
        <v>31</v>
      </c>
      <c r="F39" s="370" t="s">
        <v>129</v>
      </c>
      <c r="G39" s="370"/>
      <c r="H39" s="371">
        <f>H40</f>
        <v>5012.3999999999996</v>
      </c>
      <c r="K39" s="243"/>
    </row>
    <row r="40" spans="1:11" ht="55.5" customHeight="1" x14ac:dyDescent="0.3">
      <c r="A40" s="352"/>
      <c r="B40" s="379" t="s">
        <v>150</v>
      </c>
      <c r="C40" s="370" t="s">
        <v>29</v>
      </c>
      <c r="D40" s="370" t="s">
        <v>75</v>
      </c>
      <c r="E40" s="370" t="s">
        <v>31</v>
      </c>
      <c r="F40" s="370" t="s">
        <v>129</v>
      </c>
      <c r="G40" s="370" t="s">
        <v>108</v>
      </c>
      <c r="H40" s="371">
        <f>'прил._5(7)'!K140</f>
        <v>5012.3999999999996</v>
      </c>
      <c r="K40" s="243"/>
    </row>
    <row r="41" spans="1:11" ht="28.5" customHeight="1" x14ac:dyDescent="0.3">
      <c r="A41" s="361"/>
      <c r="B41" s="374" t="s">
        <v>110</v>
      </c>
      <c r="C41" s="370" t="s">
        <v>29</v>
      </c>
      <c r="D41" s="370" t="s">
        <v>75</v>
      </c>
      <c r="E41" s="370" t="s">
        <v>32</v>
      </c>
      <c r="F41" s="370" t="s">
        <v>127</v>
      </c>
      <c r="G41" s="370"/>
      <c r="H41" s="371">
        <f>H43</f>
        <v>40</v>
      </c>
      <c r="K41" s="243"/>
    </row>
    <row r="42" spans="1:11" ht="30.75" customHeight="1" x14ac:dyDescent="0.3">
      <c r="A42" s="361"/>
      <c r="B42" s="369" t="str">
        <f>'прил._5(7)'!B142</f>
        <v>Мероприятия в сфере сохранения и развития культуры</v>
      </c>
      <c r="C42" s="370" t="s">
        <v>29</v>
      </c>
      <c r="D42" s="370" t="s">
        <v>75</v>
      </c>
      <c r="E42" s="370" t="s">
        <v>32</v>
      </c>
      <c r="F42" s="370" t="s">
        <v>130</v>
      </c>
      <c r="G42" s="370"/>
      <c r="H42" s="371">
        <f>H43</f>
        <v>40</v>
      </c>
      <c r="K42" s="243"/>
    </row>
    <row r="43" spans="1:11" ht="34.5" customHeight="1" x14ac:dyDescent="0.3">
      <c r="A43" s="361"/>
      <c r="B43" s="373" t="s">
        <v>80</v>
      </c>
      <c r="C43" s="370" t="s">
        <v>29</v>
      </c>
      <c r="D43" s="370" t="s">
        <v>75</v>
      </c>
      <c r="E43" s="370" t="s">
        <v>32</v>
      </c>
      <c r="F43" s="370" t="s">
        <v>130</v>
      </c>
      <c r="G43" s="370" t="s">
        <v>81</v>
      </c>
      <c r="H43" s="371">
        <v>40</v>
      </c>
      <c r="K43" s="243"/>
    </row>
    <row r="44" spans="1:11" ht="54" customHeight="1" x14ac:dyDescent="0.3">
      <c r="A44" s="361"/>
      <c r="B44" s="380" t="s">
        <v>531</v>
      </c>
      <c r="C44" s="370" t="s">
        <v>29</v>
      </c>
      <c r="D44" s="370" t="s">
        <v>75</v>
      </c>
      <c r="E44" s="370" t="s">
        <v>28</v>
      </c>
      <c r="F44" s="370" t="s">
        <v>127</v>
      </c>
      <c r="G44" s="370"/>
      <c r="H44" s="371">
        <f>H46</f>
        <v>1134.3</v>
      </c>
      <c r="K44" s="243"/>
    </row>
    <row r="45" spans="1:11" ht="76.5" customHeight="1" x14ac:dyDescent="0.3">
      <c r="A45" s="361"/>
      <c r="B45" s="376" t="s">
        <v>532</v>
      </c>
      <c r="C45" s="370" t="s">
        <v>29</v>
      </c>
      <c r="D45" s="370" t="s">
        <v>75</v>
      </c>
      <c r="E45" s="370" t="s">
        <v>28</v>
      </c>
      <c r="F45" s="370" t="s">
        <v>530</v>
      </c>
      <c r="G45" s="370"/>
      <c r="H45" s="371">
        <f>H46</f>
        <v>1134.3</v>
      </c>
      <c r="K45" s="243"/>
    </row>
    <row r="46" spans="1:11" ht="48" customHeight="1" x14ac:dyDescent="0.3">
      <c r="A46" s="361"/>
      <c r="B46" s="378" t="s">
        <v>80</v>
      </c>
      <c r="C46" s="370" t="s">
        <v>29</v>
      </c>
      <c r="D46" s="370" t="s">
        <v>75</v>
      </c>
      <c r="E46" s="370" t="s">
        <v>28</v>
      </c>
      <c r="F46" s="370" t="s">
        <v>530</v>
      </c>
      <c r="G46" s="370" t="s">
        <v>81</v>
      </c>
      <c r="H46" s="371">
        <f>'прил._5(7)'!K127</f>
        <v>1134.3</v>
      </c>
      <c r="K46" s="243"/>
    </row>
    <row r="47" spans="1:11" ht="56.25" customHeight="1" x14ac:dyDescent="0.3">
      <c r="A47" s="361">
        <v>6</v>
      </c>
      <c r="B47" s="366" t="str">
        <f>'прил._5(7)'!B157</f>
        <v>Муниципальная программа "Развитие физической культуры и спорта в Новодмитриевском сельском поселении Северского района</v>
      </c>
      <c r="C47" s="367" t="s">
        <v>32</v>
      </c>
      <c r="D47" s="367" t="s">
        <v>75</v>
      </c>
      <c r="E47" s="367" t="s">
        <v>27</v>
      </c>
      <c r="F47" s="367" t="s">
        <v>127</v>
      </c>
      <c r="G47" s="367"/>
      <c r="H47" s="368">
        <f>H50</f>
        <v>263.60000000000002</v>
      </c>
      <c r="K47" s="243"/>
    </row>
    <row r="48" spans="1:11" ht="29.25" customHeight="1" x14ac:dyDescent="0.3">
      <c r="A48" s="361"/>
      <c r="B48" s="369" t="s">
        <v>115</v>
      </c>
      <c r="C48" s="370" t="s">
        <v>32</v>
      </c>
      <c r="D48" s="370" t="s">
        <v>75</v>
      </c>
      <c r="E48" s="370" t="s">
        <v>27</v>
      </c>
      <c r="F48" s="370" t="s">
        <v>67</v>
      </c>
      <c r="G48" s="370"/>
      <c r="H48" s="371">
        <f>H49</f>
        <v>263.60000000000002</v>
      </c>
      <c r="K48" s="243"/>
    </row>
    <row r="49" spans="1:11" ht="29.25" customHeight="1" x14ac:dyDescent="0.3">
      <c r="A49" s="361"/>
      <c r="B49" s="369" t="s">
        <v>115</v>
      </c>
      <c r="C49" s="370" t="s">
        <v>32</v>
      </c>
      <c r="D49" s="370" t="s">
        <v>75</v>
      </c>
      <c r="E49" s="370" t="s">
        <v>27</v>
      </c>
      <c r="F49" s="370" t="s">
        <v>131</v>
      </c>
      <c r="G49" s="370"/>
      <c r="H49" s="371">
        <f>H50</f>
        <v>263.60000000000002</v>
      </c>
      <c r="K49" s="243"/>
    </row>
    <row r="50" spans="1:11" ht="75" customHeight="1" x14ac:dyDescent="0.3">
      <c r="A50" s="361"/>
      <c r="B50" s="381" t="s">
        <v>76</v>
      </c>
      <c r="C50" s="370" t="s">
        <v>32</v>
      </c>
      <c r="D50" s="370" t="s">
        <v>75</v>
      </c>
      <c r="E50" s="370" t="s">
        <v>27</v>
      </c>
      <c r="F50" s="370" t="s">
        <v>131</v>
      </c>
      <c r="G50" s="370" t="s">
        <v>77</v>
      </c>
      <c r="H50" s="371">
        <f>'прил._5(7)'!K160</f>
        <v>263.60000000000002</v>
      </c>
      <c r="K50" s="243"/>
    </row>
    <row r="51" spans="1:11" ht="49.5" customHeight="1" x14ac:dyDescent="0.3">
      <c r="A51" s="360">
        <v>7</v>
      </c>
      <c r="B51" s="366" t="str">
        <f>'прил._5(7)'!B130</f>
        <v xml:space="preserve">Муниципальная программа "Молодежь Новодмитриевского сельского поселения Северского района на 2021-2023 годы  </v>
      </c>
      <c r="C51" s="367" t="s">
        <v>98</v>
      </c>
      <c r="D51" s="367" t="s">
        <v>66</v>
      </c>
      <c r="E51" s="367" t="s">
        <v>24</v>
      </c>
      <c r="F51" s="367" t="s">
        <v>127</v>
      </c>
      <c r="G51" s="367"/>
      <c r="H51" s="368">
        <f>H55</f>
        <v>10</v>
      </c>
      <c r="I51" s="26"/>
      <c r="J51" s="26"/>
      <c r="K51" s="243"/>
    </row>
    <row r="52" spans="1:11" ht="37.5" customHeight="1" x14ac:dyDescent="0.3">
      <c r="A52" s="361"/>
      <c r="B52" s="382" t="s">
        <v>404</v>
      </c>
      <c r="C52" s="383" t="s">
        <v>98</v>
      </c>
      <c r="D52" s="383" t="s">
        <v>75</v>
      </c>
      <c r="E52" s="383" t="s">
        <v>24</v>
      </c>
      <c r="F52" s="383" t="s">
        <v>127</v>
      </c>
      <c r="G52" s="370"/>
      <c r="H52" s="371">
        <f>H53</f>
        <v>10</v>
      </c>
      <c r="I52" s="26"/>
      <c r="J52" s="26"/>
      <c r="K52" s="243"/>
    </row>
    <row r="53" spans="1:11" ht="48.75" customHeight="1" x14ac:dyDescent="0.3">
      <c r="A53" s="361"/>
      <c r="B53" s="384" t="s">
        <v>152</v>
      </c>
      <c r="C53" s="383" t="s">
        <v>98</v>
      </c>
      <c r="D53" s="383" t="s">
        <v>75</v>
      </c>
      <c r="E53" s="383" t="s">
        <v>23</v>
      </c>
      <c r="F53" s="383" t="s">
        <v>127</v>
      </c>
      <c r="G53" s="370"/>
      <c r="H53" s="371">
        <f>H54</f>
        <v>10</v>
      </c>
      <c r="I53" s="26"/>
      <c r="J53" s="26"/>
      <c r="K53" s="243"/>
    </row>
    <row r="54" spans="1:11" ht="30" customHeight="1" x14ac:dyDescent="0.3">
      <c r="A54" s="361"/>
      <c r="B54" s="385" t="s">
        <v>37</v>
      </c>
      <c r="C54" s="383" t="s">
        <v>98</v>
      </c>
      <c r="D54" s="383" t="s">
        <v>75</v>
      </c>
      <c r="E54" s="383" t="s">
        <v>23</v>
      </c>
      <c r="F54" s="383" t="s">
        <v>132</v>
      </c>
      <c r="G54" s="370"/>
      <c r="H54" s="371">
        <f>H55</f>
        <v>10</v>
      </c>
      <c r="I54" s="26"/>
      <c r="J54" s="26"/>
      <c r="K54" s="243"/>
    </row>
    <row r="55" spans="1:11" ht="29.25" customHeight="1" x14ac:dyDescent="0.3">
      <c r="A55" s="360"/>
      <c r="B55" s="385" t="s">
        <v>80</v>
      </c>
      <c r="C55" s="383" t="s">
        <v>98</v>
      </c>
      <c r="D55" s="383" t="s">
        <v>75</v>
      </c>
      <c r="E55" s="383" t="s">
        <v>23</v>
      </c>
      <c r="F55" s="383" t="s">
        <v>132</v>
      </c>
      <c r="G55" s="370" t="s">
        <v>81</v>
      </c>
      <c r="H55" s="371">
        <f>'прил._5(7)'!K133</f>
        <v>10</v>
      </c>
      <c r="I55" s="26"/>
      <c r="J55" s="26"/>
      <c r="K55" s="243"/>
    </row>
    <row r="56" spans="1:11" ht="60" customHeight="1" x14ac:dyDescent="0.3">
      <c r="A56" s="352">
        <v>8</v>
      </c>
      <c r="B56" s="366" t="str">
        <f>'прил._5(7)'!B58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6" s="367" t="s">
        <v>43</v>
      </c>
      <c r="D56" s="367" t="s">
        <v>66</v>
      </c>
      <c r="E56" s="367" t="s">
        <v>24</v>
      </c>
      <c r="F56" s="367" t="s">
        <v>127</v>
      </c>
      <c r="G56" s="386"/>
      <c r="H56" s="368">
        <f>H57</f>
        <v>14.4</v>
      </c>
      <c r="K56" s="243"/>
    </row>
    <row r="57" spans="1:11" ht="45" customHeight="1" x14ac:dyDescent="0.3">
      <c r="A57" s="352"/>
      <c r="B57" s="374" t="s">
        <v>91</v>
      </c>
      <c r="C57" s="370" t="s">
        <v>43</v>
      </c>
      <c r="D57" s="370" t="s">
        <v>75</v>
      </c>
      <c r="E57" s="370" t="s">
        <v>24</v>
      </c>
      <c r="F57" s="370" t="s">
        <v>127</v>
      </c>
      <c r="G57" s="387"/>
      <c r="H57" s="371">
        <f>H58</f>
        <v>14.4</v>
      </c>
      <c r="K57" s="243"/>
    </row>
    <row r="58" spans="1:11" ht="33.75" customHeight="1" x14ac:dyDescent="0.3">
      <c r="A58" s="352"/>
      <c r="B58" s="374" t="s">
        <v>92</v>
      </c>
      <c r="C58" s="370" t="s">
        <v>43</v>
      </c>
      <c r="D58" s="370" t="s">
        <v>75</v>
      </c>
      <c r="E58" s="370" t="s">
        <v>24</v>
      </c>
      <c r="F58" s="370" t="s">
        <v>133</v>
      </c>
      <c r="G58" s="387"/>
      <c r="H58" s="371">
        <f>H59</f>
        <v>14.4</v>
      </c>
      <c r="K58" s="243"/>
    </row>
    <row r="59" spans="1:11" ht="50.25" customHeight="1" x14ac:dyDescent="0.3">
      <c r="A59" s="352"/>
      <c r="B59" s="369" t="str">
        <f>'прил._5(7)'!B61</f>
        <v>Социальное обеспечение и иные выплаты населению</v>
      </c>
      <c r="C59" s="370" t="s">
        <v>43</v>
      </c>
      <c r="D59" s="370" t="s">
        <v>75</v>
      </c>
      <c r="E59" s="370" t="s">
        <v>24</v>
      </c>
      <c r="F59" s="370" t="s">
        <v>133</v>
      </c>
      <c r="G59" s="387" t="s">
        <v>113</v>
      </c>
      <c r="H59" s="371">
        <f>'прил._5(7)'!K61</f>
        <v>14.4</v>
      </c>
      <c r="K59" s="243"/>
    </row>
    <row r="60" spans="1:11" s="21" customFormat="1" ht="76.5" customHeight="1" x14ac:dyDescent="0.3">
      <c r="A60" s="362">
        <v>9</v>
      </c>
      <c r="B60" s="388" t="s">
        <v>155</v>
      </c>
      <c r="C60" s="389" t="s">
        <v>41</v>
      </c>
      <c r="D60" s="389" t="s">
        <v>66</v>
      </c>
      <c r="E60" s="389" t="s">
        <v>24</v>
      </c>
      <c r="F60" s="389" t="s">
        <v>127</v>
      </c>
      <c r="G60" s="390"/>
      <c r="H60" s="368">
        <f>H63</f>
        <v>20</v>
      </c>
      <c r="K60" s="246"/>
    </row>
    <row r="61" spans="1:11" ht="54" customHeight="1" x14ac:dyDescent="0.3">
      <c r="A61" s="352"/>
      <c r="B61" s="391" t="s">
        <v>156</v>
      </c>
      <c r="C61" s="383" t="s">
        <v>41</v>
      </c>
      <c r="D61" s="383" t="s">
        <v>75</v>
      </c>
      <c r="E61" s="383" t="s">
        <v>24</v>
      </c>
      <c r="F61" s="383" t="s">
        <v>127</v>
      </c>
      <c r="G61" s="392"/>
      <c r="H61" s="371">
        <f>H62</f>
        <v>20</v>
      </c>
      <c r="K61" s="243"/>
    </row>
    <row r="62" spans="1:11" ht="62.25" customHeight="1" x14ac:dyDescent="0.3">
      <c r="A62" s="352"/>
      <c r="B62" s="391" t="s">
        <v>156</v>
      </c>
      <c r="C62" s="383" t="s">
        <v>41</v>
      </c>
      <c r="D62" s="383" t="s">
        <v>75</v>
      </c>
      <c r="E62" s="383" t="s">
        <v>24</v>
      </c>
      <c r="F62" s="383" t="s">
        <v>151</v>
      </c>
      <c r="G62" s="392"/>
      <c r="H62" s="371">
        <f>H63</f>
        <v>20</v>
      </c>
      <c r="K62" s="243"/>
    </row>
    <row r="63" spans="1:11" ht="52.5" customHeight="1" x14ac:dyDescent="0.3">
      <c r="A63" s="352"/>
      <c r="B63" s="391" t="s">
        <v>107</v>
      </c>
      <c r="C63" s="383" t="s">
        <v>41</v>
      </c>
      <c r="D63" s="383" t="s">
        <v>75</v>
      </c>
      <c r="E63" s="383" t="s">
        <v>24</v>
      </c>
      <c r="F63" s="383" t="s">
        <v>151</v>
      </c>
      <c r="G63" s="392" t="s">
        <v>108</v>
      </c>
      <c r="H63" s="371">
        <f>'прил._5(7)'!K154</f>
        <v>20</v>
      </c>
      <c r="K63" s="243"/>
    </row>
    <row r="64" spans="1:11" ht="58.5" customHeight="1" x14ac:dyDescent="0.3">
      <c r="A64" s="352">
        <v>10</v>
      </c>
      <c r="B64" s="393" t="s">
        <v>236</v>
      </c>
      <c r="C64" s="389" t="s">
        <v>42</v>
      </c>
      <c r="D64" s="389" t="s">
        <v>66</v>
      </c>
      <c r="E64" s="389" t="s">
        <v>24</v>
      </c>
      <c r="F64" s="389" t="s">
        <v>127</v>
      </c>
      <c r="G64" s="390"/>
      <c r="H64" s="368">
        <f>H67</f>
        <v>390.4</v>
      </c>
      <c r="K64" s="243"/>
    </row>
    <row r="65" spans="1:15" ht="30.75" customHeight="1" x14ac:dyDescent="0.3">
      <c r="A65" s="352"/>
      <c r="B65" s="394" t="s">
        <v>186</v>
      </c>
      <c r="C65" s="383" t="s">
        <v>42</v>
      </c>
      <c r="D65" s="383" t="s">
        <v>75</v>
      </c>
      <c r="E65" s="383" t="s">
        <v>24</v>
      </c>
      <c r="F65" s="383" t="s">
        <v>127</v>
      </c>
      <c r="G65" s="392"/>
      <c r="H65" s="371">
        <f>H67</f>
        <v>390.4</v>
      </c>
      <c r="K65" s="243"/>
    </row>
    <row r="66" spans="1:15" ht="69.75" customHeight="1" x14ac:dyDescent="0.3">
      <c r="A66" s="352"/>
      <c r="B66" s="376" t="s">
        <v>188</v>
      </c>
      <c r="C66" s="383" t="s">
        <v>42</v>
      </c>
      <c r="D66" s="383" t="s">
        <v>75</v>
      </c>
      <c r="E66" s="383" t="s">
        <v>24</v>
      </c>
      <c r="F66" s="383" t="s">
        <v>187</v>
      </c>
      <c r="G66" s="392"/>
      <c r="H66" s="371">
        <f>H67</f>
        <v>390.4</v>
      </c>
      <c r="K66" s="243"/>
    </row>
    <row r="67" spans="1:15" ht="33" customHeight="1" x14ac:dyDescent="0.3">
      <c r="A67" s="352"/>
      <c r="B67" s="395" t="s">
        <v>80</v>
      </c>
      <c r="C67" s="383" t="s">
        <v>42</v>
      </c>
      <c r="D67" s="383" t="s">
        <v>75</v>
      </c>
      <c r="E67" s="383" t="s">
        <v>24</v>
      </c>
      <c r="F67" s="383" t="s">
        <v>187</v>
      </c>
      <c r="G67" s="392" t="s">
        <v>81</v>
      </c>
      <c r="H67" s="371">
        <f>'прил._5(7)'!K65</f>
        <v>390.4</v>
      </c>
      <c r="K67" s="243"/>
    </row>
    <row r="68" spans="1:15" ht="65.25" customHeight="1" x14ac:dyDescent="0.3">
      <c r="A68" s="360">
        <v>11</v>
      </c>
      <c r="B68" s="396" t="str">
        <f>'прил._5(7)'!B99</f>
        <v>Муниципальная программа "Информационное общество Северского района в Новодмитриевском сельском поселении на 2021-2023 годы"</v>
      </c>
      <c r="C68" s="367" t="s">
        <v>99</v>
      </c>
      <c r="D68" s="367" t="s">
        <v>66</v>
      </c>
      <c r="E68" s="367" t="s">
        <v>24</v>
      </c>
      <c r="F68" s="367" t="s">
        <v>127</v>
      </c>
      <c r="G68" s="367"/>
      <c r="H68" s="368">
        <f>H69+H72</f>
        <v>396.7</v>
      </c>
      <c r="K68" s="243"/>
    </row>
    <row r="69" spans="1:15" ht="22.5" customHeight="1" x14ac:dyDescent="0.3">
      <c r="A69" s="360"/>
      <c r="B69" s="373" t="s">
        <v>116</v>
      </c>
      <c r="C69" s="370" t="s">
        <v>99</v>
      </c>
      <c r="D69" s="370" t="s">
        <v>75</v>
      </c>
      <c r="E69" s="370" t="s">
        <v>24</v>
      </c>
      <c r="F69" s="370" t="s">
        <v>127</v>
      </c>
      <c r="G69" s="370"/>
      <c r="H69" s="371">
        <f>H71</f>
        <v>150</v>
      </c>
      <c r="K69" s="243"/>
    </row>
    <row r="70" spans="1:15" ht="42.75" customHeight="1" x14ac:dyDescent="0.3">
      <c r="A70" s="360"/>
      <c r="B70" s="369" t="s">
        <v>57</v>
      </c>
      <c r="C70" s="370" t="s">
        <v>99</v>
      </c>
      <c r="D70" s="370" t="s">
        <v>75</v>
      </c>
      <c r="E70" s="370" t="s">
        <v>24</v>
      </c>
      <c r="F70" s="370" t="s">
        <v>134</v>
      </c>
      <c r="G70" s="370"/>
      <c r="H70" s="371">
        <v>150</v>
      </c>
      <c r="K70" s="243"/>
    </row>
    <row r="71" spans="1:15" ht="42.75" customHeight="1" x14ac:dyDescent="0.3">
      <c r="A71" s="360"/>
      <c r="B71" s="372" t="s">
        <v>80</v>
      </c>
      <c r="C71" s="370" t="s">
        <v>99</v>
      </c>
      <c r="D71" s="370" t="s">
        <v>75</v>
      </c>
      <c r="E71" s="370" t="s">
        <v>24</v>
      </c>
      <c r="F71" s="370" t="s">
        <v>134</v>
      </c>
      <c r="G71" s="370" t="s">
        <v>81</v>
      </c>
      <c r="H71" s="371">
        <f>'прил._5(7)'!K166</f>
        <v>150</v>
      </c>
      <c r="K71" s="243"/>
    </row>
    <row r="72" spans="1:15" ht="25.5" customHeight="1" x14ac:dyDescent="0.3">
      <c r="A72" s="361"/>
      <c r="B72" s="373" t="s">
        <v>528</v>
      </c>
      <c r="C72" s="370" t="s">
        <v>99</v>
      </c>
      <c r="D72" s="370" t="s">
        <v>68</v>
      </c>
      <c r="E72" s="370" t="s">
        <v>24</v>
      </c>
      <c r="F72" s="370" t="s">
        <v>127</v>
      </c>
      <c r="G72" s="370"/>
      <c r="H72" s="371">
        <f>H73</f>
        <v>246.7</v>
      </c>
      <c r="K72" s="245"/>
      <c r="L72" s="25"/>
      <c r="M72" s="25"/>
      <c r="N72" s="25"/>
      <c r="O72" s="25"/>
    </row>
    <row r="73" spans="1:15" ht="25.5" customHeight="1" x14ac:dyDescent="0.3">
      <c r="A73" s="361"/>
      <c r="B73" s="369" t="s">
        <v>527</v>
      </c>
      <c r="C73" s="370" t="s">
        <v>99</v>
      </c>
      <c r="D73" s="370" t="s">
        <v>68</v>
      </c>
      <c r="E73" s="370" t="s">
        <v>24</v>
      </c>
      <c r="F73" s="370" t="s">
        <v>135</v>
      </c>
      <c r="G73" s="370"/>
      <c r="H73" s="371">
        <f>H74</f>
        <v>246.7</v>
      </c>
      <c r="K73" s="245"/>
      <c r="L73" s="25"/>
      <c r="M73" s="25"/>
      <c r="N73" s="25"/>
      <c r="O73" s="25"/>
    </row>
    <row r="74" spans="1:15" ht="32.25" customHeight="1" x14ac:dyDescent="0.3">
      <c r="A74" s="361"/>
      <c r="B74" s="372" t="s">
        <v>80</v>
      </c>
      <c r="C74" s="370" t="s">
        <v>99</v>
      </c>
      <c r="D74" s="370" t="s">
        <v>68</v>
      </c>
      <c r="E74" s="370" t="s">
        <v>24</v>
      </c>
      <c r="F74" s="370" t="s">
        <v>135</v>
      </c>
      <c r="G74" s="370" t="s">
        <v>81</v>
      </c>
      <c r="H74" s="371">
        <f>'прил._5(7)'!K102</f>
        <v>246.7</v>
      </c>
      <c r="K74" s="245"/>
      <c r="L74" s="25"/>
      <c r="M74" s="25"/>
      <c r="N74" s="25"/>
      <c r="O74" s="25"/>
    </row>
    <row r="75" spans="1:15" ht="62.25" customHeight="1" x14ac:dyDescent="0.3">
      <c r="A75" s="361">
        <v>12</v>
      </c>
      <c r="B75" s="366" t="s">
        <v>405</v>
      </c>
      <c r="C75" s="370" t="s">
        <v>95</v>
      </c>
      <c r="D75" s="370" t="s">
        <v>66</v>
      </c>
      <c r="E75" s="370"/>
      <c r="F75" s="370" t="s">
        <v>127</v>
      </c>
      <c r="G75" s="370"/>
      <c r="H75" s="371">
        <f>H78</f>
        <v>10</v>
      </c>
      <c r="I75" s="26" t="e">
        <v>#REF!</v>
      </c>
      <c r="J75" s="26" t="e">
        <v>#REF!</v>
      </c>
      <c r="K75" s="243"/>
    </row>
    <row r="76" spans="1:15" ht="39" customHeight="1" x14ac:dyDescent="0.3">
      <c r="A76" s="361"/>
      <c r="B76" s="397" t="s">
        <v>406</v>
      </c>
      <c r="C76" s="370" t="s">
        <v>95</v>
      </c>
      <c r="D76" s="370" t="s">
        <v>75</v>
      </c>
      <c r="E76" s="370"/>
      <c r="F76" s="370" t="s">
        <v>127</v>
      </c>
      <c r="G76" s="370"/>
      <c r="H76" s="371">
        <f>H78</f>
        <v>10</v>
      </c>
      <c r="K76" s="243"/>
    </row>
    <row r="77" spans="1:15" ht="51.75" customHeight="1" x14ac:dyDescent="0.3">
      <c r="A77" s="361"/>
      <c r="B77" s="373" t="s">
        <v>407</v>
      </c>
      <c r="C77" s="370" t="s">
        <v>95</v>
      </c>
      <c r="D77" s="370" t="s">
        <v>75</v>
      </c>
      <c r="E77" s="370"/>
      <c r="F77" s="370" t="s">
        <v>146</v>
      </c>
      <c r="G77" s="370"/>
      <c r="H77" s="371">
        <f>H78</f>
        <v>10</v>
      </c>
      <c r="K77" s="243"/>
    </row>
    <row r="78" spans="1:15" ht="33" customHeight="1" x14ac:dyDescent="0.3">
      <c r="A78" s="361"/>
      <c r="B78" s="372" t="s">
        <v>80</v>
      </c>
      <c r="C78" s="370" t="s">
        <v>95</v>
      </c>
      <c r="D78" s="370" t="s">
        <v>75</v>
      </c>
      <c r="E78" s="370"/>
      <c r="F78" s="370" t="s">
        <v>146</v>
      </c>
      <c r="G78" s="370" t="s">
        <v>81</v>
      </c>
      <c r="H78" s="371">
        <f>'прил._5(7)'!K107</f>
        <v>10</v>
      </c>
      <c r="K78" s="243"/>
    </row>
    <row r="79" spans="1:15" ht="57.75" customHeight="1" x14ac:dyDescent="0.3">
      <c r="A79" s="360">
        <v>13</v>
      </c>
      <c r="B79" s="366" t="str">
        <f>'прил._5(7)'!B110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79" s="367" t="s">
        <v>100</v>
      </c>
      <c r="D79" s="367" t="s">
        <v>66</v>
      </c>
      <c r="E79" s="367" t="s">
        <v>24</v>
      </c>
      <c r="F79" s="367" t="s">
        <v>127</v>
      </c>
      <c r="G79" s="367"/>
      <c r="H79" s="368">
        <f>H83</f>
        <v>900</v>
      </c>
      <c r="K79" s="243"/>
    </row>
    <row r="80" spans="1:15" ht="43.5" customHeight="1" x14ac:dyDescent="0.3">
      <c r="A80" s="361"/>
      <c r="B80" s="374" t="s">
        <v>101</v>
      </c>
      <c r="C80" s="370" t="s">
        <v>100</v>
      </c>
      <c r="D80" s="370" t="s">
        <v>68</v>
      </c>
      <c r="E80" s="370" t="s">
        <v>24</v>
      </c>
      <c r="F80" s="370" t="s">
        <v>127</v>
      </c>
      <c r="G80" s="370"/>
      <c r="H80" s="371">
        <f>H82</f>
        <v>900</v>
      </c>
      <c r="K80" s="243"/>
    </row>
    <row r="81" spans="1:45" ht="22.5" customHeight="1" x14ac:dyDescent="0.3">
      <c r="A81" s="361"/>
      <c r="B81" s="374" t="s">
        <v>16</v>
      </c>
      <c r="C81" s="370" t="s">
        <v>100</v>
      </c>
      <c r="D81" s="370" t="s">
        <v>68</v>
      </c>
      <c r="E81" s="370"/>
      <c r="F81" s="370" t="s">
        <v>147</v>
      </c>
      <c r="G81" s="370"/>
      <c r="H81" s="371">
        <f>H82</f>
        <v>900</v>
      </c>
      <c r="K81" s="243"/>
    </row>
    <row r="82" spans="1:45" ht="28.5" customHeight="1" x14ac:dyDescent="0.3">
      <c r="A82" s="361"/>
      <c r="B82" s="398" t="str">
        <f>'прил._5(7)'!B112</f>
        <v>Мероприятия в области коммунального хозяйства</v>
      </c>
      <c r="C82" s="370" t="s">
        <v>100</v>
      </c>
      <c r="D82" s="370" t="s">
        <v>68</v>
      </c>
      <c r="E82" s="370" t="s">
        <v>24</v>
      </c>
      <c r="F82" s="370" t="s">
        <v>147</v>
      </c>
      <c r="G82" s="370"/>
      <c r="H82" s="371">
        <f>H83</f>
        <v>900</v>
      </c>
      <c r="K82" s="243"/>
    </row>
    <row r="83" spans="1:45" ht="34.5" customHeight="1" x14ac:dyDescent="0.3">
      <c r="A83" s="361"/>
      <c r="B83" s="373" t="s">
        <v>80</v>
      </c>
      <c r="C83" s="370" t="s">
        <v>100</v>
      </c>
      <c r="D83" s="370" t="s">
        <v>68</v>
      </c>
      <c r="E83" s="370" t="s">
        <v>24</v>
      </c>
      <c r="F83" s="370" t="s">
        <v>147</v>
      </c>
      <c r="G83" s="370" t="s">
        <v>81</v>
      </c>
      <c r="H83" s="371">
        <f>'прил._5(7)'!K113</f>
        <v>900</v>
      </c>
      <c r="I83" s="26">
        <v>0</v>
      </c>
      <c r="J83" s="26">
        <v>0</v>
      </c>
      <c r="K83" s="243"/>
    </row>
    <row r="84" spans="1:45" ht="56.25" customHeight="1" x14ac:dyDescent="0.3">
      <c r="A84" s="360">
        <v>14</v>
      </c>
      <c r="B84" s="366" t="str">
        <f>'прил._5(7)'!B115</f>
        <v>Муниципальная программа "Благоустройство территории поселения в Новодмитриевском сельском поселении на 2021-2023 годы"</v>
      </c>
      <c r="C84" s="367" t="s">
        <v>103</v>
      </c>
      <c r="D84" s="367" t="s">
        <v>66</v>
      </c>
      <c r="E84" s="367" t="s">
        <v>24</v>
      </c>
      <c r="F84" s="367" t="s">
        <v>127</v>
      </c>
      <c r="G84" s="367"/>
      <c r="H84" s="368">
        <f>H87+H93+H90</f>
        <v>1784.8000000000002</v>
      </c>
      <c r="K84" s="243"/>
    </row>
    <row r="85" spans="1:45" ht="34.5" customHeight="1" x14ac:dyDescent="0.3">
      <c r="A85" s="361"/>
      <c r="B85" s="374" t="s">
        <v>104</v>
      </c>
      <c r="C85" s="370" t="s">
        <v>103</v>
      </c>
      <c r="D85" s="370" t="s">
        <v>75</v>
      </c>
      <c r="E85" s="370" t="s">
        <v>24</v>
      </c>
      <c r="F85" s="370" t="s">
        <v>127</v>
      </c>
      <c r="G85" s="370"/>
      <c r="H85" s="371">
        <f>H87</f>
        <v>882.2</v>
      </c>
      <c r="K85" s="243"/>
    </row>
    <row r="86" spans="1:45" ht="61.5" customHeight="1" x14ac:dyDescent="0.3">
      <c r="A86" s="361"/>
      <c r="B86" s="369" t="str">
        <f>'прил._5(7)'!B117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6" s="370" t="s">
        <v>103</v>
      </c>
      <c r="D86" s="370" t="s">
        <v>75</v>
      </c>
      <c r="E86" s="370" t="s">
        <v>24</v>
      </c>
      <c r="F86" s="370" t="s">
        <v>136</v>
      </c>
      <c r="G86" s="370"/>
      <c r="H86" s="371">
        <f>H87</f>
        <v>882.2</v>
      </c>
      <c r="K86" s="243"/>
    </row>
    <row r="87" spans="1:45" ht="32.25" x14ac:dyDescent="0.3">
      <c r="A87" s="361"/>
      <c r="B87" s="373" t="s">
        <v>80</v>
      </c>
      <c r="C87" s="370" t="s">
        <v>103</v>
      </c>
      <c r="D87" s="370" t="s">
        <v>75</v>
      </c>
      <c r="E87" s="370" t="s">
        <v>24</v>
      </c>
      <c r="F87" s="370" t="s">
        <v>136</v>
      </c>
      <c r="G87" s="370" t="s">
        <v>81</v>
      </c>
      <c r="H87" s="371">
        <f>'прил._5(7)'!K118</f>
        <v>882.2</v>
      </c>
      <c r="K87" s="243"/>
    </row>
    <row r="88" spans="1:45" ht="77.25" customHeight="1" x14ac:dyDescent="0.3">
      <c r="A88" s="361"/>
      <c r="B88" s="377" t="str">
        <f>'прил._5(7)'!B119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8" s="370" t="s">
        <v>103</v>
      </c>
      <c r="D88" s="370" t="s">
        <v>68</v>
      </c>
      <c r="E88" s="370" t="s">
        <v>24</v>
      </c>
      <c r="F88" s="370" t="s">
        <v>127</v>
      </c>
      <c r="G88" s="370"/>
      <c r="H88" s="371">
        <f>H90</f>
        <v>585</v>
      </c>
      <c r="K88" s="243"/>
    </row>
    <row r="89" spans="1:45" ht="30.75" customHeight="1" x14ac:dyDescent="0.3">
      <c r="A89" s="361"/>
      <c r="B89" s="373" t="s">
        <v>105</v>
      </c>
      <c r="C89" s="370" t="s">
        <v>103</v>
      </c>
      <c r="D89" s="370" t="s">
        <v>68</v>
      </c>
      <c r="E89" s="370" t="s">
        <v>24</v>
      </c>
      <c r="F89" s="370" t="s">
        <v>137</v>
      </c>
      <c r="G89" s="370"/>
      <c r="H89" s="371">
        <f>H90</f>
        <v>585</v>
      </c>
      <c r="K89" s="243"/>
    </row>
    <row r="90" spans="1:45" ht="30.75" customHeight="1" x14ac:dyDescent="0.3">
      <c r="A90" s="361"/>
      <c r="B90" s="377" t="s">
        <v>80</v>
      </c>
      <c r="C90" s="370" t="s">
        <v>103</v>
      </c>
      <c r="D90" s="370" t="s">
        <v>68</v>
      </c>
      <c r="E90" s="370" t="s">
        <v>24</v>
      </c>
      <c r="F90" s="370" t="s">
        <v>137</v>
      </c>
      <c r="G90" s="370" t="s">
        <v>81</v>
      </c>
      <c r="H90" s="371">
        <f>'прил._5(7)'!K121</f>
        <v>585</v>
      </c>
      <c r="K90" s="243"/>
    </row>
    <row r="91" spans="1:45" s="148" customFormat="1" ht="77.25" customHeight="1" x14ac:dyDescent="0.3">
      <c r="A91" s="344"/>
      <c r="B91" s="374" t="str">
        <f>'прил._5(7)'!B122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1" s="370" t="s">
        <v>103</v>
      </c>
      <c r="D91" s="370" t="s">
        <v>93</v>
      </c>
      <c r="E91" s="370" t="s">
        <v>24</v>
      </c>
      <c r="F91" s="370" t="s">
        <v>127</v>
      </c>
      <c r="G91" s="370"/>
      <c r="H91" s="371">
        <f>H93</f>
        <v>317.60000000000002</v>
      </c>
      <c r="I91" s="53"/>
      <c r="J91" s="53"/>
      <c r="K91" s="24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</row>
    <row r="92" spans="1:45" ht="59.25" customHeight="1" x14ac:dyDescent="0.3">
      <c r="A92" s="361"/>
      <c r="B92" s="373" t="s">
        <v>106</v>
      </c>
      <c r="C92" s="370" t="s">
        <v>103</v>
      </c>
      <c r="D92" s="370" t="s">
        <v>93</v>
      </c>
      <c r="E92" s="370" t="s">
        <v>24</v>
      </c>
      <c r="F92" s="370" t="s">
        <v>138</v>
      </c>
      <c r="G92" s="370"/>
      <c r="H92" s="371">
        <f>H91</f>
        <v>317.60000000000002</v>
      </c>
      <c r="K92" s="243"/>
    </row>
    <row r="93" spans="1:45" ht="29.25" customHeight="1" x14ac:dyDescent="0.3">
      <c r="A93" s="361"/>
      <c r="B93" s="373" t="s">
        <v>80</v>
      </c>
      <c r="C93" s="370" t="s">
        <v>103</v>
      </c>
      <c r="D93" s="370" t="s">
        <v>93</v>
      </c>
      <c r="E93" s="370" t="s">
        <v>24</v>
      </c>
      <c r="F93" s="370" t="s">
        <v>138</v>
      </c>
      <c r="G93" s="370" t="s">
        <v>81</v>
      </c>
      <c r="H93" s="371">
        <f>'прил._5(7)'!K124</f>
        <v>317.60000000000002</v>
      </c>
      <c r="K93" s="245"/>
      <c r="L93" s="25"/>
    </row>
    <row r="94" spans="1:45" ht="32.25" customHeight="1" x14ac:dyDescent="0.3">
      <c r="A94" s="363"/>
      <c r="B94" s="399" t="s">
        <v>73</v>
      </c>
      <c r="C94" s="367" t="s">
        <v>74</v>
      </c>
      <c r="D94" s="367" t="s">
        <v>66</v>
      </c>
      <c r="E94" s="367" t="s">
        <v>24</v>
      </c>
      <c r="F94" s="367" t="s">
        <v>127</v>
      </c>
      <c r="G94" s="367"/>
      <c r="H94" s="368">
        <f>H97</f>
        <v>853.1</v>
      </c>
      <c r="I94" s="78">
        <f>I97</f>
        <v>0</v>
      </c>
      <c r="J94" s="96">
        <f>J97</f>
        <v>0</v>
      </c>
      <c r="K94" s="248"/>
      <c r="L94" s="25"/>
    </row>
    <row r="95" spans="1:45" ht="24.75" customHeight="1" x14ac:dyDescent="0.3">
      <c r="A95" s="363"/>
      <c r="B95" s="369" t="s">
        <v>52</v>
      </c>
      <c r="C95" s="370" t="s">
        <v>74</v>
      </c>
      <c r="D95" s="370" t="s">
        <v>75</v>
      </c>
      <c r="E95" s="370" t="s">
        <v>24</v>
      </c>
      <c r="F95" s="370" t="s">
        <v>127</v>
      </c>
      <c r="G95" s="370"/>
      <c r="H95" s="371">
        <f>'прил._5(7)'!K36</f>
        <v>853.1</v>
      </c>
      <c r="K95" s="245"/>
      <c r="L95" s="25"/>
    </row>
    <row r="96" spans="1:45" ht="32.25" x14ac:dyDescent="0.3">
      <c r="A96" s="363"/>
      <c r="B96" s="369" t="s">
        <v>69</v>
      </c>
      <c r="C96" s="370" t="s">
        <v>74</v>
      </c>
      <c r="D96" s="370" t="s">
        <v>75</v>
      </c>
      <c r="E96" s="370" t="s">
        <v>24</v>
      </c>
      <c r="F96" s="370" t="s">
        <v>139</v>
      </c>
      <c r="G96" s="370"/>
      <c r="H96" s="371">
        <f>H97</f>
        <v>853.1</v>
      </c>
      <c r="K96" s="245"/>
      <c r="L96" s="25"/>
    </row>
    <row r="97" spans="1:12" ht="78" customHeight="1" x14ac:dyDescent="0.3">
      <c r="A97" s="363"/>
      <c r="B97" s="369" t="s">
        <v>76</v>
      </c>
      <c r="C97" s="370" t="s">
        <v>74</v>
      </c>
      <c r="D97" s="370" t="s">
        <v>75</v>
      </c>
      <c r="E97" s="370" t="s">
        <v>24</v>
      </c>
      <c r="F97" s="370" t="s">
        <v>139</v>
      </c>
      <c r="G97" s="370" t="s">
        <v>77</v>
      </c>
      <c r="H97" s="371">
        <f>'прил._5(7)'!K36</f>
        <v>853.1</v>
      </c>
      <c r="K97" s="245"/>
      <c r="L97" s="25"/>
    </row>
    <row r="98" spans="1:12" ht="18" customHeight="1" x14ac:dyDescent="0.3">
      <c r="A98" s="363"/>
      <c r="B98" s="399" t="s">
        <v>169</v>
      </c>
      <c r="C98" s="367" t="s">
        <v>79</v>
      </c>
      <c r="D98" s="367" t="s">
        <v>75</v>
      </c>
      <c r="E98" s="367" t="s">
        <v>24</v>
      </c>
      <c r="F98" s="367" t="s">
        <v>127</v>
      </c>
      <c r="G98" s="367"/>
      <c r="H98" s="400">
        <f>H99</f>
        <v>10325.5</v>
      </c>
      <c r="I98" s="78" t="e">
        <f>I101+I102+I107+#REF!+I110+I113+I116+I103</f>
        <v>#REF!</v>
      </c>
      <c r="J98" s="96" t="e">
        <f>J101+J102+J107+#REF!+J110+J113+J116+J103</f>
        <v>#REF!</v>
      </c>
      <c r="K98" s="248"/>
      <c r="L98" s="25"/>
    </row>
    <row r="99" spans="1:12" ht="16.5" customHeight="1" x14ac:dyDescent="0.3">
      <c r="A99" s="361"/>
      <c r="B99" s="369" t="s">
        <v>169</v>
      </c>
      <c r="C99" s="370" t="s">
        <v>79</v>
      </c>
      <c r="D99" s="370" t="s">
        <v>75</v>
      </c>
      <c r="E99" s="370" t="s">
        <v>24</v>
      </c>
      <c r="F99" s="370" t="s">
        <v>127</v>
      </c>
      <c r="G99" s="370"/>
      <c r="H99" s="371">
        <f>H100+H104+H106</f>
        <v>10325.5</v>
      </c>
      <c r="K99" s="249"/>
      <c r="L99" s="25"/>
    </row>
    <row r="100" spans="1:12" ht="32.25" x14ac:dyDescent="0.3">
      <c r="A100" s="361"/>
      <c r="B100" s="369" t="s">
        <v>69</v>
      </c>
      <c r="C100" s="370" t="s">
        <v>79</v>
      </c>
      <c r="D100" s="370" t="s">
        <v>75</v>
      </c>
      <c r="E100" s="370" t="s">
        <v>24</v>
      </c>
      <c r="F100" s="370" t="s">
        <v>139</v>
      </c>
      <c r="G100" s="370"/>
      <c r="H100" s="371">
        <f>H101+H102+H103</f>
        <v>4799.1000000000004</v>
      </c>
      <c r="K100" s="245"/>
      <c r="L100" s="25"/>
    </row>
    <row r="101" spans="1:12" ht="87.75" customHeight="1" x14ac:dyDescent="0.3">
      <c r="A101" s="361"/>
      <c r="B101" s="369" t="s">
        <v>76</v>
      </c>
      <c r="C101" s="370" t="s">
        <v>79</v>
      </c>
      <c r="D101" s="370" t="s">
        <v>75</v>
      </c>
      <c r="E101" s="370" t="s">
        <v>24</v>
      </c>
      <c r="F101" s="370" t="s">
        <v>139</v>
      </c>
      <c r="G101" s="370" t="s">
        <v>77</v>
      </c>
      <c r="H101" s="371">
        <f>'прил._5(7)'!K41</f>
        <v>3454.6</v>
      </c>
      <c r="K101" s="247"/>
    </row>
    <row r="102" spans="1:12" ht="67.5" customHeight="1" x14ac:dyDescent="0.3">
      <c r="A102" s="361"/>
      <c r="B102" s="369" t="s">
        <v>80</v>
      </c>
      <c r="C102" s="370" t="s">
        <v>79</v>
      </c>
      <c r="D102" s="370" t="s">
        <v>75</v>
      </c>
      <c r="E102" s="370" t="s">
        <v>24</v>
      </c>
      <c r="F102" s="370" t="s">
        <v>139</v>
      </c>
      <c r="G102" s="370" t="s">
        <v>81</v>
      </c>
      <c r="H102" s="371">
        <f>'прил._5(7)'!K42</f>
        <v>1329</v>
      </c>
      <c r="K102" s="243"/>
    </row>
    <row r="103" spans="1:12" ht="20.25" customHeight="1" x14ac:dyDescent="0.3">
      <c r="A103" s="361"/>
      <c r="B103" s="369" t="s">
        <v>82</v>
      </c>
      <c r="C103" s="370" t="s">
        <v>79</v>
      </c>
      <c r="D103" s="370" t="s">
        <v>75</v>
      </c>
      <c r="E103" s="370" t="s">
        <v>24</v>
      </c>
      <c r="F103" s="370" t="s">
        <v>139</v>
      </c>
      <c r="G103" s="370" t="s">
        <v>83</v>
      </c>
      <c r="H103" s="371">
        <f>'прил._5(7)'!K43</f>
        <v>15.5</v>
      </c>
      <c r="K103" s="243"/>
    </row>
    <row r="104" spans="1:12" ht="20.25" customHeight="1" x14ac:dyDescent="0.3">
      <c r="A104" s="361"/>
      <c r="B104" s="369" t="s">
        <v>175</v>
      </c>
      <c r="C104" s="370" t="s">
        <v>79</v>
      </c>
      <c r="D104" s="370" t="s">
        <v>75</v>
      </c>
      <c r="E104" s="370" t="s">
        <v>24</v>
      </c>
      <c r="F104" s="370" t="s">
        <v>127</v>
      </c>
      <c r="G104" s="370"/>
      <c r="H104" s="371">
        <f>H105</f>
        <v>5281.1</v>
      </c>
      <c r="K104" s="243"/>
    </row>
    <row r="105" spans="1:12" ht="30" customHeight="1" x14ac:dyDescent="0.3">
      <c r="A105" s="361"/>
      <c r="B105" s="401" t="s">
        <v>408</v>
      </c>
      <c r="C105" s="370" t="s">
        <v>79</v>
      </c>
      <c r="D105" s="370" t="s">
        <v>75</v>
      </c>
      <c r="E105" s="370" t="s">
        <v>24</v>
      </c>
      <c r="F105" s="370" t="s">
        <v>176</v>
      </c>
      <c r="G105" s="370" t="s">
        <v>83</v>
      </c>
      <c r="H105" s="371">
        <f>'прил._5(7)'!K68</f>
        <v>5281.1</v>
      </c>
      <c r="K105" s="243"/>
    </row>
    <row r="106" spans="1:12" ht="41.25" customHeight="1" x14ac:dyDescent="0.3">
      <c r="A106" s="352"/>
      <c r="B106" s="369" t="s">
        <v>36</v>
      </c>
      <c r="C106" s="370" t="s">
        <v>79</v>
      </c>
      <c r="D106" s="370" t="s">
        <v>75</v>
      </c>
      <c r="E106" s="370" t="s">
        <v>24</v>
      </c>
      <c r="F106" s="370" t="s">
        <v>143</v>
      </c>
      <c r="G106" s="370"/>
      <c r="H106" s="371">
        <f>'прил._5(7)'!K70</f>
        <v>245.3</v>
      </c>
      <c r="K106" s="243"/>
    </row>
    <row r="107" spans="1:12" ht="81" customHeight="1" x14ac:dyDescent="0.3">
      <c r="A107" s="352"/>
      <c r="B107" s="369" t="s">
        <v>76</v>
      </c>
      <c r="C107" s="370" t="s">
        <v>79</v>
      </c>
      <c r="D107" s="370" t="s">
        <v>75</v>
      </c>
      <c r="E107" s="370" t="s">
        <v>24</v>
      </c>
      <c r="F107" s="370" t="s">
        <v>143</v>
      </c>
      <c r="G107" s="370" t="s">
        <v>77</v>
      </c>
      <c r="H107" s="371">
        <f>'прил._5(7)'!K74</f>
        <v>245.3</v>
      </c>
      <c r="K107" s="247"/>
    </row>
    <row r="108" spans="1:12" ht="27" customHeight="1" x14ac:dyDescent="0.3">
      <c r="A108" s="361"/>
      <c r="B108" s="369" t="s">
        <v>56</v>
      </c>
      <c r="C108" s="370" t="s">
        <v>79</v>
      </c>
      <c r="D108" s="370" t="s">
        <v>68</v>
      </c>
      <c r="E108" s="370" t="s">
        <v>24</v>
      </c>
      <c r="F108" s="370" t="s">
        <v>127</v>
      </c>
      <c r="G108" s="370"/>
      <c r="H108" s="371">
        <v>3.8</v>
      </c>
      <c r="K108" s="243"/>
    </row>
    <row r="109" spans="1:12" ht="55.5" customHeight="1" x14ac:dyDescent="0.3">
      <c r="A109" s="361"/>
      <c r="B109" s="369" t="s">
        <v>84</v>
      </c>
      <c r="C109" s="370" t="s">
        <v>79</v>
      </c>
      <c r="D109" s="370" t="s">
        <v>68</v>
      </c>
      <c r="E109" s="370" t="s">
        <v>24</v>
      </c>
      <c r="F109" s="370" t="s">
        <v>140</v>
      </c>
      <c r="G109" s="370"/>
      <c r="H109" s="371">
        <v>3.8</v>
      </c>
      <c r="K109" s="243"/>
    </row>
    <row r="110" spans="1:12" ht="31.5" customHeight="1" x14ac:dyDescent="0.3">
      <c r="A110" s="361"/>
      <c r="B110" s="369" t="s">
        <v>80</v>
      </c>
      <c r="C110" s="370" t="s">
        <v>79</v>
      </c>
      <c r="D110" s="370" t="s">
        <v>68</v>
      </c>
      <c r="E110" s="370" t="s">
        <v>24</v>
      </c>
      <c r="F110" s="370" t="s">
        <v>140</v>
      </c>
      <c r="G110" s="370" t="s">
        <v>81</v>
      </c>
      <c r="H110" s="371">
        <f>'прил._5(7)'!K46</f>
        <v>3.8</v>
      </c>
      <c r="K110" s="243"/>
    </row>
    <row r="111" spans="1:12" ht="34.5" customHeight="1" x14ac:dyDescent="0.3">
      <c r="A111" s="361"/>
      <c r="B111" s="369" t="s">
        <v>55</v>
      </c>
      <c r="C111" s="370" t="s">
        <v>79</v>
      </c>
      <c r="D111" s="370" t="s">
        <v>86</v>
      </c>
      <c r="E111" s="370" t="s">
        <v>24</v>
      </c>
      <c r="F111" s="370" t="s">
        <v>127</v>
      </c>
      <c r="G111" s="370"/>
      <c r="H111" s="371">
        <f>H113</f>
        <v>10</v>
      </c>
      <c r="K111" s="243"/>
    </row>
    <row r="112" spans="1:12" ht="20.25" customHeight="1" x14ac:dyDescent="0.3">
      <c r="A112" s="361"/>
      <c r="B112" s="369" t="s">
        <v>87</v>
      </c>
      <c r="C112" s="370" t="s">
        <v>79</v>
      </c>
      <c r="D112" s="370" t="s">
        <v>86</v>
      </c>
      <c r="E112" s="370" t="s">
        <v>24</v>
      </c>
      <c r="F112" s="370" t="s">
        <v>141</v>
      </c>
      <c r="G112" s="370"/>
      <c r="H112" s="371">
        <f>H113</f>
        <v>10</v>
      </c>
      <c r="K112" s="243"/>
    </row>
    <row r="113" spans="1:256" ht="22.5" customHeight="1" x14ac:dyDescent="0.3">
      <c r="A113" s="361"/>
      <c r="B113" s="402" t="s">
        <v>82</v>
      </c>
      <c r="C113" s="383" t="s">
        <v>79</v>
      </c>
      <c r="D113" s="383" t="s">
        <v>86</v>
      </c>
      <c r="E113" s="383" t="s">
        <v>24</v>
      </c>
      <c r="F113" s="383" t="s">
        <v>141</v>
      </c>
      <c r="G113" s="383" t="s">
        <v>83</v>
      </c>
      <c r="H113" s="403">
        <f>'прил._5(7)'!K56</f>
        <v>10</v>
      </c>
      <c r="K113" s="243"/>
    </row>
    <row r="114" spans="1:256" s="23" customFormat="1" ht="34.5" customHeight="1" x14ac:dyDescent="0.3">
      <c r="A114" s="352"/>
      <c r="B114" s="374" t="s">
        <v>51</v>
      </c>
      <c r="C114" s="370" t="s">
        <v>79</v>
      </c>
      <c r="D114" s="370" t="s">
        <v>90</v>
      </c>
      <c r="E114" s="370" t="s">
        <v>24</v>
      </c>
      <c r="F114" s="370" t="s">
        <v>127</v>
      </c>
      <c r="G114" s="370"/>
      <c r="H114" s="371">
        <f>H116</f>
        <v>453</v>
      </c>
      <c r="K114" s="243"/>
    </row>
    <row r="115" spans="1:256" ht="32.25" x14ac:dyDescent="0.3">
      <c r="A115" s="352"/>
      <c r="B115" s="373" t="s">
        <v>111</v>
      </c>
      <c r="C115" s="370" t="s">
        <v>79</v>
      </c>
      <c r="D115" s="370" t="s">
        <v>90</v>
      </c>
      <c r="E115" s="370" t="s">
        <v>24</v>
      </c>
      <c r="F115" s="370" t="s">
        <v>142</v>
      </c>
      <c r="G115" s="370"/>
      <c r="H115" s="371">
        <f>H116</f>
        <v>453</v>
      </c>
      <c r="K115" s="243"/>
    </row>
    <row r="116" spans="1:256" ht="32.25" x14ac:dyDescent="0.3">
      <c r="A116" s="352"/>
      <c r="B116" s="373" t="s">
        <v>112</v>
      </c>
      <c r="C116" s="370" t="s">
        <v>79</v>
      </c>
      <c r="D116" s="370" t="s">
        <v>90</v>
      </c>
      <c r="E116" s="370" t="s">
        <v>24</v>
      </c>
      <c r="F116" s="370" t="s">
        <v>142</v>
      </c>
      <c r="G116" s="370" t="s">
        <v>113</v>
      </c>
      <c r="H116" s="371">
        <f>'прил._5(7)'!K149</f>
        <v>453</v>
      </c>
      <c r="K116" s="247"/>
    </row>
    <row r="117" spans="1:256" ht="18.75" x14ac:dyDescent="0.3">
      <c r="A117" s="352"/>
      <c r="B117" s="252" t="s">
        <v>372</v>
      </c>
      <c r="C117" s="404" t="s">
        <v>79</v>
      </c>
      <c r="D117" s="404" t="s">
        <v>149</v>
      </c>
      <c r="E117" s="404" t="s">
        <v>24</v>
      </c>
      <c r="F117" s="404" t="s">
        <v>127</v>
      </c>
      <c r="G117" s="405"/>
      <c r="H117" s="406">
        <f>H119</f>
        <v>27.5</v>
      </c>
      <c r="K117" s="247"/>
    </row>
    <row r="118" spans="1:256" ht="63.75" x14ac:dyDescent="0.3">
      <c r="A118" s="352"/>
      <c r="B118" s="252" t="s">
        <v>373</v>
      </c>
      <c r="C118" s="404" t="s">
        <v>79</v>
      </c>
      <c r="D118" s="404" t="s">
        <v>149</v>
      </c>
      <c r="E118" s="404" t="s">
        <v>24</v>
      </c>
      <c r="F118" s="404" t="s">
        <v>127</v>
      </c>
      <c r="G118" s="405"/>
      <c r="H118" s="406">
        <f>H119</f>
        <v>27.5</v>
      </c>
      <c r="K118" s="247"/>
    </row>
    <row r="119" spans="1:256" ht="18.75" x14ac:dyDescent="0.3">
      <c r="A119" s="352"/>
      <c r="B119" s="407" t="s">
        <v>70</v>
      </c>
      <c r="C119" s="404" t="s">
        <v>79</v>
      </c>
      <c r="D119" s="404" t="s">
        <v>149</v>
      </c>
      <c r="E119" s="404" t="s">
        <v>24</v>
      </c>
      <c r="F119" s="404" t="s">
        <v>374</v>
      </c>
      <c r="G119" s="405" t="s">
        <v>71</v>
      </c>
      <c r="H119" s="406">
        <f>'прил._5(7)'!K49</f>
        <v>27.5</v>
      </c>
      <c r="K119" s="247"/>
    </row>
    <row r="120" spans="1:256" ht="32.25" x14ac:dyDescent="0.3">
      <c r="A120" s="352"/>
      <c r="B120" s="252" t="s">
        <v>409</v>
      </c>
      <c r="C120" s="404" t="s">
        <v>79</v>
      </c>
      <c r="D120" s="404" t="s">
        <v>149</v>
      </c>
      <c r="E120" s="404" t="s">
        <v>24</v>
      </c>
      <c r="F120" s="404" t="s">
        <v>127</v>
      </c>
      <c r="G120" s="405"/>
      <c r="H120" s="406">
        <f>H121</f>
        <v>27.7</v>
      </c>
      <c r="K120" s="247"/>
    </row>
    <row r="121" spans="1:256" ht="18.75" x14ac:dyDescent="0.3">
      <c r="A121" s="352"/>
      <c r="B121" s="407" t="s">
        <v>70</v>
      </c>
      <c r="C121" s="404" t="s">
        <v>79</v>
      </c>
      <c r="D121" s="404" t="s">
        <v>149</v>
      </c>
      <c r="E121" s="404" t="s">
        <v>24</v>
      </c>
      <c r="F121" s="404" t="s">
        <v>376</v>
      </c>
      <c r="G121" s="405" t="s">
        <v>71</v>
      </c>
      <c r="H121" s="406">
        <f>'прил._5(7)'!K51</f>
        <v>27.7</v>
      </c>
      <c r="K121" s="247"/>
    </row>
    <row r="122" spans="1:256" ht="32.25" x14ac:dyDescent="0.3">
      <c r="A122" s="352"/>
      <c r="B122" s="408" t="s">
        <v>180</v>
      </c>
      <c r="C122" s="409" t="s">
        <v>178</v>
      </c>
      <c r="D122" s="409" t="s">
        <v>66</v>
      </c>
      <c r="E122" s="409" t="s">
        <v>24</v>
      </c>
      <c r="F122" s="409" t="s">
        <v>127</v>
      </c>
      <c r="G122" s="409"/>
      <c r="H122" s="410">
        <f>H125</f>
        <v>10</v>
      </c>
      <c r="K122" s="247"/>
    </row>
    <row r="123" spans="1:256" ht="32.25" x14ac:dyDescent="0.3">
      <c r="A123" s="352"/>
      <c r="B123" s="411" t="s">
        <v>181</v>
      </c>
      <c r="C123" s="412" t="s">
        <v>178</v>
      </c>
      <c r="D123" s="413" t="s">
        <v>68</v>
      </c>
      <c r="E123" s="413" t="s">
        <v>24</v>
      </c>
      <c r="F123" s="413" t="s">
        <v>127</v>
      </c>
      <c r="G123" s="413"/>
      <c r="H123" s="414">
        <f>H125</f>
        <v>10</v>
      </c>
      <c r="K123" s="247"/>
    </row>
    <row r="124" spans="1:256" ht="32.25" x14ac:dyDescent="0.3">
      <c r="A124" s="352"/>
      <c r="B124" s="411" t="s">
        <v>182</v>
      </c>
      <c r="C124" s="412" t="s">
        <v>178</v>
      </c>
      <c r="D124" s="413" t="s">
        <v>68</v>
      </c>
      <c r="E124" s="413" t="s">
        <v>24</v>
      </c>
      <c r="F124" s="413" t="s">
        <v>127</v>
      </c>
      <c r="G124" s="413"/>
      <c r="H124" s="414">
        <f>H125</f>
        <v>10</v>
      </c>
      <c r="K124" s="247"/>
    </row>
    <row r="125" spans="1:256" ht="48" x14ac:dyDescent="0.3">
      <c r="A125" s="352"/>
      <c r="B125" s="415" t="s">
        <v>183</v>
      </c>
      <c r="C125" s="412" t="s">
        <v>178</v>
      </c>
      <c r="D125" s="413" t="s">
        <v>68</v>
      </c>
      <c r="E125" s="413" t="s">
        <v>24</v>
      </c>
      <c r="F125" s="413" t="s">
        <v>139</v>
      </c>
      <c r="G125" s="413" t="s">
        <v>81</v>
      </c>
      <c r="H125" s="414">
        <f>'прил._5(7)'!K24</f>
        <v>10</v>
      </c>
      <c r="K125" s="247"/>
    </row>
    <row r="126" spans="1:256" customFormat="1" ht="32.25" x14ac:dyDescent="0.3">
      <c r="A126" s="352"/>
      <c r="B126" s="415" t="s">
        <v>167</v>
      </c>
      <c r="C126" s="412" t="s">
        <v>161</v>
      </c>
      <c r="D126" s="413" t="s">
        <v>66</v>
      </c>
      <c r="E126" s="413" t="s">
        <v>24</v>
      </c>
      <c r="F126" s="413" t="s">
        <v>127</v>
      </c>
      <c r="G126" s="413"/>
      <c r="H126" s="414">
        <f>H129</f>
        <v>1</v>
      </c>
      <c r="I126" s="119"/>
      <c r="J126" s="119"/>
      <c r="K126" s="250"/>
      <c r="L126" s="119"/>
      <c r="M126" s="119"/>
      <c r="N126" s="119"/>
      <c r="O126" s="119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BL126" s="119"/>
      <c r="BM126" s="119"/>
      <c r="BN126" s="119"/>
      <c r="BO126" s="119"/>
      <c r="BP126" s="119"/>
      <c r="BQ126" s="119"/>
      <c r="BR126" s="119"/>
      <c r="BS126" s="119"/>
      <c r="BT126" s="119"/>
      <c r="BU126" s="119"/>
      <c r="BV126" s="119"/>
      <c r="BW126" s="119"/>
      <c r="BX126" s="119"/>
      <c r="BY126" s="119"/>
      <c r="BZ126" s="119"/>
      <c r="CA126" s="119"/>
      <c r="CB126" s="119"/>
      <c r="CC126" s="119"/>
      <c r="CD126" s="119"/>
      <c r="CE126" s="119"/>
      <c r="CF126" s="119"/>
      <c r="CG126" s="119"/>
      <c r="CH126" s="119"/>
      <c r="CI126" s="119"/>
      <c r="CJ126" s="119"/>
      <c r="CK126" s="119"/>
      <c r="CL126" s="119"/>
      <c r="CM126" s="119"/>
      <c r="CN126" s="119"/>
      <c r="CO126" s="119"/>
      <c r="CP126" s="119"/>
      <c r="CQ126" s="119"/>
      <c r="CR126" s="119"/>
      <c r="CS126" s="119"/>
      <c r="CT126" s="119"/>
      <c r="CU126" s="119"/>
      <c r="CV126" s="119"/>
      <c r="CW126" s="119"/>
      <c r="CX126" s="119"/>
      <c r="CY126" s="119"/>
      <c r="CZ126" s="119"/>
      <c r="DA126" s="119"/>
      <c r="DB126" s="119"/>
      <c r="DC126" s="119"/>
      <c r="DD126" s="119"/>
      <c r="DE126" s="119"/>
      <c r="DF126" s="119"/>
      <c r="DG126" s="119"/>
      <c r="DH126" s="119"/>
      <c r="DI126" s="119"/>
      <c r="DJ126" s="119"/>
      <c r="DK126" s="119"/>
      <c r="DL126" s="119"/>
      <c r="DM126" s="119"/>
      <c r="DN126" s="119"/>
      <c r="DO126" s="119"/>
      <c r="DP126" s="119"/>
      <c r="DQ126" s="119"/>
      <c r="DR126" s="119"/>
      <c r="DS126" s="119"/>
      <c r="DT126" s="119"/>
      <c r="DU126" s="119"/>
      <c r="DV126" s="119"/>
      <c r="DW126" s="119"/>
      <c r="DX126" s="119"/>
      <c r="DY126" s="119"/>
      <c r="DZ126" s="119"/>
      <c r="EA126" s="119"/>
      <c r="EB126" s="119"/>
      <c r="EC126" s="119"/>
      <c r="ED126" s="119"/>
      <c r="EE126" s="119"/>
      <c r="EF126" s="119"/>
      <c r="EG126" s="119"/>
      <c r="EH126" s="119"/>
      <c r="EI126" s="119"/>
      <c r="EJ126" s="119"/>
      <c r="EK126" s="119"/>
      <c r="EL126" s="119"/>
      <c r="EM126" s="119"/>
      <c r="EN126" s="119"/>
      <c r="EO126" s="119"/>
      <c r="EP126" s="119"/>
      <c r="EQ126" s="119"/>
      <c r="ER126" s="119"/>
      <c r="ES126" s="119"/>
      <c r="ET126" s="119"/>
      <c r="EU126" s="119"/>
      <c r="EV126" s="119"/>
      <c r="EW126" s="119"/>
      <c r="EX126" s="119"/>
      <c r="EY126" s="119"/>
      <c r="EZ126" s="119"/>
      <c r="FA126" s="119"/>
      <c r="FB126" s="119"/>
      <c r="FC126" s="119"/>
      <c r="FD126" s="119"/>
      <c r="FE126" s="119"/>
      <c r="FF126" s="119"/>
      <c r="FG126" s="119"/>
      <c r="FH126" s="119"/>
      <c r="FI126" s="119"/>
      <c r="FJ126" s="119"/>
      <c r="FK126" s="119"/>
      <c r="FL126" s="119"/>
      <c r="FM126" s="119"/>
      <c r="FN126" s="119"/>
      <c r="FO126" s="119"/>
      <c r="FP126" s="119"/>
      <c r="FQ126" s="119"/>
      <c r="FR126" s="119"/>
      <c r="FS126" s="119"/>
      <c r="FT126" s="119"/>
      <c r="FU126" s="119"/>
      <c r="FV126" s="119"/>
      <c r="FW126" s="119"/>
      <c r="FX126" s="119"/>
      <c r="FY126" s="119"/>
      <c r="FZ126" s="119"/>
      <c r="GA126" s="119"/>
      <c r="GB126" s="119"/>
      <c r="GC126" s="119"/>
      <c r="GD126" s="119"/>
      <c r="GE126" s="119"/>
      <c r="GF126" s="119"/>
      <c r="GG126" s="119"/>
      <c r="GH126" s="119"/>
      <c r="GI126" s="119"/>
      <c r="GJ126" s="119"/>
      <c r="GK126" s="119"/>
      <c r="GL126" s="119"/>
      <c r="GM126" s="119"/>
      <c r="GN126" s="119"/>
      <c r="GO126" s="119"/>
      <c r="GP126" s="119"/>
      <c r="GQ126" s="119"/>
      <c r="GR126" s="119"/>
      <c r="GS126" s="119"/>
      <c r="GT126" s="119"/>
      <c r="GU126" s="119"/>
      <c r="GV126" s="119"/>
      <c r="GW126" s="119"/>
      <c r="GX126" s="119"/>
      <c r="GY126" s="119"/>
      <c r="GZ126" s="119"/>
      <c r="HA126" s="119"/>
      <c r="HB126" s="119"/>
      <c r="HC126" s="119"/>
      <c r="HD126" s="119"/>
      <c r="HE126" s="119"/>
      <c r="HF126" s="119"/>
      <c r="HG126" s="119"/>
      <c r="HH126" s="119"/>
      <c r="HI126" s="119"/>
      <c r="HJ126" s="119"/>
      <c r="HK126" s="119"/>
      <c r="HL126" s="119"/>
      <c r="HM126" s="119"/>
      <c r="HN126" s="119"/>
      <c r="HO126" s="119"/>
      <c r="HP126" s="119"/>
      <c r="HQ126" s="119"/>
      <c r="HR126" s="119"/>
      <c r="HS126" s="119"/>
      <c r="HT126" s="119"/>
      <c r="HU126" s="119"/>
      <c r="HV126" s="119"/>
      <c r="HW126" s="119"/>
      <c r="HX126" s="119"/>
      <c r="HY126" s="119"/>
      <c r="HZ126" s="119"/>
      <c r="IA126" s="119"/>
      <c r="IB126" s="119"/>
      <c r="IC126" s="119"/>
      <c r="ID126" s="119"/>
      <c r="IE126" s="119"/>
      <c r="IF126" s="119"/>
      <c r="IG126" s="119"/>
      <c r="IH126" s="119"/>
      <c r="II126" s="119"/>
      <c r="IJ126" s="119"/>
      <c r="IK126" s="119"/>
      <c r="IL126" s="119"/>
      <c r="IM126" s="119"/>
      <c r="IN126" s="119"/>
      <c r="IO126" s="119"/>
      <c r="IP126" s="119"/>
      <c r="IQ126" s="119"/>
      <c r="IR126" s="119"/>
      <c r="IS126" s="119"/>
      <c r="IT126" s="119"/>
      <c r="IU126" s="119"/>
      <c r="IV126" s="119"/>
    </row>
    <row r="127" spans="1:256" customFormat="1" ht="32.25" x14ac:dyDescent="0.3">
      <c r="A127" s="352"/>
      <c r="B127" s="415" t="s">
        <v>378</v>
      </c>
      <c r="C127" s="412" t="s">
        <v>161</v>
      </c>
      <c r="D127" s="413" t="s">
        <v>68</v>
      </c>
      <c r="E127" s="413" t="s">
        <v>24</v>
      </c>
      <c r="F127" s="413" t="s">
        <v>127</v>
      </c>
      <c r="G127" s="413"/>
      <c r="H127" s="414">
        <f>H129</f>
        <v>1</v>
      </c>
      <c r="I127" s="119"/>
      <c r="J127" s="119"/>
      <c r="K127" s="250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  <c r="BI127" s="119"/>
      <c r="BJ127" s="119"/>
      <c r="BK127" s="119"/>
      <c r="BL127" s="119"/>
      <c r="BM127" s="119"/>
      <c r="BN127" s="119"/>
      <c r="BO127" s="119"/>
      <c r="BP127" s="119"/>
      <c r="BQ127" s="119"/>
      <c r="BR127" s="119"/>
      <c r="BS127" s="119"/>
      <c r="BT127" s="119"/>
      <c r="BU127" s="119"/>
      <c r="BV127" s="119"/>
      <c r="BW127" s="119"/>
      <c r="BX127" s="119"/>
      <c r="BY127" s="119"/>
      <c r="BZ127" s="119"/>
      <c r="CA127" s="119"/>
      <c r="CB127" s="119"/>
      <c r="CC127" s="119"/>
      <c r="CD127" s="119"/>
      <c r="CE127" s="119"/>
      <c r="CF127" s="119"/>
      <c r="CG127" s="119"/>
      <c r="CH127" s="119"/>
      <c r="CI127" s="119"/>
      <c r="CJ127" s="119"/>
      <c r="CK127" s="119"/>
      <c r="CL127" s="119"/>
      <c r="CM127" s="119"/>
      <c r="CN127" s="119"/>
      <c r="CO127" s="119"/>
      <c r="CP127" s="119"/>
      <c r="CQ127" s="119"/>
      <c r="CR127" s="119"/>
      <c r="CS127" s="119"/>
      <c r="CT127" s="119"/>
      <c r="CU127" s="119"/>
      <c r="CV127" s="119"/>
      <c r="CW127" s="119"/>
      <c r="CX127" s="119"/>
      <c r="CY127" s="119"/>
      <c r="CZ127" s="119"/>
      <c r="DA127" s="119"/>
      <c r="DB127" s="119"/>
      <c r="DC127" s="119"/>
      <c r="DD127" s="119"/>
      <c r="DE127" s="119"/>
      <c r="DF127" s="119"/>
      <c r="DG127" s="119"/>
      <c r="DH127" s="119"/>
      <c r="DI127" s="119"/>
      <c r="DJ127" s="119"/>
      <c r="DK127" s="119"/>
      <c r="DL127" s="119"/>
      <c r="DM127" s="119"/>
      <c r="DN127" s="119"/>
      <c r="DO127" s="119"/>
      <c r="DP127" s="119"/>
      <c r="DQ127" s="119"/>
      <c r="DR127" s="119"/>
      <c r="DS127" s="119"/>
      <c r="DT127" s="119"/>
      <c r="DU127" s="119"/>
      <c r="DV127" s="119"/>
      <c r="DW127" s="119"/>
      <c r="DX127" s="119"/>
      <c r="DY127" s="119"/>
      <c r="DZ127" s="119"/>
      <c r="EA127" s="119"/>
      <c r="EB127" s="119"/>
      <c r="EC127" s="119"/>
      <c r="ED127" s="119"/>
      <c r="EE127" s="119"/>
      <c r="EF127" s="119"/>
      <c r="EG127" s="119"/>
      <c r="EH127" s="119"/>
      <c r="EI127" s="119"/>
      <c r="EJ127" s="119"/>
      <c r="EK127" s="119"/>
      <c r="EL127" s="119"/>
      <c r="EM127" s="119"/>
      <c r="EN127" s="119"/>
      <c r="EO127" s="119"/>
      <c r="EP127" s="119"/>
      <c r="EQ127" s="119"/>
      <c r="ER127" s="119"/>
      <c r="ES127" s="119"/>
      <c r="ET127" s="119"/>
      <c r="EU127" s="119"/>
      <c r="EV127" s="119"/>
      <c r="EW127" s="119"/>
      <c r="EX127" s="119"/>
      <c r="EY127" s="119"/>
      <c r="EZ127" s="119"/>
      <c r="FA127" s="119"/>
      <c r="FB127" s="119"/>
      <c r="FC127" s="119"/>
      <c r="FD127" s="119"/>
      <c r="FE127" s="119"/>
      <c r="FF127" s="119"/>
      <c r="FG127" s="119"/>
      <c r="FH127" s="119"/>
      <c r="FI127" s="119"/>
      <c r="FJ127" s="119"/>
      <c r="FK127" s="119"/>
      <c r="FL127" s="119"/>
      <c r="FM127" s="119"/>
      <c r="FN127" s="119"/>
      <c r="FO127" s="119"/>
      <c r="FP127" s="119"/>
      <c r="FQ127" s="119"/>
      <c r="FR127" s="119"/>
      <c r="FS127" s="119"/>
      <c r="FT127" s="119"/>
      <c r="FU127" s="119"/>
      <c r="FV127" s="119"/>
      <c r="FW127" s="119"/>
      <c r="FX127" s="119"/>
      <c r="FY127" s="119"/>
      <c r="FZ127" s="119"/>
      <c r="GA127" s="119"/>
      <c r="GB127" s="119"/>
      <c r="GC127" s="119"/>
      <c r="GD127" s="119"/>
      <c r="GE127" s="119"/>
      <c r="GF127" s="119"/>
      <c r="GG127" s="119"/>
      <c r="GH127" s="119"/>
      <c r="GI127" s="119"/>
      <c r="GJ127" s="119"/>
      <c r="GK127" s="119"/>
      <c r="GL127" s="119"/>
      <c r="GM127" s="119"/>
      <c r="GN127" s="119"/>
      <c r="GO127" s="119"/>
      <c r="GP127" s="119"/>
      <c r="GQ127" s="119"/>
      <c r="GR127" s="119"/>
      <c r="GS127" s="119"/>
      <c r="GT127" s="119"/>
      <c r="GU127" s="119"/>
      <c r="GV127" s="119"/>
      <c r="GW127" s="119"/>
      <c r="GX127" s="119"/>
      <c r="GY127" s="119"/>
      <c r="GZ127" s="119"/>
      <c r="HA127" s="119"/>
      <c r="HB127" s="119"/>
      <c r="HC127" s="119"/>
      <c r="HD127" s="119"/>
      <c r="HE127" s="119"/>
      <c r="HF127" s="119"/>
      <c r="HG127" s="119"/>
      <c r="HH127" s="119"/>
      <c r="HI127" s="119"/>
      <c r="HJ127" s="119"/>
      <c r="HK127" s="119"/>
      <c r="HL127" s="119"/>
      <c r="HM127" s="119"/>
      <c r="HN127" s="119"/>
      <c r="HO127" s="119"/>
      <c r="HP127" s="119"/>
      <c r="HQ127" s="119"/>
      <c r="HR127" s="119"/>
      <c r="HS127" s="119"/>
      <c r="HT127" s="119"/>
      <c r="HU127" s="119"/>
      <c r="HV127" s="119"/>
      <c r="HW127" s="119"/>
      <c r="HX127" s="119"/>
      <c r="HY127" s="119"/>
      <c r="HZ127" s="119"/>
      <c r="IA127" s="119"/>
      <c r="IB127" s="119"/>
      <c r="IC127" s="119"/>
      <c r="ID127" s="119"/>
      <c r="IE127" s="119"/>
      <c r="IF127" s="119"/>
      <c r="IG127" s="119"/>
      <c r="IH127" s="119"/>
      <c r="II127" s="119"/>
      <c r="IJ127" s="119"/>
      <c r="IK127" s="119"/>
      <c r="IL127" s="119"/>
      <c r="IM127" s="119"/>
      <c r="IN127" s="119"/>
      <c r="IO127" s="119"/>
      <c r="IP127" s="119"/>
      <c r="IQ127" s="119"/>
      <c r="IR127" s="119"/>
      <c r="IS127" s="119"/>
      <c r="IT127" s="119"/>
      <c r="IU127" s="119"/>
      <c r="IV127" s="119"/>
    </row>
    <row r="128" spans="1:256" customFormat="1" ht="32.25" x14ac:dyDescent="0.3">
      <c r="A128" s="352"/>
      <c r="B128" s="415" t="s">
        <v>379</v>
      </c>
      <c r="C128" s="412" t="s">
        <v>161</v>
      </c>
      <c r="D128" s="413" t="s">
        <v>68</v>
      </c>
      <c r="E128" s="413" t="s">
        <v>24</v>
      </c>
      <c r="F128" s="413" t="s">
        <v>163</v>
      </c>
      <c r="G128" s="413"/>
      <c r="H128" s="414">
        <f>H129</f>
        <v>1</v>
      </c>
      <c r="I128" s="119"/>
      <c r="J128" s="119"/>
      <c r="K128" s="250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/>
      <c r="BJ128" s="119"/>
      <c r="BK128" s="119"/>
      <c r="BL128" s="119"/>
      <c r="BM128" s="119"/>
      <c r="BN128" s="119"/>
      <c r="BO128" s="119"/>
      <c r="BP128" s="119"/>
      <c r="BQ128" s="119"/>
      <c r="BR128" s="119"/>
      <c r="BS128" s="119"/>
      <c r="BT128" s="119"/>
      <c r="BU128" s="119"/>
      <c r="BV128" s="119"/>
      <c r="BW128" s="119"/>
      <c r="BX128" s="119"/>
      <c r="BY128" s="119"/>
      <c r="BZ128" s="119"/>
      <c r="CA128" s="119"/>
      <c r="CB128" s="119"/>
      <c r="CC128" s="119"/>
      <c r="CD128" s="119"/>
      <c r="CE128" s="119"/>
      <c r="CF128" s="119"/>
      <c r="CG128" s="119"/>
      <c r="CH128" s="119"/>
      <c r="CI128" s="119"/>
      <c r="CJ128" s="119"/>
      <c r="CK128" s="119"/>
      <c r="CL128" s="119"/>
      <c r="CM128" s="119"/>
      <c r="CN128" s="119"/>
      <c r="CO128" s="119"/>
      <c r="CP128" s="119"/>
      <c r="CQ128" s="119"/>
      <c r="CR128" s="119"/>
      <c r="CS128" s="119"/>
      <c r="CT128" s="119"/>
      <c r="CU128" s="119"/>
      <c r="CV128" s="119"/>
      <c r="CW128" s="119"/>
      <c r="CX128" s="119"/>
      <c r="CY128" s="119"/>
      <c r="CZ128" s="119"/>
      <c r="DA128" s="119"/>
      <c r="DB128" s="119"/>
      <c r="DC128" s="119"/>
      <c r="DD128" s="119"/>
      <c r="DE128" s="119"/>
      <c r="DF128" s="119"/>
      <c r="DG128" s="119"/>
      <c r="DH128" s="119"/>
      <c r="DI128" s="119"/>
      <c r="DJ128" s="119"/>
      <c r="DK128" s="119"/>
      <c r="DL128" s="119"/>
      <c r="DM128" s="119"/>
      <c r="DN128" s="119"/>
      <c r="DO128" s="119"/>
      <c r="DP128" s="119"/>
      <c r="DQ128" s="119"/>
      <c r="DR128" s="119"/>
      <c r="DS128" s="119"/>
      <c r="DT128" s="119"/>
      <c r="DU128" s="119"/>
      <c r="DV128" s="119"/>
      <c r="DW128" s="119"/>
      <c r="DX128" s="119"/>
      <c r="DY128" s="119"/>
      <c r="DZ128" s="119"/>
      <c r="EA128" s="119"/>
      <c r="EB128" s="119"/>
      <c r="EC128" s="119"/>
      <c r="ED128" s="119"/>
      <c r="EE128" s="119"/>
      <c r="EF128" s="119"/>
      <c r="EG128" s="119"/>
      <c r="EH128" s="119"/>
      <c r="EI128" s="119"/>
      <c r="EJ128" s="119"/>
      <c r="EK128" s="119"/>
      <c r="EL128" s="119"/>
      <c r="EM128" s="119"/>
      <c r="EN128" s="119"/>
      <c r="EO128" s="119"/>
      <c r="EP128" s="119"/>
      <c r="EQ128" s="119"/>
      <c r="ER128" s="119"/>
      <c r="ES128" s="119"/>
      <c r="ET128" s="119"/>
      <c r="EU128" s="119"/>
      <c r="EV128" s="119"/>
      <c r="EW128" s="119"/>
      <c r="EX128" s="119"/>
      <c r="EY128" s="119"/>
      <c r="EZ128" s="119"/>
      <c r="FA128" s="119"/>
      <c r="FB128" s="119"/>
      <c r="FC128" s="119"/>
      <c r="FD128" s="119"/>
      <c r="FE128" s="119"/>
      <c r="FF128" s="119"/>
      <c r="FG128" s="119"/>
      <c r="FH128" s="119"/>
      <c r="FI128" s="119"/>
      <c r="FJ128" s="119"/>
      <c r="FK128" s="119"/>
      <c r="FL128" s="119"/>
      <c r="FM128" s="119"/>
      <c r="FN128" s="119"/>
      <c r="FO128" s="119"/>
      <c r="FP128" s="119"/>
      <c r="FQ128" s="119"/>
      <c r="FR128" s="119"/>
      <c r="FS128" s="119"/>
      <c r="FT128" s="119"/>
      <c r="FU128" s="119"/>
      <c r="FV128" s="119"/>
      <c r="FW128" s="119"/>
      <c r="FX128" s="119"/>
      <c r="FY128" s="119"/>
      <c r="FZ128" s="119"/>
      <c r="GA128" s="119"/>
      <c r="GB128" s="119"/>
      <c r="GC128" s="119"/>
      <c r="GD128" s="119"/>
      <c r="GE128" s="119"/>
      <c r="GF128" s="119"/>
      <c r="GG128" s="119"/>
      <c r="GH128" s="119"/>
      <c r="GI128" s="119"/>
      <c r="GJ128" s="119"/>
      <c r="GK128" s="119"/>
      <c r="GL128" s="119"/>
      <c r="GM128" s="119"/>
      <c r="GN128" s="119"/>
      <c r="GO128" s="119"/>
      <c r="GP128" s="119"/>
      <c r="GQ128" s="119"/>
      <c r="GR128" s="119"/>
      <c r="GS128" s="119"/>
      <c r="GT128" s="119"/>
      <c r="GU128" s="119"/>
      <c r="GV128" s="119"/>
      <c r="GW128" s="119"/>
      <c r="GX128" s="119"/>
      <c r="GY128" s="119"/>
      <c r="GZ128" s="119"/>
      <c r="HA128" s="119"/>
      <c r="HB128" s="119"/>
      <c r="HC128" s="119"/>
      <c r="HD128" s="119"/>
      <c r="HE128" s="119"/>
      <c r="HF128" s="119"/>
      <c r="HG128" s="119"/>
      <c r="HH128" s="119"/>
      <c r="HI128" s="119"/>
      <c r="HJ128" s="119"/>
      <c r="HK128" s="119"/>
      <c r="HL128" s="119"/>
      <c r="HM128" s="119"/>
      <c r="HN128" s="119"/>
      <c r="HO128" s="119"/>
      <c r="HP128" s="119"/>
      <c r="HQ128" s="119"/>
      <c r="HR128" s="119"/>
      <c r="HS128" s="119"/>
      <c r="HT128" s="119"/>
      <c r="HU128" s="119"/>
      <c r="HV128" s="119"/>
      <c r="HW128" s="119"/>
      <c r="HX128" s="119"/>
      <c r="HY128" s="119"/>
      <c r="HZ128" s="119"/>
      <c r="IA128" s="119"/>
      <c r="IB128" s="119"/>
      <c r="IC128" s="119"/>
      <c r="ID128" s="119"/>
      <c r="IE128" s="119"/>
      <c r="IF128" s="119"/>
      <c r="IG128" s="119"/>
      <c r="IH128" s="119"/>
      <c r="II128" s="119"/>
      <c r="IJ128" s="119"/>
      <c r="IK128" s="119"/>
      <c r="IL128" s="119"/>
      <c r="IM128" s="119"/>
      <c r="IN128" s="119"/>
      <c r="IO128" s="119"/>
      <c r="IP128" s="119"/>
      <c r="IQ128" s="119"/>
      <c r="IR128" s="119"/>
      <c r="IS128" s="119"/>
      <c r="IT128" s="119"/>
      <c r="IU128" s="119"/>
      <c r="IV128" s="119"/>
    </row>
    <row r="129" spans="1:256" customFormat="1" ht="18.75" x14ac:dyDescent="0.3">
      <c r="A129" s="352"/>
      <c r="B129" s="415" t="s">
        <v>380</v>
      </c>
      <c r="C129" s="412" t="s">
        <v>161</v>
      </c>
      <c r="D129" s="413" t="s">
        <v>68</v>
      </c>
      <c r="E129" s="413" t="s">
        <v>24</v>
      </c>
      <c r="F129" s="413" t="s">
        <v>163</v>
      </c>
      <c r="G129" s="413" t="s">
        <v>184</v>
      </c>
      <c r="H129" s="414">
        <f>'прил._5(7)'!K172</f>
        <v>1</v>
      </c>
      <c r="I129" s="119"/>
      <c r="J129" s="119"/>
      <c r="K129" s="250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BL129" s="119"/>
      <c r="BM129" s="119"/>
      <c r="BN129" s="119"/>
      <c r="BO129" s="119"/>
      <c r="BP129" s="119"/>
      <c r="BQ129" s="119"/>
      <c r="BR129" s="119"/>
      <c r="BS129" s="119"/>
      <c r="BT129" s="119"/>
      <c r="BU129" s="119"/>
      <c r="BV129" s="119"/>
      <c r="BW129" s="119"/>
      <c r="BX129" s="119"/>
      <c r="BY129" s="119"/>
      <c r="BZ129" s="119"/>
      <c r="CA129" s="119"/>
      <c r="CB129" s="119"/>
      <c r="CC129" s="119"/>
      <c r="CD129" s="119"/>
      <c r="CE129" s="119"/>
      <c r="CF129" s="119"/>
      <c r="CG129" s="119"/>
      <c r="CH129" s="119"/>
      <c r="CI129" s="119"/>
      <c r="CJ129" s="119"/>
      <c r="CK129" s="119"/>
      <c r="CL129" s="119"/>
      <c r="CM129" s="119"/>
      <c r="CN129" s="119"/>
      <c r="CO129" s="119"/>
      <c r="CP129" s="119"/>
      <c r="CQ129" s="119"/>
      <c r="CR129" s="119"/>
      <c r="CS129" s="119"/>
      <c r="CT129" s="119"/>
      <c r="CU129" s="119"/>
      <c r="CV129" s="119"/>
      <c r="CW129" s="119"/>
      <c r="CX129" s="119"/>
      <c r="CY129" s="119"/>
      <c r="CZ129" s="119"/>
      <c r="DA129" s="119"/>
      <c r="DB129" s="119"/>
      <c r="DC129" s="119"/>
      <c r="DD129" s="119"/>
      <c r="DE129" s="119"/>
      <c r="DF129" s="119"/>
      <c r="DG129" s="119"/>
      <c r="DH129" s="119"/>
      <c r="DI129" s="119"/>
      <c r="DJ129" s="119"/>
      <c r="DK129" s="119"/>
      <c r="DL129" s="119"/>
      <c r="DM129" s="119"/>
      <c r="DN129" s="119"/>
      <c r="DO129" s="119"/>
      <c r="DP129" s="119"/>
      <c r="DQ129" s="119"/>
      <c r="DR129" s="119"/>
      <c r="DS129" s="119"/>
      <c r="DT129" s="119"/>
      <c r="DU129" s="119"/>
      <c r="DV129" s="119"/>
      <c r="DW129" s="119"/>
      <c r="DX129" s="119"/>
      <c r="DY129" s="119"/>
      <c r="DZ129" s="119"/>
      <c r="EA129" s="119"/>
      <c r="EB129" s="119"/>
      <c r="EC129" s="119"/>
      <c r="ED129" s="119"/>
      <c r="EE129" s="119"/>
      <c r="EF129" s="119"/>
      <c r="EG129" s="119"/>
      <c r="EH129" s="119"/>
      <c r="EI129" s="119"/>
      <c r="EJ129" s="119"/>
      <c r="EK129" s="119"/>
      <c r="EL129" s="119"/>
      <c r="EM129" s="119"/>
      <c r="EN129" s="119"/>
      <c r="EO129" s="119"/>
      <c r="EP129" s="119"/>
      <c r="EQ129" s="119"/>
      <c r="ER129" s="119"/>
      <c r="ES129" s="119"/>
      <c r="ET129" s="119"/>
      <c r="EU129" s="119"/>
      <c r="EV129" s="119"/>
      <c r="EW129" s="119"/>
      <c r="EX129" s="119"/>
      <c r="EY129" s="119"/>
      <c r="EZ129" s="119"/>
      <c r="FA129" s="119"/>
      <c r="FB129" s="119"/>
      <c r="FC129" s="119"/>
      <c r="FD129" s="119"/>
      <c r="FE129" s="119"/>
      <c r="FF129" s="119"/>
      <c r="FG129" s="119"/>
      <c r="FH129" s="119"/>
      <c r="FI129" s="119"/>
      <c r="FJ129" s="119"/>
      <c r="FK129" s="119"/>
      <c r="FL129" s="119"/>
      <c r="FM129" s="119"/>
      <c r="FN129" s="119"/>
      <c r="FO129" s="119"/>
      <c r="FP129" s="119"/>
      <c r="FQ129" s="119"/>
      <c r="FR129" s="119"/>
      <c r="FS129" s="119"/>
      <c r="FT129" s="119"/>
      <c r="FU129" s="119"/>
      <c r="FV129" s="119"/>
      <c r="FW129" s="119"/>
      <c r="FX129" s="119"/>
      <c r="FY129" s="119"/>
      <c r="FZ129" s="119"/>
      <c r="GA129" s="119"/>
      <c r="GB129" s="119"/>
      <c r="GC129" s="119"/>
      <c r="GD129" s="119"/>
      <c r="GE129" s="119"/>
      <c r="GF129" s="119"/>
      <c r="GG129" s="119"/>
      <c r="GH129" s="119"/>
      <c r="GI129" s="119"/>
      <c r="GJ129" s="119"/>
      <c r="GK129" s="119"/>
      <c r="GL129" s="119"/>
      <c r="GM129" s="119"/>
      <c r="GN129" s="119"/>
      <c r="GO129" s="119"/>
      <c r="GP129" s="119"/>
      <c r="GQ129" s="119"/>
      <c r="GR129" s="119"/>
      <c r="GS129" s="119"/>
      <c r="GT129" s="119"/>
      <c r="GU129" s="119"/>
      <c r="GV129" s="119"/>
      <c r="GW129" s="119"/>
      <c r="GX129" s="119"/>
      <c r="GY129" s="119"/>
      <c r="GZ129" s="119"/>
      <c r="HA129" s="119"/>
      <c r="HB129" s="119"/>
      <c r="HC129" s="119"/>
      <c r="HD129" s="119"/>
      <c r="HE129" s="119"/>
      <c r="HF129" s="119"/>
      <c r="HG129" s="119"/>
      <c r="HH129" s="119"/>
      <c r="HI129" s="119"/>
      <c r="HJ129" s="119"/>
      <c r="HK129" s="119"/>
      <c r="HL129" s="119"/>
      <c r="HM129" s="119"/>
      <c r="HN129" s="119"/>
      <c r="HO129" s="119"/>
      <c r="HP129" s="119"/>
      <c r="HQ129" s="119"/>
      <c r="HR129" s="119"/>
      <c r="HS129" s="119"/>
      <c r="HT129" s="119"/>
      <c r="HU129" s="119"/>
      <c r="HV129" s="119"/>
      <c r="HW129" s="119"/>
      <c r="HX129" s="119"/>
      <c r="HY129" s="119"/>
      <c r="HZ129" s="119"/>
      <c r="IA129" s="119"/>
      <c r="IB129" s="119"/>
      <c r="IC129" s="119"/>
      <c r="ID129" s="119"/>
      <c r="IE129" s="119"/>
      <c r="IF129" s="119"/>
      <c r="IG129" s="119"/>
      <c r="IH129" s="119"/>
      <c r="II129" s="119"/>
      <c r="IJ129" s="119"/>
      <c r="IK129" s="119"/>
      <c r="IL129" s="119"/>
      <c r="IM129" s="119"/>
      <c r="IN129" s="119"/>
      <c r="IO129" s="119"/>
      <c r="IP129" s="119"/>
      <c r="IQ129" s="119"/>
      <c r="IR129" s="119"/>
      <c r="IS129" s="119"/>
      <c r="IT129" s="119"/>
      <c r="IU129" s="119"/>
      <c r="IV129" s="119"/>
    </row>
    <row r="130" spans="1:256" ht="48" x14ac:dyDescent="0.3">
      <c r="A130" s="363"/>
      <c r="B130" s="399" t="s">
        <v>64</v>
      </c>
      <c r="C130" s="367" t="s">
        <v>65</v>
      </c>
      <c r="D130" s="367" t="s">
        <v>66</v>
      </c>
      <c r="E130" s="367" t="s">
        <v>24</v>
      </c>
      <c r="F130" s="367" t="s">
        <v>127</v>
      </c>
      <c r="G130" s="416"/>
      <c r="H130" s="417">
        <f>H133</f>
        <v>70</v>
      </c>
      <c r="K130" s="243"/>
    </row>
    <row r="131" spans="1:256" ht="18.75" x14ac:dyDescent="0.3">
      <c r="A131" s="364"/>
      <c r="B131" s="369" t="s">
        <v>54</v>
      </c>
      <c r="C131" s="370" t="s">
        <v>65</v>
      </c>
      <c r="D131" s="370" t="s">
        <v>68</v>
      </c>
      <c r="E131" s="370" t="s">
        <v>24</v>
      </c>
      <c r="F131" s="370" t="s">
        <v>127</v>
      </c>
      <c r="G131" s="418"/>
      <c r="H131" s="419">
        <f>H132</f>
        <v>70</v>
      </c>
      <c r="K131" s="243"/>
    </row>
    <row r="132" spans="1:256" ht="32.25" x14ac:dyDescent="0.3">
      <c r="A132" s="364"/>
      <c r="B132" s="369" t="s">
        <v>69</v>
      </c>
      <c r="C132" s="370" t="s">
        <v>65</v>
      </c>
      <c r="D132" s="370" t="s">
        <v>68</v>
      </c>
      <c r="E132" s="370" t="s">
        <v>24</v>
      </c>
      <c r="F132" s="370" t="s">
        <v>139</v>
      </c>
      <c r="G132" s="418"/>
      <c r="H132" s="419">
        <f>H133</f>
        <v>70</v>
      </c>
      <c r="K132" s="243"/>
    </row>
    <row r="133" spans="1:256" ht="26.25" customHeight="1" x14ac:dyDescent="0.3">
      <c r="A133" s="364"/>
      <c r="B133" s="407" t="s">
        <v>70</v>
      </c>
      <c r="C133" s="370" t="s">
        <v>65</v>
      </c>
      <c r="D133" s="370" t="s">
        <v>68</v>
      </c>
      <c r="E133" s="370" t="s">
        <v>24</v>
      </c>
      <c r="F133" s="370" t="s">
        <v>139</v>
      </c>
      <c r="G133" s="418" t="s">
        <v>71</v>
      </c>
      <c r="H133" s="419">
        <f>'прил._5(7)'!K29</f>
        <v>70</v>
      </c>
      <c r="K133" s="243"/>
    </row>
    <row r="134" spans="1:256" ht="32.25" customHeight="1" x14ac:dyDescent="0.25">
      <c r="A134" s="25"/>
      <c r="B134" s="22"/>
      <c r="C134" s="79"/>
      <c r="D134" s="79"/>
      <c r="E134" s="79"/>
      <c r="F134" s="79"/>
      <c r="G134" s="79"/>
      <c r="H134" s="80"/>
      <c r="K134" s="243"/>
    </row>
    <row r="135" spans="1:256" ht="32.25" customHeight="1" x14ac:dyDescent="0.3">
      <c r="A135" s="25"/>
      <c r="B135" s="566" t="s">
        <v>354</v>
      </c>
      <c r="C135" s="567"/>
      <c r="D135" s="567"/>
      <c r="E135" s="567"/>
      <c r="F135" s="567"/>
      <c r="G135" s="567"/>
      <c r="H135" s="567"/>
      <c r="K135" s="243"/>
    </row>
    <row r="136" spans="1:256" ht="32.25" customHeight="1" x14ac:dyDescent="0.25">
      <c r="A136" s="25"/>
      <c r="B136" s="22"/>
      <c r="C136" s="79"/>
      <c r="D136" s="79"/>
      <c r="E136" s="79"/>
      <c r="F136" s="79"/>
      <c r="G136" s="79"/>
      <c r="H136" s="80"/>
      <c r="K136" s="243"/>
    </row>
    <row r="137" spans="1:256" x14ac:dyDescent="0.25">
      <c r="G137" s="15"/>
      <c r="K137" s="243"/>
      <c r="O137" s="243"/>
      <c r="P137" s="243"/>
      <c r="Q137" s="243"/>
    </row>
    <row r="138" spans="1:256" x14ac:dyDescent="0.25">
      <c r="B138" s="23"/>
      <c r="C138" s="23"/>
      <c r="D138" s="23"/>
      <c r="E138" s="23"/>
      <c r="F138" s="23"/>
      <c r="G138" s="95"/>
      <c r="H138" s="23"/>
      <c r="K138" s="243"/>
      <c r="O138" s="243"/>
      <c r="P138" s="243"/>
      <c r="Q138" s="243"/>
    </row>
    <row r="139" spans="1:256" x14ac:dyDescent="0.25">
      <c r="K139" s="243"/>
      <c r="O139" s="243"/>
      <c r="P139" s="243"/>
      <c r="Q139" s="243"/>
    </row>
    <row r="140" spans="1:256" x14ac:dyDescent="0.25">
      <c r="K140" s="243"/>
    </row>
  </sheetData>
  <mergeCells count="14">
    <mergeCell ref="C14:F14"/>
    <mergeCell ref="C15:F15"/>
    <mergeCell ref="B135:H135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4"/>
  <sheetViews>
    <sheetView view="pageBreakPreview" zoomScale="80" zoomScaleNormal="91" zoomScaleSheetLayoutView="80" workbookViewId="0">
      <selection activeCell="C1" sqref="C1:K1"/>
    </sheetView>
  </sheetViews>
  <sheetFormatPr defaultColWidth="11.42578125" defaultRowHeight="15" x14ac:dyDescent="0.25"/>
  <cols>
    <col min="1" max="1" width="3.85546875" style="53" customWidth="1"/>
    <col min="2" max="2" width="94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0" t="s">
        <v>229</v>
      </c>
      <c r="D1" s="570"/>
      <c r="E1" s="570"/>
      <c r="F1" s="570"/>
      <c r="G1" s="570"/>
      <c r="H1" s="570"/>
      <c r="I1" s="570"/>
      <c r="J1" s="570"/>
      <c r="K1" s="570"/>
    </row>
    <row r="2" spans="1:17" x14ac:dyDescent="0.25">
      <c r="C2" s="570" t="s">
        <v>0</v>
      </c>
      <c r="D2" s="570"/>
      <c r="E2" s="570"/>
      <c r="F2" s="570"/>
      <c r="G2" s="570"/>
      <c r="H2" s="570"/>
      <c r="I2" s="570"/>
      <c r="J2" s="570"/>
      <c r="K2" s="570"/>
      <c r="P2" s="142"/>
      <c r="Q2" s="142"/>
    </row>
    <row r="3" spans="1:17" x14ac:dyDescent="0.25">
      <c r="C3" s="570" t="s">
        <v>1</v>
      </c>
      <c r="D3" s="570"/>
      <c r="E3" s="570"/>
      <c r="F3" s="570"/>
      <c r="G3" s="570"/>
      <c r="H3" s="570"/>
      <c r="I3" s="570"/>
      <c r="J3" s="570"/>
      <c r="K3" s="570"/>
    </row>
    <row r="4" spans="1:17" x14ac:dyDescent="0.25">
      <c r="C4" s="570" t="s">
        <v>2</v>
      </c>
      <c r="D4" s="570"/>
      <c r="E4" s="570"/>
      <c r="F4" s="570"/>
      <c r="G4" s="570"/>
      <c r="H4" s="570"/>
      <c r="I4" s="570"/>
      <c r="J4" s="570"/>
      <c r="K4" s="570"/>
    </row>
    <row r="5" spans="1:17" ht="12.75" customHeight="1" x14ac:dyDescent="0.25">
      <c r="C5" s="570" t="s">
        <v>552</v>
      </c>
      <c r="D5" s="570"/>
      <c r="E5" s="570"/>
      <c r="F5" s="570"/>
      <c r="G5" s="570"/>
      <c r="H5" s="570"/>
      <c r="I5" s="570"/>
      <c r="J5" s="570"/>
      <c r="K5" s="570"/>
    </row>
    <row r="6" spans="1:17" ht="12.75" customHeight="1" x14ac:dyDescent="0.25">
      <c r="C6" s="570" t="s">
        <v>309</v>
      </c>
      <c r="D6" s="570"/>
      <c r="E6" s="570"/>
      <c r="F6" s="570"/>
      <c r="G6" s="570"/>
      <c r="H6" s="570"/>
      <c r="I6" s="570"/>
      <c r="J6" s="570"/>
      <c r="K6" s="570"/>
    </row>
    <row r="7" spans="1:17" ht="12.75" customHeight="1" x14ac:dyDescent="0.25">
      <c r="C7" s="570" t="s">
        <v>0</v>
      </c>
      <c r="D7" s="570"/>
      <c r="E7" s="570"/>
      <c r="F7" s="570"/>
      <c r="G7" s="570"/>
      <c r="H7" s="570"/>
      <c r="I7" s="570"/>
      <c r="J7" s="570"/>
      <c r="K7" s="570"/>
    </row>
    <row r="8" spans="1:17" ht="12.75" customHeight="1" x14ac:dyDescent="0.25">
      <c r="C8" s="570" t="s">
        <v>1</v>
      </c>
      <c r="D8" s="570"/>
      <c r="E8" s="570"/>
      <c r="F8" s="570"/>
      <c r="G8" s="570"/>
      <c r="H8" s="570"/>
      <c r="I8" s="570"/>
      <c r="J8" s="570"/>
      <c r="K8" s="570"/>
    </row>
    <row r="9" spans="1:17" ht="12.75" customHeight="1" x14ac:dyDescent="0.25">
      <c r="C9" s="570" t="s">
        <v>2</v>
      </c>
      <c r="D9" s="570"/>
      <c r="E9" s="570"/>
      <c r="F9" s="570"/>
      <c r="G9" s="570"/>
      <c r="H9" s="570"/>
      <c r="I9" s="570"/>
      <c r="J9" s="570"/>
      <c r="K9" s="570"/>
    </row>
    <row r="10" spans="1:17" ht="12.75" customHeight="1" x14ac:dyDescent="0.25">
      <c r="C10" s="570" t="s">
        <v>538</v>
      </c>
      <c r="D10" s="570"/>
      <c r="E10" s="570"/>
      <c r="F10" s="570"/>
      <c r="G10" s="570"/>
      <c r="H10" s="570"/>
      <c r="I10" s="570"/>
      <c r="J10" s="570"/>
      <c r="K10" s="570"/>
    </row>
    <row r="11" spans="1:17" ht="12.75" customHeight="1" x14ac:dyDescent="0.25">
      <c r="C11" s="501"/>
      <c r="D11" s="501"/>
      <c r="E11" s="501"/>
      <c r="F11" s="501"/>
      <c r="G11" s="501"/>
      <c r="H11" s="501"/>
      <c r="I11" s="501"/>
      <c r="J11" s="501"/>
      <c r="K11" s="501"/>
    </row>
    <row r="12" spans="1:17" x14ac:dyDescent="0.25">
      <c r="A12" s="571" t="s">
        <v>410</v>
      </c>
      <c r="B12" s="571"/>
      <c r="C12" s="571"/>
      <c r="D12" s="571"/>
      <c r="E12" s="571"/>
      <c r="F12" s="571"/>
      <c r="G12" s="571"/>
      <c r="H12" s="571"/>
      <c r="I12" s="571"/>
      <c r="J12" s="571"/>
      <c r="K12" s="571"/>
    </row>
    <row r="13" spans="1:17" ht="6" customHeight="1" x14ac:dyDescent="0.25">
      <c r="A13" s="574"/>
      <c r="B13" s="574"/>
      <c r="C13" s="574"/>
      <c r="D13" s="574"/>
      <c r="E13" s="574"/>
      <c r="F13" s="574"/>
      <c r="G13" s="574"/>
      <c r="H13" s="574"/>
      <c r="I13" s="574"/>
      <c r="J13" s="574"/>
      <c r="K13" s="574"/>
    </row>
    <row r="14" spans="1:17" ht="17.2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1"/>
      <c r="K14" s="92" t="s">
        <v>59</v>
      </c>
    </row>
    <row r="15" spans="1:17" ht="43.5" customHeight="1" x14ac:dyDescent="0.25">
      <c r="A15" s="85" t="s">
        <v>60</v>
      </c>
      <c r="B15" s="85" t="s">
        <v>4</v>
      </c>
      <c r="C15" s="86" t="s">
        <v>61</v>
      </c>
      <c r="D15" s="87" t="s">
        <v>62</v>
      </c>
      <c r="E15" s="87" t="s">
        <v>6</v>
      </c>
      <c r="F15" s="575" t="s">
        <v>33</v>
      </c>
      <c r="G15" s="576"/>
      <c r="H15" s="576"/>
      <c r="I15" s="577"/>
      <c r="J15" s="88" t="s">
        <v>34</v>
      </c>
      <c r="K15" s="89" t="s">
        <v>148</v>
      </c>
      <c r="L15" s="124"/>
      <c r="M15" s="125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78">
        <v>6</v>
      </c>
      <c r="G16" s="579"/>
      <c r="H16" s="579"/>
      <c r="I16" s="580"/>
      <c r="J16" s="82">
        <v>7</v>
      </c>
      <c r="K16" s="27">
        <v>8</v>
      </c>
      <c r="L16" s="141"/>
      <c r="M16" s="141"/>
    </row>
    <row r="17" spans="1:17" x14ac:dyDescent="0.25">
      <c r="A17" s="27"/>
      <c r="B17" s="55" t="s">
        <v>63</v>
      </c>
      <c r="C17" s="51"/>
      <c r="D17" s="51"/>
      <c r="E17" s="51"/>
      <c r="F17" s="75"/>
      <c r="G17" s="76"/>
      <c r="H17" s="76"/>
      <c r="I17" s="77"/>
      <c r="J17" s="77"/>
      <c r="K17" s="217">
        <f>K30+K18</f>
        <v>25309.1</v>
      </c>
      <c r="L17" s="124"/>
      <c r="M17" s="125"/>
      <c r="N17" s="126"/>
      <c r="O17" s="54"/>
      <c r="Q17" s="54"/>
    </row>
    <row r="18" spans="1:17" ht="18.75" x14ac:dyDescent="0.3">
      <c r="A18" s="319">
        <v>1</v>
      </c>
      <c r="B18" s="320" t="s">
        <v>118</v>
      </c>
      <c r="C18" s="319">
        <v>991</v>
      </c>
      <c r="D18" s="321"/>
      <c r="E18" s="321"/>
      <c r="F18" s="322"/>
      <c r="G18" s="323"/>
      <c r="H18" s="323"/>
      <c r="I18" s="324"/>
      <c r="J18" s="321"/>
      <c r="K18" s="325">
        <f>K25+K24</f>
        <v>80</v>
      </c>
    </row>
    <row r="19" spans="1:17" ht="18.75" x14ac:dyDescent="0.3">
      <c r="A19" s="319"/>
      <c r="B19" s="320" t="s">
        <v>7</v>
      </c>
      <c r="C19" s="319">
        <v>991</v>
      </c>
      <c r="D19" s="321" t="s">
        <v>23</v>
      </c>
      <c r="E19" s="321" t="s">
        <v>24</v>
      </c>
      <c r="F19" s="322"/>
      <c r="G19" s="323"/>
      <c r="H19" s="323"/>
      <c r="I19" s="324"/>
      <c r="J19" s="321"/>
      <c r="K19" s="325">
        <f>K18</f>
        <v>80</v>
      </c>
    </row>
    <row r="20" spans="1:17" ht="56.25" x14ac:dyDescent="0.3">
      <c r="A20" s="319"/>
      <c r="B20" s="318" t="s">
        <v>179</v>
      </c>
      <c r="C20" s="319">
        <v>991</v>
      </c>
      <c r="D20" s="321" t="s">
        <v>23</v>
      </c>
      <c r="E20" s="326" t="s">
        <v>27</v>
      </c>
      <c r="F20" s="322"/>
      <c r="G20" s="327"/>
      <c r="H20" s="327"/>
      <c r="I20" s="328"/>
      <c r="J20" s="329"/>
      <c r="K20" s="325">
        <f>K24</f>
        <v>10</v>
      </c>
      <c r="N20" s="125"/>
    </row>
    <row r="21" spans="1:17" ht="42.75" customHeight="1" x14ac:dyDescent="0.3">
      <c r="A21" s="330"/>
      <c r="B21" s="331" t="s">
        <v>180</v>
      </c>
      <c r="C21" s="330">
        <v>991</v>
      </c>
      <c r="D21" s="332" t="s">
        <v>23</v>
      </c>
      <c r="E21" s="333" t="s">
        <v>27</v>
      </c>
      <c r="F21" s="333" t="s">
        <v>178</v>
      </c>
      <c r="G21" s="334" t="s">
        <v>66</v>
      </c>
      <c r="H21" s="335" t="s">
        <v>24</v>
      </c>
      <c r="I21" s="336" t="s">
        <v>127</v>
      </c>
      <c r="J21" s="336"/>
      <c r="K21" s="337">
        <f>K24</f>
        <v>10</v>
      </c>
      <c r="O21" s="54"/>
    </row>
    <row r="22" spans="1:17" ht="18.75" x14ac:dyDescent="0.3">
      <c r="A22" s="330"/>
      <c r="B22" s="421" t="s">
        <v>181</v>
      </c>
      <c r="C22" s="338">
        <v>991</v>
      </c>
      <c r="D22" s="339" t="s">
        <v>23</v>
      </c>
      <c r="E22" s="340" t="s">
        <v>27</v>
      </c>
      <c r="F22" s="340" t="s">
        <v>178</v>
      </c>
      <c r="G22" s="422" t="s">
        <v>68</v>
      </c>
      <c r="H22" s="341" t="s">
        <v>24</v>
      </c>
      <c r="I22" s="342" t="s">
        <v>127</v>
      </c>
      <c r="J22" s="342"/>
      <c r="K22" s="337">
        <f>K24</f>
        <v>10</v>
      </c>
      <c r="N22" s="125"/>
      <c r="P22" s="54"/>
    </row>
    <row r="23" spans="1:17" ht="18.75" x14ac:dyDescent="0.3">
      <c r="A23" s="319"/>
      <c r="B23" s="421" t="s">
        <v>182</v>
      </c>
      <c r="C23" s="338">
        <v>991</v>
      </c>
      <c r="D23" s="339" t="s">
        <v>23</v>
      </c>
      <c r="E23" s="339" t="s">
        <v>27</v>
      </c>
      <c r="F23" s="423" t="s">
        <v>178</v>
      </c>
      <c r="G23" s="424" t="s">
        <v>68</v>
      </c>
      <c r="H23" s="424" t="s">
        <v>24</v>
      </c>
      <c r="I23" s="425" t="s">
        <v>127</v>
      </c>
      <c r="J23" s="339"/>
      <c r="K23" s="337">
        <f>K24</f>
        <v>10</v>
      </c>
    </row>
    <row r="24" spans="1:17" ht="37.5" x14ac:dyDescent="0.3">
      <c r="A24" s="319"/>
      <c r="B24" s="421" t="s">
        <v>183</v>
      </c>
      <c r="C24" s="338">
        <v>991</v>
      </c>
      <c r="D24" s="339" t="s">
        <v>23</v>
      </c>
      <c r="E24" s="339" t="s">
        <v>27</v>
      </c>
      <c r="F24" s="423" t="s">
        <v>178</v>
      </c>
      <c r="G24" s="424" t="s">
        <v>68</v>
      </c>
      <c r="H24" s="424" t="s">
        <v>24</v>
      </c>
      <c r="I24" s="425" t="s">
        <v>139</v>
      </c>
      <c r="J24" s="339" t="s">
        <v>81</v>
      </c>
      <c r="K24" s="337">
        <v>10</v>
      </c>
    </row>
    <row r="25" spans="1:17" ht="20.25" customHeight="1" x14ac:dyDescent="0.3">
      <c r="A25" s="319"/>
      <c r="B25" s="426" t="s">
        <v>7</v>
      </c>
      <c r="C25" s="347">
        <v>991</v>
      </c>
      <c r="D25" s="348" t="s">
        <v>23</v>
      </c>
      <c r="E25" s="348" t="s">
        <v>29</v>
      </c>
      <c r="F25" s="427"/>
      <c r="G25" s="428"/>
      <c r="H25" s="428"/>
      <c r="I25" s="429"/>
      <c r="J25" s="348"/>
      <c r="K25" s="325">
        <f>K29</f>
        <v>70</v>
      </c>
    </row>
    <row r="26" spans="1:17" ht="42.75" customHeight="1" x14ac:dyDescent="0.3">
      <c r="A26" s="330"/>
      <c r="B26" s="430" t="s">
        <v>64</v>
      </c>
      <c r="C26" s="338">
        <v>991</v>
      </c>
      <c r="D26" s="339" t="s">
        <v>23</v>
      </c>
      <c r="E26" s="340" t="s">
        <v>29</v>
      </c>
      <c r="F26" s="340" t="s">
        <v>65</v>
      </c>
      <c r="G26" s="341" t="s">
        <v>66</v>
      </c>
      <c r="H26" s="341" t="s">
        <v>24</v>
      </c>
      <c r="I26" s="342" t="s">
        <v>127</v>
      </c>
      <c r="J26" s="342"/>
      <c r="K26" s="337">
        <f>K29</f>
        <v>70</v>
      </c>
      <c r="O26" s="54"/>
    </row>
    <row r="27" spans="1:17" ht="18.75" x14ac:dyDescent="0.3">
      <c r="A27" s="330"/>
      <c r="B27" s="430" t="s">
        <v>54</v>
      </c>
      <c r="C27" s="338">
        <v>991</v>
      </c>
      <c r="D27" s="339" t="s">
        <v>23</v>
      </c>
      <c r="E27" s="340" t="s">
        <v>29</v>
      </c>
      <c r="F27" s="340" t="s">
        <v>65</v>
      </c>
      <c r="G27" s="341" t="s">
        <v>68</v>
      </c>
      <c r="H27" s="341" t="s">
        <v>24</v>
      </c>
      <c r="I27" s="342" t="s">
        <v>127</v>
      </c>
      <c r="J27" s="342"/>
      <c r="K27" s="337">
        <f>K29</f>
        <v>70</v>
      </c>
      <c r="N27" s="125"/>
      <c r="P27" s="54"/>
    </row>
    <row r="28" spans="1:17" ht="30" customHeight="1" x14ac:dyDescent="0.3">
      <c r="A28" s="330"/>
      <c r="B28" s="431" t="s">
        <v>69</v>
      </c>
      <c r="C28" s="338">
        <v>991</v>
      </c>
      <c r="D28" s="339" t="s">
        <v>23</v>
      </c>
      <c r="E28" s="340" t="s">
        <v>29</v>
      </c>
      <c r="F28" s="340" t="s">
        <v>65</v>
      </c>
      <c r="G28" s="341" t="s">
        <v>68</v>
      </c>
      <c r="H28" s="341" t="s">
        <v>24</v>
      </c>
      <c r="I28" s="342" t="s">
        <v>139</v>
      </c>
      <c r="J28" s="342"/>
      <c r="K28" s="337">
        <f>K29</f>
        <v>70</v>
      </c>
      <c r="O28" s="54"/>
      <c r="P28" s="54"/>
    </row>
    <row r="29" spans="1:17" ht="21" customHeight="1" x14ac:dyDescent="0.3">
      <c r="A29" s="330"/>
      <c r="B29" s="430" t="s">
        <v>70</v>
      </c>
      <c r="C29" s="338">
        <v>991</v>
      </c>
      <c r="D29" s="339" t="s">
        <v>23</v>
      </c>
      <c r="E29" s="340" t="s">
        <v>29</v>
      </c>
      <c r="F29" s="340" t="s">
        <v>65</v>
      </c>
      <c r="G29" s="341" t="s">
        <v>68</v>
      </c>
      <c r="H29" s="341" t="s">
        <v>24</v>
      </c>
      <c r="I29" s="342" t="s">
        <v>139</v>
      </c>
      <c r="J29" s="342" t="s">
        <v>71</v>
      </c>
      <c r="K29" s="337">
        <v>70</v>
      </c>
      <c r="L29" s="124"/>
      <c r="N29" s="125"/>
      <c r="O29" s="54"/>
    </row>
    <row r="30" spans="1:17" ht="36.75" customHeight="1" x14ac:dyDescent="0.3">
      <c r="A30" s="319">
        <v>2</v>
      </c>
      <c r="B30" s="432" t="s">
        <v>72</v>
      </c>
      <c r="C30" s="347">
        <v>992</v>
      </c>
      <c r="D30" s="433"/>
      <c r="E30" s="433"/>
      <c r="F30" s="340"/>
      <c r="G30" s="341"/>
      <c r="H30" s="341"/>
      <c r="I30" s="342"/>
      <c r="J30" s="347"/>
      <c r="K30" s="325">
        <f>K31+K69+K75+K88+K108+K128+K134+K144+K155+K161+K167</f>
        <v>25229.1</v>
      </c>
      <c r="L30" s="124"/>
      <c r="N30" s="125"/>
      <c r="O30" s="54"/>
      <c r="P30" s="54"/>
      <c r="Q30" s="54"/>
    </row>
    <row r="31" spans="1:17" s="52" customFormat="1" ht="18.75" x14ac:dyDescent="0.3">
      <c r="A31" s="319"/>
      <c r="B31" s="432" t="s">
        <v>7</v>
      </c>
      <c r="C31" s="347">
        <v>992</v>
      </c>
      <c r="D31" s="348" t="s">
        <v>23</v>
      </c>
      <c r="E31" s="348" t="s">
        <v>24</v>
      </c>
      <c r="F31" s="349"/>
      <c r="G31" s="350"/>
      <c r="H31" s="350"/>
      <c r="I31" s="351"/>
      <c r="J31" s="348"/>
      <c r="K31" s="325">
        <f>K32+K37+K52+K57</f>
        <v>11407.100000000002</v>
      </c>
      <c r="L31" s="127"/>
      <c r="M31" s="128"/>
      <c r="N31" s="128"/>
    </row>
    <row r="32" spans="1:17" s="52" customFormat="1" ht="51" customHeight="1" x14ac:dyDescent="0.3">
      <c r="A32" s="319"/>
      <c r="B32" s="434" t="s">
        <v>38</v>
      </c>
      <c r="C32" s="338">
        <v>992</v>
      </c>
      <c r="D32" s="339" t="s">
        <v>23</v>
      </c>
      <c r="E32" s="339" t="s">
        <v>25</v>
      </c>
      <c r="F32" s="340"/>
      <c r="G32" s="341"/>
      <c r="H32" s="341"/>
      <c r="I32" s="342"/>
      <c r="J32" s="339"/>
      <c r="K32" s="337">
        <f>K36</f>
        <v>853.1</v>
      </c>
      <c r="L32" s="127"/>
      <c r="M32" s="128"/>
      <c r="N32" s="128"/>
    </row>
    <row r="33" spans="1:15" s="52" customFormat="1" ht="18.75" x14ac:dyDescent="0.3">
      <c r="A33" s="319"/>
      <c r="B33" s="430" t="s">
        <v>73</v>
      </c>
      <c r="C33" s="338">
        <v>992</v>
      </c>
      <c r="D33" s="339" t="s">
        <v>23</v>
      </c>
      <c r="E33" s="339" t="s">
        <v>25</v>
      </c>
      <c r="F33" s="340" t="s">
        <v>74</v>
      </c>
      <c r="G33" s="341" t="s">
        <v>66</v>
      </c>
      <c r="H33" s="341" t="s">
        <v>24</v>
      </c>
      <c r="I33" s="342" t="s">
        <v>127</v>
      </c>
      <c r="J33" s="339"/>
      <c r="K33" s="337">
        <f>K36</f>
        <v>853.1</v>
      </c>
      <c r="L33" s="127"/>
      <c r="M33" s="128"/>
      <c r="N33" s="128"/>
      <c r="O33" s="57"/>
    </row>
    <row r="34" spans="1:15" s="52" customFormat="1" ht="18.75" x14ac:dyDescent="0.3">
      <c r="A34" s="319"/>
      <c r="B34" s="430" t="s">
        <v>52</v>
      </c>
      <c r="C34" s="338">
        <v>992</v>
      </c>
      <c r="D34" s="339" t="s">
        <v>23</v>
      </c>
      <c r="E34" s="339" t="s">
        <v>25</v>
      </c>
      <c r="F34" s="340" t="s">
        <v>74</v>
      </c>
      <c r="G34" s="341" t="s">
        <v>75</v>
      </c>
      <c r="H34" s="341" t="s">
        <v>24</v>
      </c>
      <c r="I34" s="342" t="s">
        <v>127</v>
      </c>
      <c r="J34" s="339"/>
      <c r="K34" s="337">
        <f>K36</f>
        <v>853.1</v>
      </c>
      <c r="L34" s="127"/>
      <c r="M34" s="128"/>
      <c r="N34" s="128"/>
      <c r="O34" s="57"/>
    </row>
    <row r="35" spans="1:15" s="52" customFormat="1" ht="18.75" x14ac:dyDescent="0.3">
      <c r="A35" s="319"/>
      <c r="B35" s="430" t="s">
        <v>69</v>
      </c>
      <c r="C35" s="338">
        <v>992</v>
      </c>
      <c r="D35" s="339" t="s">
        <v>23</v>
      </c>
      <c r="E35" s="339" t="s">
        <v>25</v>
      </c>
      <c r="F35" s="340" t="s">
        <v>74</v>
      </c>
      <c r="G35" s="341" t="s">
        <v>75</v>
      </c>
      <c r="H35" s="341" t="s">
        <v>24</v>
      </c>
      <c r="I35" s="342" t="s">
        <v>139</v>
      </c>
      <c r="J35" s="339"/>
      <c r="K35" s="337">
        <f>K36</f>
        <v>853.1</v>
      </c>
      <c r="L35" s="127"/>
      <c r="M35" s="128"/>
      <c r="N35" s="128"/>
    </row>
    <row r="36" spans="1:15" s="52" customFormat="1" ht="75" customHeight="1" x14ac:dyDescent="0.3">
      <c r="A36" s="319"/>
      <c r="B36" s="430" t="s">
        <v>76</v>
      </c>
      <c r="C36" s="338">
        <v>992</v>
      </c>
      <c r="D36" s="339" t="s">
        <v>23</v>
      </c>
      <c r="E36" s="339" t="s">
        <v>25</v>
      </c>
      <c r="F36" s="340" t="s">
        <v>74</v>
      </c>
      <c r="G36" s="341" t="s">
        <v>75</v>
      </c>
      <c r="H36" s="341" t="s">
        <v>24</v>
      </c>
      <c r="I36" s="342" t="s">
        <v>139</v>
      </c>
      <c r="J36" s="339" t="s">
        <v>77</v>
      </c>
      <c r="K36" s="337">
        <v>853.1</v>
      </c>
      <c r="L36" s="127"/>
      <c r="M36" s="128"/>
      <c r="N36" s="128"/>
      <c r="O36" s="57"/>
    </row>
    <row r="37" spans="1:15" s="52" customFormat="1" ht="57.75" customHeight="1" x14ac:dyDescent="0.3">
      <c r="A37" s="319"/>
      <c r="B37" s="434" t="s">
        <v>78</v>
      </c>
      <c r="C37" s="338">
        <v>992</v>
      </c>
      <c r="D37" s="339" t="s">
        <v>23</v>
      </c>
      <c r="E37" s="339" t="s">
        <v>26</v>
      </c>
      <c r="F37" s="340"/>
      <c r="G37" s="341"/>
      <c r="H37" s="341"/>
      <c r="I37" s="342"/>
      <c r="J37" s="339"/>
      <c r="K37" s="337">
        <f>K41+K42+K43+K46+K47</f>
        <v>4858.1000000000004</v>
      </c>
      <c r="L37" s="127"/>
      <c r="M37" s="129"/>
      <c r="N37" s="128"/>
    </row>
    <row r="38" spans="1:15" s="52" customFormat="1" ht="18.75" x14ac:dyDescent="0.3">
      <c r="A38" s="319"/>
      <c r="B38" s="430" t="s">
        <v>169</v>
      </c>
      <c r="C38" s="338">
        <v>992</v>
      </c>
      <c r="D38" s="339" t="s">
        <v>23</v>
      </c>
      <c r="E38" s="339" t="s">
        <v>26</v>
      </c>
      <c r="F38" s="340" t="s">
        <v>79</v>
      </c>
      <c r="G38" s="341" t="s">
        <v>66</v>
      </c>
      <c r="H38" s="341" t="s">
        <v>24</v>
      </c>
      <c r="I38" s="342" t="s">
        <v>127</v>
      </c>
      <c r="J38" s="339"/>
      <c r="K38" s="337">
        <f>K39+K44+K47</f>
        <v>4858.1000000000004</v>
      </c>
      <c r="L38" s="127"/>
      <c r="M38" s="128"/>
      <c r="N38" s="128"/>
    </row>
    <row r="39" spans="1:15" ht="18.75" x14ac:dyDescent="0.3">
      <c r="A39" s="344"/>
      <c r="B39" s="430" t="s">
        <v>169</v>
      </c>
      <c r="C39" s="338">
        <v>992</v>
      </c>
      <c r="D39" s="339" t="s">
        <v>23</v>
      </c>
      <c r="E39" s="339" t="s">
        <v>26</v>
      </c>
      <c r="F39" s="340" t="s">
        <v>79</v>
      </c>
      <c r="G39" s="341" t="s">
        <v>75</v>
      </c>
      <c r="H39" s="341" t="s">
        <v>24</v>
      </c>
      <c r="I39" s="342" t="s">
        <v>127</v>
      </c>
      <c r="J39" s="339"/>
      <c r="K39" s="337">
        <f>K40</f>
        <v>4799.1000000000004</v>
      </c>
    </row>
    <row r="40" spans="1:15" ht="18.75" x14ac:dyDescent="0.3">
      <c r="A40" s="344"/>
      <c r="B40" s="430" t="s">
        <v>69</v>
      </c>
      <c r="C40" s="338">
        <v>992</v>
      </c>
      <c r="D40" s="339" t="s">
        <v>23</v>
      </c>
      <c r="E40" s="339" t="s">
        <v>26</v>
      </c>
      <c r="F40" s="340" t="s">
        <v>79</v>
      </c>
      <c r="G40" s="341" t="s">
        <v>75</v>
      </c>
      <c r="H40" s="341" t="s">
        <v>24</v>
      </c>
      <c r="I40" s="342" t="s">
        <v>139</v>
      </c>
      <c r="J40" s="339"/>
      <c r="K40" s="337">
        <f>K41+K42+K43</f>
        <v>4799.1000000000004</v>
      </c>
    </row>
    <row r="41" spans="1:15" ht="76.5" customHeight="1" x14ac:dyDescent="0.3">
      <c r="A41" s="344"/>
      <c r="B41" s="430" t="s">
        <v>76</v>
      </c>
      <c r="C41" s="338">
        <v>992</v>
      </c>
      <c r="D41" s="339" t="s">
        <v>23</v>
      </c>
      <c r="E41" s="339" t="s">
        <v>26</v>
      </c>
      <c r="F41" s="340" t="s">
        <v>79</v>
      </c>
      <c r="G41" s="341" t="s">
        <v>75</v>
      </c>
      <c r="H41" s="341" t="s">
        <v>24</v>
      </c>
      <c r="I41" s="342" t="s">
        <v>139</v>
      </c>
      <c r="J41" s="339" t="s">
        <v>77</v>
      </c>
      <c r="K41" s="337">
        <v>3454.6</v>
      </c>
    </row>
    <row r="42" spans="1:15" ht="28.5" customHeight="1" x14ac:dyDescent="0.3">
      <c r="A42" s="509"/>
      <c r="B42" s="510" t="s">
        <v>80</v>
      </c>
      <c r="C42" s="511">
        <v>992</v>
      </c>
      <c r="D42" s="512" t="s">
        <v>23</v>
      </c>
      <c r="E42" s="512" t="s">
        <v>26</v>
      </c>
      <c r="F42" s="513" t="s">
        <v>79</v>
      </c>
      <c r="G42" s="514" t="s">
        <v>75</v>
      </c>
      <c r="H42" s="514" t="s">
        <v>24</v>
      </c>
      <c r="I42" s="515" t="s">
        <v>139</v>
      </c>
      <c r="J42" s="512" t="s">
        <v>81</v>
      </c>
      <c r="K42" s="516">
        <v>1329</v>
      </c>
    </row>
    <row r="43" spans="1:15" ht="16.5" customHeight="1" x14ac:dyDescent="0.3">
      <c r="A43" s="345"/>
      <c r="B43" s="430" t="s">
        <v>82</v>
      </c>
      <c r="C43" s="338">
        <v>992</v>
      </c>
      <c r="D43" s="339" t="s">
        <v>23</v>
      </c>
      <c r="E43" s="339" t="s">
        <v>26</v>
      </c>
      <c r="F43" s="340" t="s">
        <v>79</v>
      </c>
      <c r="G43" s="341" t="s">
        <v>75</v>
      </c>
      <c r="H43" s="341" t="s">
        <v>24</v>
      </c>
      <c r="I43" s="342" t="s">
        <v>139</v>
      </c>
      <c r="J43" s="339" t="s">
        <v>83</v>
      </c>
      <c r="K43" s="337">
        <v>15.5</v>
      </c>
    </row>
    <row r="44" spans="1:15" ht="18.75" x14ac:dyDescent="0.3">
      <c r="A44" s="344"/>
      <c r="B44" s="430" t="s">
        <v>56</v>
      </c>
      <c r="C44" s="338">
        <v>992</v>
      </c>
      <c r="D44" s="339" t="s">
        <v>23</v>
      </c>
      <c r="E44" s="339" t="s">
        <v>26</v>
      </c>
      <c r="F44" s="340" t="s">
        <v>79</v>
      </c>
      <c r="G44" s="341" t="s">
        <v>68</v>
      </c>
      <c r="H44" s="341" t="s">
        <v>24</v>
      </c>
      <c r="I44" s="342" t="s">
        <v>127</v>
      </c>
      <c r="J44" s="339"/>
      <c r="K44" s="337">
        <f>K45</f>
        <v>3.8</v>
      </c>
    </row>
    <row r="45" spans="1:15" ht="37.5" x14ac:dyDescent="0.3">
      <c r="A45" s="344"/>
      <c r="B45" s="430" t="s">
        <v>84</v>
      </c>
      <c r="C45" s="338">
        <v>992</v>
      </c>
      <c r="D45" s="339" t="s">
        <v>23</v>
      </c>
      <c r="E45" s="339" t="s">
        <v>26</v>
      </c>
      <c r="F45" s="340" t="s">
        <v>79</v>
      </c>
      <c r="G45" s="341" t="s">
        <v>68</v>
      </c>
      <c r="H45" s="341" t="s">
        <v>24</v>
      </c>
      <c r="I45" s="342" t="s">
        <v>140</v>
      </c>
      <c r="J45" s="339"/>
      <c r="K45" s="337">
        <f>K46</f>
        <v>3.8</v>
      </c>
    </row>
    <row r="46" spans="1:15" ht="44.25" customHeight="1" x14ac:dyDescent="0.3">
      <c r="A46" s="346"/>
      <c r="B46" s="435" t="s">
        <v>80</v>
      </c>
      <c r="C46" s="436">
        <v>992</v>
      </c>
      <c r="D46" s="437" t="s">
        <v>23</v>
      </c>
      <c r="E46" s="437" t="s">
        <v>26</v>
      </c>
      <c r="F46" s="438" t="s">
        <v>79</v>
      </c>
      <c r="G46" s="439" t="s">
        <v>68</v>
      </c>
      <c r="H46" s="439" t="s">
        <v>24</v>
      </c>
      <c r="I46" s="440" t="s">
        <v>140</v>
      </c>
      <c r="J46" s="437" t="s">
        <v>81</v>
      </c>
      <c r="K46" s="441">
        <v>3.8</v>
      </c>
    </row>
    <row r="47" spans="1:15" ht="18.75" x14ac:dyDescent="0.3">
      <c r="A47" s="344"/>
      <c r="B47" s="359" t="s">
        <v>372</v>
      </c>
      <c r="C47" s="338">
        <v>992</v>
      </c>
      <c r="D47" s="339" t="s">
        <v>23</v>
      </c>
      <c r="E47" s="339" t="s">
        <v>26</v>
      </c>
      <c r="F47" s="438" t="s">
        <v>79</v>
      </c>
      <c r="G47" s="439" t="s">
        <v>149</v>
      </c>
      <c r="H47" s="439" t="s">
        <v>24</v>
      </c>
      <c r="I47" s="440" t="s">
        <v>127</v>
      </c>
      <c r="J47" s="339"/>
      <c r="K47" s="337">
        <f>K48+K50</f>
        <v>55.2</v>
      </c>
    </row>
    <row r="48" spans="1:15" ht="56.25" x14ac:dyDescent="0.3">
      <c r="A48" s="344"/>
      <c r="B48" s="359" t="s">
        <v>373</v>
      </c>
      <c r="C48" s="338">
        <v>992</v>
      </c>
      <c r="D48" s="339" t="s">
        <v>23</v>
      </c>
      <c r="E48" s="339" t="s">
        <v>26</v>
      </c>
      <c r="F48" s="438" t="s">
        <v>79</v>
      </c>
      <c r="G48" s="439" t="s">
        <v>149</v>
      </c>
      <c r="H48" s="439" t="s">
        <v>24</v>
      </c>
      <c r="I48" s="440" t="s">
        <v>374</v>
      </c>
      <c r="J48" s="339"/>
      <c r="K48" s="337">
        <f>K49</f>
        <v>27.5</v>
      </c>
    </row>
    <row r="49" spans="1:14" ht="18.75" x14ac:dyDescent="0.3">
      <c r="A49" s="344"/>
      <c r="B49" s="359" t="s">
        <v>70</v>
      </c>
      <c r="C49" s="338">
        <v>992</v>
      </c>
      <c r="D49" s="339" t="s">
        <v>23</v>
      </c>
      <c r="E49" s="339" t="s">
        <v>26</v>
      </c>
      <c r="F49" s="438" t="s">
        <v>79</v>
      </c>
      <c r="G49" s="439" t="s">
        <v>149</v>
      </c>
      <c r="H49" s="439" t="s">
        <v>24</v>
      </c>
      <c r="I49" s="440" t="s">
        <v>374</v>
      </c>
      <c r="J49" s="339" t="s">
        <v>71</v>
      </c>
      <c r="K49" s="337">
        <v>27.5</v>
      </c>
    </row>
    <row r="50" spans="1:14" ht="37.5" x14ac:dyDescent="0.3">
      <c r="A50" s="344"/>
      <c r="B50" s="359" t="s">
        <v>375</v>
      </c>
      <c r="C50" s="338">
        <v>992</v>
      </c>
      <c r="D50" s="339" t="s">
        <v>23</v>
      </c>
      <c r="E50" s="339" t="s">
        <v>26</v>
      </c>
      <c r="F50" s="438" t="s">
        <v>79</v>
      </c>
      <c r="G50" s="439" t="s">
        <v>149</v>
      </c>
      <c r="H50" s="439" t="s">
        <v>24</v>
      </c>
      <c r="I50" s="440" t="s">
        <v>377</v>
      </c>
      <c r="J50" s="339"/>
      <c r="K50" s="337">
        <f>K51</f>
        <v>27.7</v>
      </c>
    </row>
    <row r="51" spans="1:14" ht="18.75" x14ac:dyDescent="0.3">
      <c r="A51" s="344"/>
      <c r="B51" s="359" t="s">
        <v>70</v>
      </c>
      <c r="C51" s="338">
        <v>992</v>
      </c>
      <c r="D51" s="339" t="s">
        <v>23</v>
      </c>
      <c r="E51" s="339" t="s">
        <v>26</v>
      </c>
      <c r="F51" s="339" t="s">
        <v>79</v>
      </c>
      <c r="G51" s="339" t="s">
        <v>149</v>
      </c>
      <c r="H51" s="339" t="s">
        <v>24</v>
      </c>
      <c r="I51" s="339" t="s">
        <v>377</v>
      </c>
      <c r="J51" s="339" t="s">
        <v>71</v>
      </c>
      <c r="K51" s="337">
        <v>27.7</v>
      </c>
    </row>
    <row r="52" spans="1:14" ht="18.75" x14ac:dyDescent="0.3">
      <c r="A52" s="344"/>
      <c r="B52" s="426" t="s">
        <v>85</v>
      </c>
      <c r="C52" s="347">
        <v>992</v>
      </c>
      <c r="D52" s="348" t="s">
        <v>23</v>
      </c>
      <c r="E52" s="348" t="s">
        <v>43</v>
      </c>
      <c r="F52" s="349"/>
      <c r="G52" s="350"/>
      <c r="H52" s="350"/>
      <c r="I52" s="351"/>
      <c r="J52" s="348"/>
      <c r="K52" s="325">
        <f>K56</f>
        <v>10</v>
      </c>
    </row>
    <row r="53" spans="1:14" ht="18.75" x14ac:dyDescent="0.3">
      <c r="A53" s="344"/>
      <c r="B53" s="430" t="s">
        <v>58</v>
      </c>
      <c r="C53" s="338">
        <v>992</v>
      </c>
      <c r="D53" s="339" t="s">
        <v>23</v>
      </c>
      <c r="E53" s="339" t="s">
        <v>43</v>
      </c>
      <c r="F53" s="340" t="s">
        <v>79</v>
      </c>
      <c r="G53" s="341" t="s">
        <v>66</v>
      </c>
      <c r="H53" s="341" t="s">
        <v>24</v>
      </c>
      <c r="I53" s="342" t="s">
        <v>127</v>
      </c>
      <c r="J53" s="339"/>
      <c r="K53" s="337">
        <f>K56</f>
        <v>10</v>
      </c>
    </row>
    <row r="54" spans="1:14" ht="18.75" x14ac:dyDescent="0.3">
      <c r="A54" s="344"/>
      <c r="B54" s="430" t="s">
        <v>55</v>
      </c>
      <c r="C54" s="338">
        <v>992</v>
      </c>
      <c r="D54" s="339" t="s">
        <v>23</v>
      </c>
      <c r="E54" s="339" t="s">
        <v>43</v>
      </c>
      <c r="F54" s="340" t="s">
        <v>79</v>
      </c>
      <c r="G54" s="341" t="s">
        <v>86</v>
      </c>
      <c r="H54" s="341" t="s">
        <v>24</v>
      </c>
      <c r="I54" s="342" t="s">
        <v>127</v>
      </c>
      <c r="J54" s="339"/>
      <c r="K54" s="337">
        <f>K56</f>
        <v>10</v>
      </c>
    </row>
    <row r="55" spans="1:14" ht="18.75" x14ac:dyDescent="0.3">
      <c r="A55" s="344"/>
      <c r="B55" s="430" t="s">
        <v>87</v>
      </c>
      <c r="C55" s="338">
        <v>992</v>
      </c>
      <c r="D55" s="339" t="s">
        <v>23</v>
      </c>
      <c r="E55" s="339" t="s">
        <v>43</v>
      </c>
      <c r="F55" s="340" t="s">
        <v>79</v>
      </c>
      <c r="G55" s="341" t="s">
        <v>86</v>
      </c>
      <c r="H55" s="341" t="s">
        <v>24</v>
      </c>
      <c r="I55" s="342" t="s">
        <v>141</v>
      </c>
      <c r="J55" s="339"/>
      <c r="K55" s="337">
        <f>K56</f>
        <v>10</v>
      </c>
    </row>
    <row r="56" spans="1:14" ht="18.75" x14ac:dyDescent="0.3">
      <c r="A56" s="344"/>
      <c r="B56" s="430" t="s">
        <v>82</v>
      </c>
      <c r="C56" s="338">
        <v>992</v>
      </c>
      <c r="D56" s="339" t="s">
        <v>23</v>
      </c>
      <c r="E56" s="339" t="s">
        <v>43</v>
      </c>
      <c r="F56" s="340" t="s">
        <v>79</v>
      </c>
      <c r="G56" s="341" t="s">
        <v>86</v>
      </c>
      <c r="H56" s="341" t="s">
        <v>24</v>
      </c>
      <c r="I56" s="342" t="s">
        <v>141</v>
      </c>
      <c r="J56" s="339" t="s">
        <v>83</v>
      </c>
      <c r="K56" s="337">
        <v>10</v>
      </c>
    </row>
    <row r="57" spans="1:14" s="52" customFormat="1" ht="28.5" customHeight="1" x14ac:dyDescent="0.3">
      <c r="A57" s="343"/>
      <c r="B57" s="432" t="s">
        <v>8</v>
      </c>
      <c r="C57" s="347">
        <v>992</v>
      </c>
      <c r="D57" s="348" t="s">
        <v>23</v>
      </c>
      <c r="E57" s="348">
        <v>13</v>
      </c>
      <c r="F57" s="349"/>
      <c r="G57" s="350"/>
      <c r="H57" s="341"/>
      <c r="I57" s="351"/>
      <c r="J57" s="348"/>
      <c r="K57" s="325">
        <f>K58+K62+K66</f>
        <v>5685.9000000000005</v>
      </c>
      <c r="L57" s="127"/>
      <c r="M57" s="128"/>
      <c r="N57" s="128"/>
    </row>
    <row r="58" spans="1:14" ht="72" customHeight="1" x14ac:dyDescent="0.3">
      <c r="A58" s="344"/>
      <c r="B58" s="442" t="s">
        <v>524</v>
      </c>
      <c r="C58" s="338">
        <v>992</v>
      </c>
      <c r="D58" s="339" t="s">
        <v>23</v>
      </c>
      <c r="E58" s="339">
        <v>13</v>
      </c>
      <c r="F58" s="340" t="s">
        <v>43</v>
      </c>
      <c r="G58" s="341" t="s">
        <v>66</v>
      </c>
      <c r="H58" s="341" t="s">
        <v>24</v>
      </c>
      <c r="I58" s="342" t="s">
        <v>127</v>
      </c>
      <c r="J58" s="443"/>
      <c r="K58" s="337">
        <f>K61</f>
        <v>14.4</v>
      </c>
    </row>
    <row r="59" spans="1:14" ht="34.5" customHeight="1" x14ac:dyDescent="0.3">
      <c r="A59" s="344"/>
      <c r="B59" s="442" t="s">
        <v>91</v>
      </c>
      <c r="C59" s="338">
        <v>992</v>
      </c>
      <c r="D59" s="339" t="s">
        <v>23</v>
      </c>
      <c r="E59" s="339">
        <v>13</v>
      </c>
      <c r="F59" s="340" t="s">
        <v>43</v>
      </c>
      <c r="G59" s="341" t="s">
        <v>75</v>
      </c>
      <c r="H59" s="341" t="s">
        <v>24</v>
      </c>
      <c r="I59" s="342" t="s">
        <v>127</v>
      </c>
      <c r="J59" s="443"/>
      <c r="K59" s="337">
        <f>K61</f>
        <v>14.4</v>
      </c>
    </row>
    <row r="60" spans="1:14" s="23" customFormat="1" ht="44.25" customHeight="1" x14ac:dyDescent="0.3">
      <c r="A60" s="352"/>
      <c r="B60" s="442" t="s">
        <v>92</v>
      </c>
      <c r="C60" s="338">
        <v>992</v>
      </c>
      <c r="D60" s="339" t="s">
        <v>23</v>
      </c>
      <c r="E60" s="339">
        <v>13</v>
      </c>
      <c r="F60" s="340" t="s">
        <v>43</v>
      </c>
      <c r="G60" s="341" t="s">
        <v>75</v>
      </c>
      <c r="H60" s="341" t="s">
        <v>24</v>
      </c>
      <c r="I60" s="342" t="s">
        <v>133</v>
      </c>
      <c r="J60" s="443"/>
      <c r="K60" s="337">
        <f>K61</f>
        <v>14.4</v>
      </c>
      <c r="L60" s="130"/>
      <c r="M60" s="131"/>
      <c r="N60" s="131"/>
    </row>
    <row r="61" spans="1:14" ht="29.25" customHeight="1" x14ac:dyDescent="0.3">
      <c r="A61" s="344"/>
      <c r="B61" s="430" t="s">
        <v>112</v>
      </c>
      <c r="C61" s="338">
        <v>992</v>
      </c>
      <c r="D61" s="339" t="s">
        <v>23</v>
      </c>
      <c r="E61" s="339">
        <v>13</v>
      </c>
      <c r="F61" s="340" t="s">
        <v>43</v>
      </c>
      <c r="G61" s="341" t="s">
        <v>75</v>
      </c>
      <c r="H61" s="341" t="s">
        <v>24</v>
      </c>
      <c r="I61" s="342" t="s">
        <v>133</v>
      </c>
      <c r="J61" s="339" t="s">
        <v>113</v>
      </c>
      <c r="K61" s="337">
        <v>14.4</v>
      </c>
    </row>
    <row r="62" spans="1:14" ht="72" customHeight="1" x14ac:dyDescent="0.3">
      <c r="A62" s="344"/>
      <c r="B62" s="442" t="s">
        <v>236</v>
      </c>
      <c r="C62" s="338">
        <v>992</v>
      </c>
      <c r="D62" s="339" t="s">
        <v>23</v>
      </c>
      <c r="E62" s="339">
        <v>13</v>
      </c>
      <c r="F62" s="340" t="s">
        <v>42</v>
      </c>
      <c r="G62" s="341" t="s">
        <v>66</v>
      </c>
      <c r="H62" s="341" t="s">
        <v>24</v>
      </c>
      <c r="I62" s="342" t="s">
        <v>127</v>
      </c>
      <c r="J62" s="339"/>
      <c r="K62" s="337">
        <f>K65</f>
        <v>390.4</v>
      </c>
    </row>
    <row r="63" spans="1:14" ht="35.25" customHeight="1" x14ac:dyDescent="0.3">
      <c r="A63" s="344"/>
      <c r="B63" s="442" t="s">
        <v>186</v>
      </c>
      <c r="C63" s="338">
        <v>992</v>
      </c>
      <c r="D63" s="339" t="s">
        <v>23</v>
      </c>
      <c r="E63" s="339">
        <v>13</v>
      </c>
      <c r="F63" s="340" t="s">
        <v>42</v>
      </c>
      <c r="G63" s="341" t="s">
        <v>66</v>
      </c>
      <c r="H63" s="341" t="s">
        <v>24</v>
      </c>
      <c r="I63" s="342" t="s">
        <v>127</v>
      </c>
      <c r="J63" s="339"/>
      <c r="K63" s="337">
        <f>K65</f>
        <v>390.4</v>
      </c>
    </row>
    <row r="64" spans="1:14" ht="58.5" customHeight="1" x14ac:dyDescent="0.3">
      <c r="A64" s="344"/>
      <c r="B64" s="442" t="s">
        <v>188</v>
      </c>
      <c r="C64" s="338">
        <v>992</v>
      </c>
      <c r="D64" s="339" t="s">
        <v>23</v>
      </c>
      <c r="E64" s="339">
        <v>13</v>
      </c>
      <c r="F64" s="340" t="s">
        <v>42</v>
      </c>
      <c r="G64" s="341" t="s">
        <v>75</v>
      </c>
      <c r="H64" s="341" t="s">
        <v>24</v>
      </c>
      <c r="I64" s="342" t="s">
        <v>187</v>
      </c>
      <c r="J64" s="339"/>
      <c r="K64" s="337">
        <f>K65</f>
        <v>390.4</v>
      </c>
    </row>
    <row r="65" spans="1:256" ht="35.25" customHeight="1" x14ac:dyDescent="0.3">
      <c r="A65" s="344"/>
      <c r="B65" s="510" t="s">
        <v>80</v>
      </c>
      <c r="C65" s="511">
        <v>992</v>
      </c>
      <c r="D65" s="512" t="s">
        <v>23</v>
      </c>
      <c r="E65" s="512">
        <v>13</v>
      </c>
      <c r="F65" s="513" t="s">
        <v>42</v>
      </c>
      <c r="G65" s="514" t="s">
        <v>75</v>
      </c>
      <c r="H65" s="514" t="s">
        <v>24</v>
      </c>
      <c r="I65" s="515" t="s">
        <v>187</v>
      </c>
      <c r="J65" s="512" t="s">
        <v>81</v>
      </c>
      <c r="K65" s="516">
        <v>390.4</v>
      </c>
    </row>
    <row r="66" spans="1:256" ht="33.75" customHeight="1" x14ac:dyDescent="0.3">
      <c r="A66" s="344"/>
      <c r="B66" s="430" t="s">
        <v>53</v>
      </c>
      <c r="C66" s="338">
        <v>992</v>
      </c>
      <c r="D66" s="339" t="s">
        <v>23</v>
      </c>
      <c r="E66" s="339" t="s">
        <v>42</v>
      </c>
      <c r="F66" s="340" t="s">
        <v>79</v>
      </c>
      <c r="G66" s="341" t="s">
        <v>75</v>
      </c>
      <c r="H66" s="341" t="s">
        <v>24</v>
      </c>
      <c r="I66" s="342" t="s">
        <v>127</v>
      </c>
      <c r="J66" s="339"/>
      <c r="K66" s="337">
        <f>K67</f>
        <v>5281.1</v>
      </c>
    </row>
    <row r="67" spans="1:256" s="52" customFormat="1" ht="18.75" x14ac:dyDescent="0.3">
      <c r="A67" s="344"/>
      <c r="B67" s="430" t="s">
        <v>175</v>
      </c>
      <c r="C67" s="338">
        <v>992</v>
      </c>
      <c r="D67" s="339" t="s">
        <v>23</v>
      </c>
      <c r="E67" s="339" t="s">
        <v>42</v>
      </c>
      <c r="F67" s="340" t="s">
        <v>79</v>
      </c>
      <c r="G67" s="341" t="s">
        <v>75</v>
      </c>
      <c r="H67" s="341" t="s">
        <v>24</v>
      </c>
      <c r="I67" s="342" t="s">
        <v>176</v>
      </c>
      <c r="J67" s="339"/>
      <c r="K67" s="337">
        <f>K68</f>
        <v>5281.1</v>
      </c>
      <c r="L67" s="122"/>
      <c r="M67" s="123"/>
      <c r="N67" s="12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44"/>
      <c r="B68" s="510" t="s">
        <v>408</v>
      </c>
      <c r="C68" s="511">
        <v>993</v>
      </c>
      <c r="D68" s="512" t="s">
        <v>23</v>
      </c>
      <c r="E68" s="512" t="s">
        <v>42</v>
      </c>
      <c r="F68" s="513" t="s">
        <v>79</v>
      </c>
      <c r="G68" s="514" t="s">
        <v>75</v>
      </c>
      <c r="H68" s="514" t="s">
        <v>24</v>
      </c>
      <c r="I68" s="515" t="s">
        <v>176</v>
      </c>
      <c r="J68" s="512" t="s">
        <v>83</v>
      </c>
      <c r="K68" s="516">
        <v>5281.1</v>
      </c>
    </row>
    <row r="69" spans="1:256" s="52" customFormat="1" ht="18.75" x14ac:dyDescent="0.3">
      <c r="A69" s="343"/>
      <c r="B69" s="426" t="s">
        <v>35</v>
      </c>
      <c r="C69" s="347">
        <v>992</v>
      </c>
      <c r="D69" s="348" t="s">
        <v>25</v>
      </c>
      <c r="E69" s="348" t="s">
        <v>24</v>
      </c>
      <c r="F69" s="349"/>
      <c r="G69" s="350"/>
      <c r="H69" s="350"/>
      <c r="I69" s="351"/>
      <c r="J69" s="348"/>
      <c r="K69" s="325">
        <f>K74</f>
        <v>245.3</v>
      </c>
      <c r="L69" s="127"/>
      <c r="M69" s="128"/>
      <c r="N69" s="128"/>
    </row>
    <row r="70" spans="1:256" ht="21.75" customHeight="1" x14ac:dyDescent="0.3">
      <c r="A70" s="344"/>
      <c r="B70" s="430" t="s">
        <v>10</v>
      </c>
      <c r="C70" s="338">
        <v>992</v>
      </c>
      <c r="D70" s="339" t="s">
        <v>25</v>
      </c>
      <c r="E70" s="339" t="s">
        <v>27</v>
      </c>
      <c r="F70" s="340"/>
      <c r="G70" s="341"/>
      <c r="H70" s="341"/>
      <c r="I70" s="342"/>
      <c r="J70" s="339"/>
      <c r="K70" s="337">
        <f>K69</f>
        <v>245.3</v>
      </c>
    </row>
    <row r="71" spans="1:256" ht="18.75" x14ac:dyDescent="0.3">
      <c r="A71" s="344"/>
      <c r="B71" s="430" t="s">
        <v>411</v>
      </c>
      <c r="C71" s="338">
        <v>992</v>
      </c>
      <c r="D71" s="339" t="s">
        <v>25</v>
      </c>
      <c r="E71" s="339" t="s">
        <v>27</v>
      </c>
      <c r="F71" s="340" t="s">
        <v>79</v>
      </c>
      <c r="G71" s="341" t="s">
        <v>66</v>
      </c>
      <c r="H71" s="341" t="s">
        <v>24</v>
      </c>
      <c r="I71" s="342" t="s">
        <v>67</v>
      </c>
      <c r="J71" s="339"/>
      <c r="K71" s="337">
        <f>K69</f>
        <v>245.3</v>
      </c>
    </row>
    <row r="72" spans="1:256" ht="21" customHeight="1" x14ac:dyDescent="0.3">
      <c r="A72" s="344"/>
      <c r="B72" s="430" t="s">
        <v>169</v>
      </c>
      <c r="C72" s="338">
        <v>992</v>
      </c>
      <c r="D72" s="339" t="s">
        <v>25</v>
      </c>
      <c r="E72" s="339" t="s">
        <v>27</v>
      </c>
      <c r="F72" s="340" t="s">
        <v>79</v>
      </c>
      <c r="G72" s="341" t="s">
        <v>75</v>
      </c>
      <c r="H72" s="341" t="s">
        <v>24</v>
      </c>
      <c r="I72" s="342" t="s">
        <v>67</v>
      </c>
      <c r="J72" s="339"/>
      <c r="K72" s="337">
        <f>K69</f>
        <v>245.3</v>
      </c>
    </row>
    <row r="73" spans="1:256" ht="46.5" customHeight="1" x14ac:dyDescent="0.3">
      <c r="A73" s="344"/>
      <c r="B73" s="430" t="s">
        <v>36</v>
      </c>
      <c r="C73" s="338">
        <v>992</v>
      </c>
      <c r="D73" s="339" t="s">
        <v>25</v>
      </c>
      <c r="E73" s="339" t="s">
        <v>27</v>
      </c>
      <c r="F73" s="340" t="s">
        <v>79</v>
      </c>
      <c r="G73" s="341" t="s">
        <v>75</v>
      </c>
      <c r="H73" s="341" t="s">
        <v>24</v>
      </c>
      <c r="I73" s="342" t="s">
        <v>143</v>
      </c>
      <c r="J73" s="339"/>
      <c r="K73" s="337">
        <f>K74</f>
        <v>245.3</v>
      </c>
    </row>
    <row r="74" spans="1:256" ht="75" customHeight="1" x14ac:dyDescent="0.3">
      <c r="A74" s="344"/>
      <c r="B74" s="430" t="s">
        <v>76</v>
      </c>
      <c r="C74" s="338">
        <v>992</v>
      </c>
      <c r="D74" s="339" t="s">
        <v>25</v>
      </c>
      <c r="E74" s="339" t="s">
        <v>27</v>
      </c>
      <c r="F74" s="340" t="s">
        <v>79</v>
      </c>
      <c r="G74" s="341" t="s">
        <v>75</v>
      </c>
      <c r="H74" s="341" t="s">
        <v>24</v>
      </c>
      <c r="I74" s="342" t="s">
        <v>143</v>
      </c>
      <c r="J74" s="339" t="s">
        <v>77</v>
      </c>
      <c r="K74" s="444">
        <v>245.3</v>
      </c>
    </row>
    <row r="75" spans="1:256" s="52" customFormat="1" ht="39.75" customHeight="1" x14ac:dyDescent="0.3">
      <c r="A75" s="343"/>
      <c r="B75" s="432" t="s">
        <v>11</v>
      </c>
      <c r="C75" s="347">
        <v>992</v>
      </c>
      <c r="D75" s="348" t="s">
        <v>27</v>
      </c>
      <c r="E75" s="348" t="s">
        <v>24</v>
      </c>
      <c r="F75" s="349"/>
      <c r="G75" s="350"/>
      <c r="H75" s="350"/>
      <c r="I75" s="351"/>
      <c r="J75" s="348"/>
      <c r="K75" s="325">
        <f>K76+K85+K83</f>
        <v>45</v>
      </c>
      <c r="L75" s="127"/>
      <c r="M75" s="128"/>
      <c r="N75" s="128"/>
    </row>
    <row r="76" spans="1:256" ht="36.75" customHeight="1" x14ac:dyDescent="0.3">
      <c r="A76" s="344"/>
      <c r="B76" s="442" t="s">
        <v>12</v>
      </c>
      <c r="C76" s="338">
        <v>992</v>
      </c>
      <c r="D76" s="339" t="s">
        <v>27</v>
      </c>
      <c r="E76" s="339" t="s">
        <v>98</v>
      </c>
      <c r="F76" s="340" t="s">
        <v>24</v>
      </c>
      <c r="G76" s="341" t="s">
        <v>66</v>
      </c>
      <c r="H76" s="341" t="s">
        <v>24</v>
      </c>
      <c r="I76" s="342" t="s">
        <v>127</v>
      </c>
      <c r="J76" s="339"/>
      <c r="K76" s="337">
        <f>K79</f>
        <v>20</v>
      </c>
    </row>
    <row r="77" spans="1:256" ht="44.25" customHeight="1" x14ac:dyDescent="0.3">
      <c r="A77" s="344"/>
      <c r="B77" s="442" t="s">
        <v>170</v>
      </c>
      <c r="C77" s="338">
        <v>992</v>
      </c>
      <c r="D77" s="339" t="s">
        <v>27</v>
      </c>
      <c r="E77" s="339" t="s">
        <v>98</v>
      </c>
      <c r="F77" s="340" t="s">
        <v>31</v>
      </c>
      <c r="G77" s="341" t="s">
        <v>75</v>
      </c>
      <c r="H77" s="341" t="s">
        <v>24</v>
      </c>
      <c r="I77" s="342" t="s">
        <v>127</v>
      </c>
      <c r="J77" s="339"/>
      <c r="K77" s="337">
        <f>K79</f>
        <v>20</v>
      </c>
    </row>
    <row r="78" spans="1:256" ht="65.25" customHeight="1" x14ac:dyDescent="0.3">
      <c r="A78" s="344"/>
      <c r="B78" s="445" t="s">
        <v>513</v>
      </c>
      <c r="C78" s="338">
        <v>992</v>
      </c>
      <c r="D78" s="339" t="s">
        <v>27</v>
      </c>
      <c r="E78" s="339" t="s">
        <v>98</v>
      </c>
      <c r="F78" s="340" t="s">
        <v>31</v>
      </c>
      <c r="G78" s="341" t="s">
        <v>75</v>
      </c>
      <c r="H78" s="341" t="s">
        <v>24</v>
      </c>
      <c r="I78" s="342" t="s">
        <v>144</v>
      </c>
      <c r="J78" s="339"/>
      <c r="K78" s="337">
        <f>K79</f>
        <v>20</v>
      </c>
    </row>
    <row r="79" spans="1:256" ht="43.5" customHeight="1" x14ac:dyDescent="0.3">
      <c r="A79" s="344"/>
      <c r="B79" s="359" t="s">
        <v>80</v>
      </c>
      <c r="C79" s="338">
        <v>992</v>
      </c>
      <c r="D79" s="339" t="s">
        <v>27</v>
      </c>
      <c r="E79" s="339" t="s">
        <v>98</v>
      </c>
      <c r="F79" s="438" t="s">
        <v>31</v>
      </c>
      <c r="G79" s="439" t="s">
        <v>75</v>
      </c>
      <c r="H79" s="439" t="s">
        <v>24</v>
      </c>
      <c r="I79" s="440" t="s">
        <v>144</v>
      </c>
      <c r="J79" s="437" t="s">
        <v>81</v>
      </c>
      <c r="K79" s="441">
        <v>20</v>
      </c>
    </row>
    <row r="80" spans="1:256" ht="36.75" customHeight="1" x14ac:dyDescent="0.3">
      <c r="A80" s="353"/>
      <c r="B80" s="446" t="s">
        <v>13</v>
      </c>
      <c r="C80" s="447">
        <v>992</v>
      </c>
      <c r="D80" s="448" t="s">
        <v>27</v>
      </c>
      <c r="E80" s="448" t="s">
        <v>47</v>
      </c>
      <c r="F80" s="340" t="s">
        <v>24</v>
      </c>
      <c r="G80" s="341" t="s">
        <v>66</v>
      </c>
      <c r="H80" s="341" t="s">
        <v>24</v>
      </c>
      <c r="I80" s="342" t="s">
        <v>127</v>
      </c>
      <c r="J80" s="437"/>
      <c r="K80" s="441">
        <f>K83+K87</f>
        <v>25</v>
      </c>
    </row>
    <row r="81" spans="1:14" ht="33" customHeight="1" x14ac:dyDescent="0.3">
      <c r="A81" s="344"/>
      <c r="B81" s="359" t="s">
        <v>447</v>
      </c>
      <c r="C81" s="436">
        <v>992</v>
      </c>
      <c r="D81" s="437" t="s">
        <v>27</v>
      </c>
      <c r="E81" s="437" t="s">
        <v>47</v>
      </c>
      <c r="F81" s="438" t="s">
        <v>31</v>
      </c>
      <c r="G81" s="439" t="s">
        <v>88</v>
      </c>
      <c r="H81" s="439" t="s">
        <v>24</v>
      </c>
      <c r="I81" s="440" t="s">
        <v>127</v>
      </c>
      <c r="J81" s="437"/>
      <c r="K81" s="441">
        <f>K83</f>
        <v>5</v>
      </c>
    </row>
    <row r="82" spans="1:14" ht="61.5" customHeight="1" x14ac:dyDescent="0.3">
      <c r="A82" s="344"/>
      <c r="B82" s="359" t="s">
        <v>448</v>
      </c>
      <c r="C82" s="436">
        <v>992</v>
      </c>
      <c r="D82" s="437" t="s">
        <v>27</v>
      </c>
      <c r="E82" s="437" t="s">
        <v>47</v>
      </c>
      <c r="F82" s="438" t="s">
        <v>31</v>
      </c>
      <c r="G82" s="439" t="s">
        <v>88</v>
      </c>
      <c r="H82" s="439" t="s">
        <v>24</v>
      </c>
      <c r="I82" s="440" t="s">
        <v>449</v>
      </c>
      <c r="J82" s="437"/>
      <c r="K82" s="441">
        <f>K83</f>
        <v>5</v>
      </c>
    </row>
    <row r="83" spans="1:14" ht="37.5" customHeight="1" x14ac:dyDescent="0.3">
      <c r="A83" s="344"/>
      <c r="B83" s="359" t="s">
        <v>80</v>
      </c>
      <c r="C83" s="338">
        <v>992</v>
      </c>
      <c r="D83" s="339" t="s">
        <v>27</v>
      </c>
      <c r="E83" s="339" t="s">
        <v>47</v>
      </c>
      <c r="F83" s="339" t="s">
        <v>31</v>
      </c>
      <c r="G83" s="339" t="s">
        <v>88</v>
      </c>
      <c r="H83" s="339" t="s">
        <v>24</v>
      </c>
      <c r="I83" s="339" t="s">
        <v>449</v>
      </c>
      <c r="J83" s="339" t="s">
        <v>81</v>
      </c>
      <c r="K83" s="337">
        <v>5</v>
      </c>
    </row>
    <row r="84" spans="1:14" ht="35.25" customHeight="1" x14ac:dyDescent="0.3">
      <c r="A84" s="344"/>
      <c r="B84" s="359" t="s">
        <v>514</v>
      </c>
      <c r="C84" s="338">
        <v>992</v>
      </c>
      <c r="D84" s="339" t="s">
        <v>27</v>
      </c>
      <c r="E84" s="339" t="s">
        <v>47</v>
      </c>
      <c r="F84" s="339" t="s">
        <v>31</v>
      </c>
      <c r="G84" s="339" t="s">
        <v>66</v>
      </c>
      <c r="H84" s="339" t="s">
        <v>24</v>
      </c>
      <c r="I84" s="339" t="s">
        <v>127</v>
      </c>
      <c r="J84" s="339"/>
      <c r="K84" s="337">
        <f>K87</f>
        <v>20</v>
      </c>
    </row>
    <row r="85" spans="1:14" ht="17.25" customHeight="1" x14ac:dyDescent="0.3">
      <c r="A85" s="344"/>
      <c r="B85" s="359" t="s">
        <v>94</v>
      </c>
      <c r="C85" s="338">
        <v>992</v>
      </c>
      <c r="D85" s="339" t="s">
        <v>27</v>
      </c>
      <c r="E85" s="449" t="s">
        <v>47</v>
      </c>
      <c r="F85" s="423" t="s">
        <v>31</v>
      </c>
      <c r="G85" s="450" t="s">
        <v>89</v>
      </c>
      <c r="H85" s="450" t="s">
        <v>24</v>
      </c>
      <c r="I85" s="425" t="s">
        <v>127</v>
      </c>
      <c r="J85" s="339"/>
      <c r="K85" s="337">
        <f>K87</f>
        <v>20</v>
      </c>
    </row>
    <row r="86" spans="1:14" s="120" customFormat="1" ht="23.25" customHeight="1" x14ac:dyDescent="0.3">
      <c r="A86" s="354"/>
      <c r="B86" s="451" t="s">
        <v>403</v>
      </c>
      <c r="C86" s="338">
        <v>992</v>
      </c>
      <c r="D86" s="339" t="s">
        <v>27</v>
      </c>
      <c r="E86" s="339" t="s">
        <v>47</v>
      </c>
      <c r="F86" s="340" t="s">
        <v>31</v>
      </c>
      <c r="G86" s="341" t="s">
        <v>89</v>
      </c>
      <c r="H86" s="341" t="s">
        <v>24</v>
      </c>
      <c r="I86" s="342" t="s">
        <v>145</v>
      </c>
      <c r="J86" s="339"/>
      <c r="K86" s="337">
        <f>K87</f>
        <v>20</v>
      </c>
      <c r="L86" s="122"/>
      <c r="M86" s="132"/>
      <c r="N86" s="132"/>
    </row>
    <row r="87" spans="1:14" s="120" customFormat="1" ht="47.25" customHeight="1" x14ac:dyDescent="0.3">
      <c r="A87" s="354"/>
      <c r="B87" s="452" t="s">
        <v>107</v>
      </c>
      <c r="C87" s="338">
        <v>992</v>
      </c>
      <c r="D87" s="339" t="s">
        <v>27</v>
      </c>
      <c r="E87" s="339" t="s">
        <v>47</v>
      </c>
      <c r="F87" s="340" t="s">
        <v>31</v>
      </c>
      <c r="G87" s="341" t="s">
        <v>89</v>
      </c>
      <c r="H87" s="341" t="s">
        <v>24</v>
      </c>
      <c r="I87" s="342" t="s">
        <v>145</v>
      </c>
      <c r="J87" s="339" t="s">
        <v>108</v>
      </c>
      <c r="K87" s="337">
        <v>20</v>
      </c>
      <c r="L87" s="122"/>
      <c r="M87" s="132"/>
      <c r="N87" s="132"/>
    </row>
    <row r="88" spans="1:14" s="121" customFormat="1" ht="19.5" customHeight="1" x14ac:dyDescent="0.3">
      <c r="A88" s="355"/>
      <c r="B88" s="453" t="s">
        <v>14</v>
      </c>
      <c r="C88" s="347">
        <v>992</v>
      </c>
      <c r="D88" s="348" t="s">
        <v>26</v>
      </c>
      <c r="E88" s="348" t="s">
        <v>24</v>
      </c>
      <c r="F88" s="349"/>
      <c r="G88" s="350"/>
      <c r="H88" s="350"/>
      <c r="I88" s="351"/>
      <c r="J88" s="348"/>
      <c r="K88" s="325">
        <f>K89+K98+K103</f>
        <v>3762.6</v>
      </c>
      <c r="L88" s="133"/>
      <c r="M88" s="134"/>
      <c r="N88" s="135"/>
    </row>
    <row r="89" spans="1:14" ht="18.75" x14ac:dyDescent="0.3">
      <c r="A89" s="344"/>
      <c r="B89" s="442" t="s">
        <v>96</v>
      </c>
      <c r="C89" s="338">
        <v>992</v>
      </c>
      <c r="D89" s="339" t="s">
        <v>26</v>
      </c>
      <c r="E89" s="339" t="s">
        <v>28</v>
      </c>
      <c r="F89" s="340"/>
      <c r="G89" s="341"/>
      <c r="H89" s="341"/>
      <c r="I89" s="342"/>
      <c r="J89" s="339"/>
      <c r="K89" s="337">
        <f>K97+K93</f>
        <v>3505.9</v>
      </c>
    </row>
    <row r="90" spans="1:14" ht="37.5" x14ac:dyDescent="0.3">
      <c r="A90" s="344"/>
      <c r="B90" s="359" t="s">
        <v>158</v>
      </c>
      <c r="C90" s="338">
        <v>992</v>
      </c>
      <c r="D90" s="339" t="s">
        <v>26</v>
      </c>
      <c r="E90" s="339" t="s">
        <v>28</v>
      </c>
      <c r="F90" s="340" t="s">
        <v>25</v>
      </c>
      <c r="G90" s="341" t="s">
        <v>66</v>
      </c>
      <c r="H90" s="341" t="s">
        <v>24</v>
      </c>
      <c r="I90" s="342" t="s">
        <v>127</v>
      </c>
      <c r="J90" s="339"/>
      <c r="K90" s="337">
        <f>K91</f>
        <v>10</v>
      </c>
    </row>
    <row r="91" spans="1:14" ht="18.75" x14ac:dyDescent="0.3">
      <c r="A91" s="344"/>
      <c r="B91" s="359" t="s">
        <v>102</v>
      </c>
      <c r="C91" s="338">
        <v>992</v>
      </c>
      <c r="D91" s="339" t="s">
        <v>26</v>
      </c>
      <c r="E91" s="339" t="s">
        <v>28</v>
      </c>
      <c r="F91" s="340" t="s">
        <v>25</v>
      </c>
      <c r="G91" s="341" t="s">
        <v>75</v>
      </c>
      <c r="H91" s="341" t="s">
        <v>24</v>
      </c>
      <c r="I91" s="342" t="s">
        <v>127</v>
      </c>
      <c r="J91" s="339"/>
      <c r="K91" s="337">
        <f>K92</f>
        <v>10</v>
      </c>
    </row>
    <row r="92" spans="1:14" ht="37.5" x14ac:dyDescent="0.3">
      <c r="A92" s="344"/>
      <c r="B92" s="359" t="s">
        <v>157</v>
      </c>
      <c r="C92" s="338">
        <v>992</v>
      </c>
      <c r="D92" s="339" t="s">
        <v>26</v>
      </c>
      <c r="E92" s="339" t="s">
        <v>28</v>
      </c>
      <c r="F92" s="340" t="s">
        <v>25</v>
      </c>
      <c r="G92" s="341" t="s">
        <v>75</v>
      </c>
      <c r="H92" s="341" t="s">
        <v>24</v>
      </c>
      <c r="I92" s="342" t="s">
        <v>126</v>
      </c>
      <c r="J92" s="339"/>
      <c r="K92" s="337">
        <f>K93</f>
        <v>10</v>
      </c>
    </row>
    <row r="93" spans="1:14" ht="18.75" x14ac:dyDescent="0.3">
      <c r="A93" s="344"/>
      <c r="B93" s="359" t="s">
        <v>80</v>
      </c>
      <c r="C93" s="338">
        <v>992</v>
      </c>
      <c r="D93" s="339" t="s">
        <v>26</v>
      </c>
      <c r="E93" s="339" t="s">
        <v>28</v>
      </c>
      <c r="F93" s="340" t="s">
        <v>25</v>
      </c>
      <c r="G93" s="341" t="s">
        <v>75</v>
      </c>
      <c r="H93" s="341" t="s">
        <v>24</v>
      </c>
      <c r="I93" s="342" t="s">
        <v>126</v>
      </c>
      <c r="J93" s="339" t="s">
        <v>81</v>
      </c>
      <c r="K93" s="337">
        <v>10</v>
      </c>
    </row>
    <row r="94" spans="1:14" ht="69.75" customHeight="1" x14ac:dyDescent="0.3">
      <c r="A94" s="344"/>
      <c r="B94" s="442" t="s">
        <v>515</v>
      </c>
      <c r="C94" s="338">
        <v>992</v>
      </c>
      <c r="D94" s="339" t="s">
        <v>26</v>
      </c>
      <c r="E94" s="339" t="s">
        <v>28</v>
      </c>
      <c r="F94" s="340" t="s">
        <v>26</v>
      </c>
      <c r="G94" s="341" t="s">
        <v>66</v>
      </c>
      <c r="H94" s="341" t="s">
        <v>24</v>
      </c>
      <c r="I94" s="342" t="s">
        <v>127</v>
      </c>
      <c r="J94" s="339"/>
      <c r="K94" s="337">
        <f>K95</f>
        <v>3495.9</v>
      </c>
    </row>
    <row r="95" spans="1:14" ht="32.25" customHeight="1" x14ac:dyDescent="0.3">
      <c r="A95" s="344"/>
      <c r="B95" s="359" t="s">
        <v>357</v>
      </c>
      <c r="C95" s="338">
        <v>992</v>
      </c>
      <c r="D95" s="339" t="s">
        <v>26</v>
      </c>
      <c r="E95" s="339" t="s">
        <v>28</v>
      </c>
      <c r="F95" s="340" t="s">
        <v>26</v>
      </c>
      <c r="G95" s="341" t="s">
        <v>75</v>
      </c>
      <c r="H95" s="341" t="s">
        <v>24</v>
      </c>
      <c r="I95" s="342" t="s">
        <v>127</v>
      </c>
      <c r="J95" s="339"/>
      <c r="K95" s="337">
        <f>K96</f>
        <v>3495.9</v>
      </c>
    </row>
    <row r="96" spans="1:14" ht="40.5" customHeight="1" x14ac:dyDescent="0.3">
      <c r="A96" s="344"/>
      <c r="B96" s="442" t="s">
        <v>171</v>
      </c>
      <c r="C96" s="338">
        <v>992</v>
      </c>
      <c r="D96" s="339" t="s">
        <v>26</v>
      </c>
      <c r="E96" s="339" t="s">
        <v>28</v>
      </c>
      <c r="F96" s="340" t="s">
        <v>26</v>
      </c>
      <c r="G96" s="341" t="s">
        <v>75</v>
      </c>
      <c r="H96" s="341" t="s">
        <v>24</v>
      </c>
      <c r="I96" s="342" t="s">
        <v>128</v>
      </c>
      <c r="J96" s="339"/>
      <c r="K96" s="337">
        <f>K97</f>
        <v>3495.9</v>
      </c>
    </row>
    <row r="97" spans="1:14" ht="18.75" x14ac:dyDescent="0.3">
      <c r="A97" s="344"/>
      <c r="B97" s="435" t="s">
        <v>80</v>
      </c>
      <c r="C97" s="338">
        <v>992</v>
      </c>
      <c r="D97" s="339" t="s">
        <v>26</v>
      </c>
      <c r="E97" s="339" t="s">
        <v>28</v>
      </c>
      <c r="F97" s="340" t="s">
        <v>26</v>
      </c>
      <c r="G97" s="341" t="s">
        <v>75</v>
      </c>
      <c r="H97" s="341" t="s">
        <v>24</v>
      </c>
      <c r="I97" s="342" t="s">
        <v>128</v>
      </c>
      <c r="J97" s="339" t="s">
        <v>81</v>
      </c>
      <c r="K97" s="337">
        <v>3495.9</v>
      </c>
    </row>
    <row r="98" spans="1:14" ht="18.75" x14ac:dyDescent="0.3">
      <c r="A98" s="344"/>
      <c r="B98" s="426" t="s">
        <v>97</v>
      </c>
      <c r="C98" s="347">
        <v>992</v>
      </c>
      <c r="D98" s="348" t="s">
        <v>26</v>
      </c>
      <c r="E98" s="348" t="s">
        <v>98</v>
      </c>
      <c r="F98" s="349"/>
      <c r="G98" s="350"/>
      <c r="H98" s="350"/>
      <c r="I98" s="351"/>
      <c r="J98" s="348"/>
      <c r="K98" s="325">
        <f>K102</f>
        <v>246.7</v>
      </c>
    </row>
    <row r="99" spans="1:14" ht="37.5" x14ac:dyDescent="0.3">
      <c r="A99" s="344"/>
      <c r="B99" s="359" t="s">
        <v>516</v>
      </c>
      <c r="C99" s="338">
        <v>992</v>
      </c>
      <c r="D99" s="339" t="s">
        <v>26</v>
      </c>
      <c r="E99" s="339" t="s">
        <v>98</v>
      </c>
      <c r="F99" s="340" t="s">
        <v>99</v>
      </c>
      <c r="G99" s="341" t="s">
        <v>66</v>
      </c>
      <c r="H99" s="341" t="s">
        <v>24</v>
      </c>
      <c r="I99" s="342" t="s">
        <v>127</v>
      </c>
      <c r="J99" s="339"/>
      <c r="K99" s="337">
        <f>K102</f>
        <v>246.7</v>
      </c>
    </row>
    <row r="100" spans="1:14" ht="18.75" x14ac:dyDescent="0.3">
      <c r="A100" s="344"/>
      <c r="B100" s="446" t="s">
        <v>526</v>
      </c>
      <c r="C100" s="338">
        <v>992</v>
      </c>
      <c r="D100" s="339" t="s">
        <v>26</v>
      </c>
      <c r="E100" s="339" t="s">
        <v>98</v>
      </c>
      <c r="F100" s="340" t="s">
        <v>99</v>
      </c>
      <c r="G100" s="341" t="s">
        <v>68</v>
      </c>
      <c r="H100" s="341" t="s">
        <v>24</v>
      </c>
      <c r="I100" s="342" t="s">
        <v>127</v>
      </c>
      <c r="J100" s="339"/>
      <c r="K100" s="337">
        <f>K102</f>
        <v>246.7</v>
      </c>
    </row>
    <row r="101" spans="1:14" ht="18.75" x14ac:dyDescent="0.3">
      <c r="A101" s="344"/>
      <c r="B101" s="435" t="s">
        <v>527</v>
      </c>
      <c r="C101" s="338">
        <v>992</v>
      </c>
      <c r="D101" s="339" t="s">
        <v>26</v>
      </c>
      <c r="E101" s="339" t="s">
        <v>98</v>
      </c>
      <c r="F101" s="340" t="s">
        <v>99</v>
      </c>
      <c r="G101" s="341" t="s">
        <v>68</v>
      </c>
      <c r="H101" s="341" t="s">
        <v>24</v>
      </c>
      <c r="I101" s="342" t="s">
        <v>135</v>
      </c>
      <c r="J101" s="339"/>
      <c r="K101" s="337">
        <f>K102</f>
        <v>246.7</v>
      </c>
    </row>
    <row r="102" spans="1:14" ht="18.75" x14ac:dyDescent="0.3">
      <c r="A102" s="346"/>
      <c r="B102" s="435" t="s">
        <v>80</v>
      </c>
      <c r="C102" s="519">
        <v>992</v>
      </c>
      <c r="D102" s="520" t="s">
        <v>26</v>
      </c>
      <c r="E102" s="520" t="s">
        <v>98</v>
      </c>
      <c r="F102" s="521" t="s">
        <v>99</v>
      </c>
      <c r="G102" s="522" t="s">
        <v>68</v>
      </c>
      <c r="H102" s="522" t="s">
        <v>24</v>
      </c>
      <c r="I102" s="523" t="s">
        <v>135</v>
      </c>
      <c r="J102" s="520" t="s">
        <v>81</v>
      </c>
      <c r="K102" s="524">
        <v>246.7</v>
      </c>
    </row>
    <row r="103" spans="1:14" ht="22.5" customHeight="1" x14ac:dyDescent="0.3">
      <c r="A103" s="344"/>
      <c r="B103" s="359" t="s">
        <v>412</v>
      </c>
      <c r="C103" s="338">
        <v>992</v>
      </c>
      <c r="D103" s="339" t="s">
        <v>26</v>
      </c>
      <c r="E103" s="339" t="s">
        <v>41</v>
      </c>
      <c r="F103" s="437"/>
      <c r="G103" s="437"/>
      <c r="H103" s="437"/>
      <c r="I103" s="437"/>
      <c r="J103" s="339"/>
      <c r="K103" s="337">
        <f>K107</f>
        <v>10</v>
      </c>
    </row>
    <row r="104" spans="1:14" ht="37.5" x14ac:dyDescent="0.3">
      <c r="A104" s="344"/>
      <c r="B104" s="359" t="s">
        <v>413</v>
      </c>
      <c r="C104" s="338">
        <v>992</v>
      </c>
      <c r="D104" s="339" t="s">
        <v>26</v>
      </c>
      <c r="E104" s="340" t="s">
        <v>41</v>
      </c>
      <c r="F104" s="340" t="s">
        <v>95</v>
      </c>
      <c r="G104" s="341" t="s">
        <v>66</v>
      </c>
      <c r="H104" s="341" t="s">
        <v>24</v>
      </c>
      <c r="I104" s="342" t="s">
        <v>127</v>
      </c>
      <c r="J104" s="342"/>
      <c r="K104" s="337">
        <f>K107</f>
        <v>10</v>
      </c>
    </row>
    <row r="105" spans="1:14" ht="18.75" x14ac:dyDescent="0.3">
      <c r="A105" s="344"/>
      <c r="B105" s="359" t="s">
        <v>414</v>
      </c>
      <c r="C105" s="338">
        <v>992</v>
      </c>
      <c r="D105" s="339" t="s">
        <v>26</v>
      </c>
      <c r="E105" s="340" t="s">
        <v>41</v>
      </c>
      <c r="F105" s="454" t="s">
        <v>95</v>
      </c>
      <c r="G105" s="455" t="s">
        <v>75</v>
      </c>
      <c r="H105" s="455" t="s">
        <v>24</v>
      </c>
      <c r="I105" s="456" t="s">
        <v>127</v>
      </c>
      <c r="J105" s="342"/>
      <c r="K105" s="337">
        <f>K107</f>
        <v>10</v>
      </c>
    </row>
    <row r="106" spans="1:14" ht="39" customHeight="1" x14ac:dyDescent="0.3">
      <c r="A106" s="344"/>
      <c r="B106" s="451" t="s">
        <v>415</v>
      </c>
      <c r="C106" s="338">
        <v>992</v>
      </c>
      <c r="D106" s="339" t="s">
        <v>26</v>
      </c>
      <c r="E106" s="340" t="s">
        <v>41</v>
      </c>
      <c r="F106" s="340" t="s">
        <v>95</v>
      </c>
      <c r="G106" s="341" t="s">
        <v>75</v>
      </c>
      <c r="H106" s="341" t="s">
        <v>23</v>
      </c>
      <c r="I106" s="342" t="s">
        <v>146</v>
      </c>
      <c r="J106" s="342"/>
      <c r="K106" s="337">
        <f>K107</f>
        <v>10</v>
      </c>
    </row>
    <row r="107" spans="1:14" ht="18.75" x14ac:dyDescent="0.3">
      <c r="A107" s="344"/>
      <c r="B107" s="435" t="s">
        <v>80</v>
      </c>
      <c r="C107" s="338">
        <v>992</v>
      </c>
      <c r="D107" s="339" t="s">
        <v>26</v>
      </c>
      <c r="E107" s="340" t="s">
        <v>41</v>
      </c>
      <c r="F107" s="423" t="s">
        <v>95</v>
      </c>
      <c r="G107" s="450" t="s">
        <v>75</v>
      </c>
      <c r="H107" s="450" t="s">
        <v>23</v>
      </c>
      <c r="I107" s="425" t="s">
        <v>146</v>
      </c>
      <c r="J107" s="342" t="s">
        <v>81</v>
      </c>
      <c r="K107" s="337">
        <v>10</v>
      </c>
    </row>
    <row r="108" spans="1:14" s="52" customFormat="1" ht="18.75" x14ac:dyDescent="0.3">
      <c r="A108" s="343"/>
      <c r="B108" s="432" t="s">
        <v>15</v>
      </c>
      <c r="C108" s="347">
        <v>992</v>
      </c>
      <c r="D108" s="348" t="s">
        <v>31</v>
      </c>
      <c r="E108" s="348" t="s">
        <v>24</v>
      </c>
      <c r="F108" s="457"/>
      <c r="G108" s="458"/>
      <c r="H108" s="458"/>
      <c r="I108" s="459"/>
      <c r="J108" s="348"/>
      <c r="K108" s="325">
        <f>K109+K114</f>
        <v>3819.1000000000004</v>
      </c>
      <c r="L108" s="127"/>
      <c r="M108" s="129"/>
      <c r="N108" s="128"/>
    </row>
    <row r="109" spans="1:14" ht="18.75" x14ac:dyDescent="0.3">
      <c r="A109" s="344"/>
      <c r="B109" s="442" t="s">
        <v>16</v>
      </c>
      <c r="C109" s="338">
        <v>992</v>
      </c>
      <c r="D109" s="339" t="s">
        <v>31</v>
      </c>
      <c r="E109" s="339" t="s">
        <v>25</v>
      </c>
      <c r="F109" s="340"/>
      <c r="G109" s="341"/>
      <c r="H109" s="341"/>
      <c r="I109" s="342"/>
      <c r="J109" s="339"/>
      <c r="K109" s="337">
        <f>K110</f>
        <v>900</v>
      </c>
    </row>
    <row r="110" spans="1:14" ht="56.25" x14ac:dyDescent="0.3">
      <c r="A110" s="344"/>
      <c r="B110" s="442" t="s">
        <v>517</v>
      </c>
      <c r="C110" s="338">
        <v>992</v>
      </c>
      <c r="D110" s="339" t="s">
        <v>31</v>
      </c>
      <c r="E110" s="339" t="s">
        <v>25</v>
      </c>
      <c r="F110" s="340" t="s">
        <v>100</v>
      </c>
      <c r="G110" s="341" t="s">
        <v>66</v>
      </c>
      <c r="H110" s="341" t="s">
        <v>24</v>
      </c>
      <c r="I110" s="342" t="s">
        <v>127</v>
      </c>
      <c r="J110" s="339"/>
      <c r="K110" s="337">
        <f>K113</f>
        <v>900</v>
      </c>
    </row>
    <row r="111" spans="1:14" ht="18.75" x14ac:dyDescent="0.3">
      <c r="A111" s="345"/>
      <c r="B111" s="442" t="s">
        <v>154</v>
      </c>
      <c r="C111" s="338">
        <v>992</v>
      </c>
      <c r="D111" s="339" t="s">
        <v>31</v>
      </c>
      <c r="E111" s="339" t="s">
        <v>25</v>
      </c>
      <c r="F111" s="340" t="s">
        <v>100</v>
      </c>
      <c r="G111" s="341" t="s">
        <v>68</v>
      </c>
      <c r="H111" s="341" t="s">
        <v>24</v>
      </c>
      <c r="I111" s="342" t="s">
        <v>127</v>
      </c>
      <c r="J111" s="339"/>
      <c r="K111" s="337">
        <f>K113</f>
        <v>900</v>
      </c>
    </row>
    <row r="112" spans="1:14" ht="18.75" x14ac:dyDescent="0.3">
      <c r="A112" s="344"/>
      <c r="B112" s="442" t="s">
        <v>48</v>
      </c>
      <c r="C112" s="338">
        <v>992</v>
      </c>
      <c r="D112" s="339" t="s">
        <v>31</v>
      </c>
      <c r="E112" s="339" t="s">
        <v>25</v>
      </c>
      <c r="F112" s="340" t="s">
        <v>100</v>
      </c>
      <c r="G112" s="341" t="s">
        <v>68</v>
      </c>
      <c r="H112" s="341" t="s">
        <v>24</v>
      </c>
      <c r="I112" s="342" t="s">
        <v>147</v>
      </c>
      <c r="J112" s="339"/>
      <c r="K112" s="337">
        <f>K113</f>
        <v>900</v>
      </c>
    </row>
    <row r="113" spans="1:21" ht="18.75" x14ac:dyDescent="0.3">
      <c r="A113" s="344"/>
      <c r="B113" s="517" t="s">
        <v>80</v>
      </c>
      <c r="C113" s="511">
        <v>992</v>
      </c>
      <c r="D113" s="512" t="s">
        <v>31</v>
      </c>
      <c r="E113" s="512" t="s">
        <v>25</v>
      </c>
      <c r="F113" s="513" t="s">
        <v>100</v>
      </c>
      <c r="G113" s="514" t="s">
        <v>68</v>
      </c>
      <c r="H113" s="514" t="s">
        <v>24</v>
      </c>
      <c r="I113" s="515" t="s">
        <v>147</v>
      </c>
      <c r="J113" s="512" t="s">
        <v>81</v>
      </c>
      <c r="K113" s="516">
        <v>900</v>
      </c>
    </row>
    <row r="114" spans="1:21" s="52" customFormat="1" ht="18.75" x14ac:dyDescent="0.3">
      <c r="A114" s="343"/>
      <c r="B114" s="442" t="s">
        <v>17</v>
      </c>
      <c r="C114" s="338">
        <v>992</v>
      </c>
      <c r="D114" s="339" t="s">
        <v>31</v>
      </c>
      <c r="E114" s="339" t="s">
        <v>27</v>
      </c>
      <c r="F114" s="340"/>
      <c r="G114" s="341"/>
      <c r="H114" s="341"/>
      <c r="I114" s="342"/>
      <c r="J114" s="339"/>
      <c r="K114" s="337">
        <f>K118+K121+K124+K127</f>
        <v>2919.1000000000004</v>
      </c>
      <c r="L114" s="127"/>
      <c r="M114" s="129"/>
      <c r="N114" s="128"/>
    </row>
    <row r="115" spans="1:21" ht="37.5" x14ac:dyDescent="0.3">
      <c r="A115" s="344"/>
      <c r="B115" s="442" t="s">
        <v>518</v>
      </c>
      <c r="C115" s="338">
        <v>992</v>
      </c>
      <c r="D115" s="339" t="s">
        <v>31</v>
      </c>
      <c r="E115" s="339" t="s">
        <v>27</v>
      </c>
      <c r="F115" s="340" t="s">
        <v>103</v>
      </c>
      <c r="G115" s="341" t="s">
        <v>66</v>
      </c>
      <c r="H115" s="341" t="s">
        <v>24</v>
      </c>
      <c r="I115" s="342" t="s">
        <v>127</v>
      </c>
      <c r="J115" s="339"/>
      <c r="K115" s="337">
        <f>K124+K121+K118</f>
        <v>1784.8000000000002</v>
      </c>
    </row>
    <row r="116" spans="1:21" ht="38.25" customHeight="1" x14ac:dyDescent="0.3">
      <c r="A116" s="344"/>
      <c r="B116" s="442" t="s">
        <v>104</v>
      </c>
      <c r="C116" s="338">
        <v>992</v>
      </c>
      <c r="D116" s="339" t="s">
        <v>31</v>
      </c>
      <c r="E116" s="339" t="s">
        <v>27</v>
      </c>
      <c r="F116" s="340" t="s">
        <v>103</v>
      </c>
      <c r="G116" s="341" t="s">
        <v>75</v>
      </c>
      <c r="H116" s="341" t="s">
        <v>24</v>
      </c>
      <c r="I116" s="342" t="s">
        <v>127</v>
      </c>
      <c r="J116" s="339"/>
      <c r="K116" s="337">
        <f>K118</f>
        <v>882.2</v>
      </c>
    </row>
    <row r="117" spans="1:21" ht="56.25" x14ac:dyDescent="0.3">
      <c r="A117" s="344"/>
      <c r="B117" s="430" t="s">
        <v>519</v>
      </c>
      <c r="C117" s="338">
        <v>992</v>
      </c>
      <c r="D117" s="339" t="s">
        <v>31</v>
      </c>
      <c r="E117" s="339" t="s">
        <v>27</v>
      </c>
      <c r="F117" s="340" t="s">
        <v>103</v>
      </c>
      <c r="G117" s="341" t="s">
        <v>75</v>
      </c>
      <c r="H117" s="341" t="s">
        <v>24</v>
      </c>
      <c r="I117" s="342" t="s">
        <v>136</v>
      </c>
      <c r="J117" s="339"/>
      <c r="K117" s="337">
        <f>K118</f>
        <v>882.2</v>
      </c>
      <c r="U117" s="53" t="s">
        <v>177</v>
      </c>
    </row>
    <row r="118" spans="1:21" ht="18.75" x14ac:dyDescent="0.3">
      <c r="A118" s="344"/>
      <c r="B118" s="359" t="s">
        <v>80</v>
      </c>
      <c r="C118" s="338">
        <v>992</v>
      </c>
      <c r="D118" s="339" t="s">
        <v>31</v>
      </c>
      <c r="E118" s="339" t="s">
        <v>27</v>
      </c>
      <c r="F118" s="340" t="s">
        <v>103</v>
      </c>
      <c r="G118" s="341" t="s">
        <v>75</v>
      </c>
      <c r="H118" s="341" t="s">
        <v>24</v>
      </c>
      <c r="I118" s="342" t="s">
        <v>136</v>
      </c>
      <c r="J118" s="339" t="s">
        <v>81</v>
      </c>
      <c r="K118" s="337">
        <v>882.2</v>
      </c>
    </row>
    <row r="119" spans="1:21" ht="37.5" x14ac:dyDescent="0.3">
      <c r="A119" s="344"/>
      <c r="B119" s="359" t="s">
        <v>520</v>
      </c>
      <c r="C119" s="338">
        <v>992</v>
      </c>
      <c r="D119" s="339" t="s">
        <v>31</v>
      </c>
      <c r="E119" s="339" t="s">
        <v>27</v>
      </c>
      <c r="F119" s="340" t="s">
        <v>103</v>
      </c>
      <c r="G119" s="341" t="s">
        <v>68</v>
      </c>
      <c r="H119" s="341" t="s">
        <v>24</v>
      </c>
      <c r="I119" s="342" t="s">
        <v>127</v>
      </c>
      <c r="J119" s="339"/>
      <c r="K119" s="337">
        <f>K121</f>
        <v>585</v>
      </c>
    </row>
    <row r="120" spans="1:21" ht="18.75" x14ac:dyDescent="0.3">
      <c r="A120" s="345"/>
      <c r="B120" s="359" t="s">
        <v>105</v>
      </c>
      <c r="C120" s="338">
        <v>992</v>
      </c>
      <c r="D120" s="339" t="s">
        <v>31</v>
      </c>
      <c r="E120" s="339" t="s">
        <v>27</v>
      </c>
      <c r="F120" s="340" t="s">
        <v>103</v>
      </c>
      <c r="G120" s="341" t="s">
        <v>68</v>
      </c>
      <c r="H120" s="341" t="s">
        <v>24</v>
      </c>
      <c r="I120" s="342" t="s">
        <v>127</v>
      </c>
      <c r="J120" s="339"/>
      <c r="K120" s="337">
        <f>K121</f>
        <v>585</v>
      </c>
    </row>
    <row r="121" spans="1:21" ht="18.75" x14ac:dyDescent="0.3">
      <c r="A121" s="345"/>
      <c r="B121" s="518" t="s">
        <v>80</v>
      </c>
      <c r="C121" s="511">
        <v>992</v>
      </c>
      <c r="D121" s="512" t="s">
        <v>31</v>
      </c>
      <c r="E121" s="512" t="s">
        <v>27</v>
      </c>
      <c r="F121" s="513" t="s">
        <v>103</v>
      </c>
      <c r="G121" s="514" t="s">
        <v>68</v>
      </c>
      <c r="H121" s="514" t="s">
        <v>24</v>
      </c>
      <c r="I121" s="515" t="s">
        <v>137</v>
      </c>
      <c r="J121" s="512" t="s">
        <v>81</v>
      </c>
      <c r="K121" s="516">
        <v>585</v>
      </c>
      <c r="N121" s="122"/>
    </row>
    <row r="122" spans="1:21" ht="55.5" customHeight="1" x14ac:dyDescent="0.3">
      <c r="A122" s="344"/>
      <c r="B122" s="442" t="s">
        <v>521</v>
      </c>
      <c r="C122" s="338">
        <v>992</v>
      </c>
      <c r="D122" s="339" t="s">
        <v>31</v>
      </c>
      <c r="E122" s="339" t="s">
        <v>27</v>
      </c>
      <c r="F122" s="340" t="s">
        <v>103</v>
      </c>
      <c r="G122" s="341" t="s">
        <v>93</v>
      </c>
      <c r="H122" s="341" t="s">
        <v>24</v>
      </c>
      <c r="I122" s="342" t="s">
        <v>127</v>
      </c>
      <c r="J122" s="339"/>
      <c r="K122" s="337">
        <f>K124</f>
        <v>317.60000000000002</v>
      </c>
      <c r="N122" s="122"/>
    </row>
    <row r="123" spans="1:21" ht="43.5" customHeight="1" x14ac:dyDescent="0.3">
      <c r="A123" s="344"/>
      <c r="B123" s="359" t="s">
        <v>106</v>
      </c>
      <c r="C123" s="338">
        <v>992</v>
      </c>
      <c r="D123" s="339" t="s">
        <v>31</v>
      </c>
      <c r="E123" s="339" t="s">
        <v>27</v>
      </c>
      <c r="F123" s="340" t="s">
        <v>103</v>
      </c>
      <c r="G123" s="341" t="s">
        <v>93</v>
      </c>
      <c r="H123" s="341" t="s">
        <v>24</v>
      </c>
      <c r="I123" s="342" t="s">
        <v>138</v>
      </c>
      <c r="J123" s="339"/>
      <c r="K123" s="337">
        <f>K124</f>
        <v>317.60000000000002</v>
      </c>
      <c r="M123" s="125"/>
    </row>
    <row r="124" spans="1:21" ht="33.75" customHeight="1" x14ac:dyDescent="0.3">
      <c r="A124" s="344"/>
      <c r="B124" s="518" t="s">
        <v>80</v>
      </c>
      <c r="C124" s="511">
        <v>992</v>
      </c>
      <c r="D124" s="512" t="s">
        <v>31</v>
      </c>
      <c r="E124" s="512" t="s">
        <v>27</v>
      </c>
      <c r="F124" s="513" t="s">
        <v>103</v>
      </c>
      <c r="G124" s="514" t="s">
        <v>93</v>
      </c>
      <c r="H124" s="514" t="s">
        <v>24</v>
      </c>
      <c r="I124" s="515" t="s">
        <v>138</v>
      </c>
      <c r="J124" s="512" t="s">
        <v>81</v>
      </c>
      <c r="K124" s="516">
        <v>317.60000000000002</v>
      </c>
      <c r="L124" s="179"/>
    </row>
    <row r="125" spans="1:21" ht="45" customHeight="1" x14ac:dyDescent="0.3">
      <c r="A125" s="344"/>
      <c r="B125" s="451" t="s">
        <v>531</v>
      </c>
      <c r="C125" s="338">
        <v>992</v>
      </c>
      <c r="D125" s="339" t="s">
        <v>31</v>
      </c>
      <c r="E125" s="339" t="s">
        <v>27</v>
      </c>
      <c r="F125" s="340" t="s">
        <v>29</v>
      </c>
      <c r="G125" s="341" t="s">
        <v>75</v>
      </c>
      <c r="H125" s="341" t="s">
        <v>28</v>
      </c>
      <c r="I125" s="342" t="s">
        <v>127</v>
      </c>
      <c r="J125" s="339"/>
      <c r="K125" s="337">
        <f>K127</f>
        <v>1134.3</v>
      </c>
      <c r="L125" s="179"/>
    </row>
    <row r="126" spans="1:21" ht="66" customHeight="1" x14ac:dyDescent="0.3">
      <c r="A126" s="344"/>
      <c r="B126" s="451" t="s">
        <v>532</v>
      </c>
      <c r="C126" s="338">
        <v>992</v>
      </c>
      <c r="D126" s="339" t="s">
        <v>31</v>
      </c>
      <c r="E126" s="339" t="s">
        <v>27</v>
      </c>
      <c r="F126" s="340" t="s">
        <v>29</v>
      </c>
      <c r="G126" s="341" t="s">
        <v>75</v>
      </c>
      <c r="H126" s="341" t="s">
        <v>28</v>
      </c>
      <c r="I126" s="342" t="s">
        <v>530</v>
      </c>
      <c r="J126" s="339"/>
      <c r="K126" s="337">
        <f>K127</f>
        <v>1134.3</v>
      </c>
      <c r="L126" s="179"/>
    </row>
    <row r="127" spans="1:21" ht="45" customHeight="1" x14ac:dyDescent="0.3">
      <c r="A127" s="344"/>
      <c r="B127" s="518" t="s">
        <v>80</v>
      </c>
      <c r="C127" s="511">
        <v>992</v>
      </c>
      <c r="D127" s="512" t="s">
        <v>31</v>
      </c>
      <c r="E127" s="512" t="s">
        <v>27</v>
      </c>
      <c r="F127" s="513" t="s">
        <v>29</v>
      </c>
      <c r="G127" s="514" t="s">
        <v>75</v>
      </c>
      <c r="H127" s="514" t="s">
        <v>28</v>
      </c>
      <c r="I127" s="515" t="s">
        <v>530</v>
      </c>
      <c r="J127" s="512" t="s">
        <v>81</v>
      </c>
      <c r="K127" s="516">
        <v>1134.3</v>
      </c>
      <c r="L127" s="179"/>
    </row>
    <row r="128" spans="1:21" s="52" customFormat="1" ht="18.75" x14ac:dyDescent="0.3">
      <c r="A128" s="343"/>
      <c r="B128" s="432" t="s">
        <v>18</v>
      </c>
      <c r="C128" s="347">
        <v>992</v>
      </c>
      <c r="D128" s="348" t="s">
        <v>30</v>
      </c>
      <c r="E128" s="348" t="s">
        <v>24</v>
      </c>
      <c r="F128" s="349"/>
      <c r="G128" s="350"/>
      <c r="H128" s="341"/>
      <c r="I128" s="351"/>
      <c r="J128" s="348"/>
      <c r="K128" s="325">
        <f>K129</f>
        <v>10</v>
      </c>
      <c r="L128" s="127"/>
      <c r="M128" s="128"/>
      <c r="N128" s="128"/>
    </row>
    <row r="129" spans="1:14" ht="18.75" x14ac:dyDescent="0.3">
      <c r="A129" s="344"/>
      <c r="B129" s="430" t="s">
        <v>165</v>
      </c>
      <c r="C129" s="338">
        <v>992</v>
      </c>
      <c r="D129" s="339" t="s">
        <v>30</v>
      </c>
      <c r="E129" s="339" t="s">
        <v>30</v>
      </c>
      <c r="F129" s="340"/>
      <c r="G129" s="341"/>
      <c r="H129" s="341"/>
      <c r="I129" s="342"/>
      <c r="J129" s="339"/>
      <c r="K129" s="337">
        <f>K133</f>
        <v>10</v>
      </c>
    </row>
    <row r="130" spans="1:14" ht="37.5" x14ac:dyDescent="0.3">
      <c r="A130" s="344"/>
      <c r="B130" s="442" t="s">
        <v>522</v>
      </c>
      <c r="C130" s="338">
        <v>992</v>
      </c>
      <c r="D130" s="339" t="s">
        <v>30</v>
      </c>
      <c r="E130" s="339" t="s">
        <v>30</v>
      </c>
      <c r="F130" s="340" t="s">
        <v>98</v>
      </c>
      <c r="G130" s="341" t="s">
        <v>66</v>
      </c>
      <c r="H130" s="341" t="s">
        <v>24</v>
      </c>
      <c r="I130" s="342" t="s">
        <v>127</v>
      </c>
      <c r="J130" s="339"/>
      <c r="K130" s="337">
        <f>K133</f>
        <v>10</v>
      </c>
    </row>
    <row r="131" spans="1:14" ht="18.75" x14ac:dyDescent="0.3">
      <c r="A131" s="344"/>
      <c r="B131" s="442" t="s">
        <v>404</v>
      </c>
      <c r="C131" s="338">
        <v>992</v>
      </c>
      <c r="D131" s="339" t="s">
        <v>30</v>
      </c>
      <c r="E131" s="339" t="s">
        <v>30</v>
      </c>
      <c r="F131" s="340" t="s">
        <v>98</v>
      </c>
      <c r="G131" s="341" t="s">
        <v>75</v>
      </c>
      <c r="H131" s="341" t="s">
        <v>24</v>
      </c>
      <c r="I131" s="342" t="s">
        <v>127</v>
      </c>
      <c r="J131" s="339"/>
      <c r="K131" s="337">
        <f>K133</f>
        <v>10</v>
      </c>
    </row>
    <row r="132" spans="1:14" ht="18.75" x14ac:dyDescent="0.3">
      <c r="A132" s="344"/>
      <c r="B132" s="460" t="s">
        <v>416</v>
      </c>
      <c r="C132" s="338">
        <v>992</v>
      </c>
      <c r="D132" s="339" t="s">
        <v>30</v>
      </c>
      <c r="E132" s="339" t="s">
        <v>30</v>
      </c>
      <c r="F132" s="340" t="s">
        <v>98</v>
      </c>
      <c r="G132" s="341" t="s">
        <v>75</v>
      </c>
      <c r="H132" s="341" t="s">
        <v>23</v>
      </c>
      <c r="I132" s="342" t="s">
        <v>132</v>
      </c>
      <c r="J132" s="339"/>
      <c r="K132" s="337">
        <f>K133</f>
        <v>10</v>
      </c>
    </row>
    <row r="133" spans="1:14" ht="31.5" customHeight="1" x14ac:dyDescent="0.3">
      <c r="A133" s="344"/>
      <c r="B133" s="430" t="s">
        <v>80</v>
      </c>
      <c r="C133" s="338">
        <v>992</v>
      </c>
      <c r="D133" s="339" t="s">
        <v>30</v>
      </c>
      <c r="E133" s="339" t="s">
        <v>30</v>
      </c>
      <c r="F133" s="340" t="s">
        <v>98</v>
      </c>
      <c r="G133" s="341" t="s">
        <v>75</v>
      </c>
      <c r="H133" s="341" t="s">
        <v>23</v>
      </c>
      <c r="I133" s="342" t="s">
        <v>132</v>
      </c>
      <c r="J133" s="339" t="s">
        <v>81</v>
      </c>
      <c r="K133" s="337">
        <v>10</v>
      </c>
      <c r="L133" s="130"/>
    </row>
    <row r="134" spans="1:14" s="52" customFormat="1" ht="18.75" x14ac:dyDescent="0.3">
      <c r="A134" s="343"/>
      <c r="B134" s="432" t="s">
        <v>19</v>
      </c>
      <c r="C134" s="347">
        <v>992</v>
      </c>
      <c r="D134" s="348" t="s">
        <v>32</v>
      </c>
      <c r="E134" s="348" t="s">
        <v>24</v>
      </c>
      <c r="F134" s="349"/>
      <c r="G134" s="350"/>
      <c r="H134" s="350"/>
      <c r="I134" s="351"/>
      <c r="J134" s="348"/>
      <c r="K134" s="325">
        <f>K135</f>
        <v>5052.3999999999996</v>
      </c>
      <c r="L134" s="184"/>
      <c r="M134" s="128"/>
      <c r="N134" s="128"/>
    </row>
    <row r="135" spans="1:14" ht="18.75" x14ac:dyDescent="0.3">
      <c r="A135" s="344"/>
      <c r="B135" s="442" t="s">
        <v>20</v>
      </c>
      <c r="C135" s="338">
        <v>992</v>
      </c>
      <c r="D135" s="339" t="s">
        <v>32</v>
      </c>
      <c r="E135" s="339" t="s">
        <v>23</v>
      </c>
      <c r="F135" s="340"/>
      <c r="G135" s="341"/>
      <c r="H135" s="341"/>
      <c r="I135" s="342"/>
      <c r="J135" s="339"/>
      <c r="K135" s="337">
        <f>K136</f>
        <v>5052.3999999999996</v>
      </c>
      <c r="L135" s="130"/>
    </row>
    <row r="136" spans="1:14" ht="54.75" customHeight="1" x14ac:dyDescent="0.3">
      <c r="A136" s="344"/>
      <c r="B136" s="460" t="s">
        <v>523</v>
      </c>
      <c r="C136" s="338">
        <v>992</v>
      </c>
      <c r="D136" s="339" t="s">
        <v>32</v>
      </c>
      <c r="E136" s="339" t="s">
        <v>23</v>
      </c>
      <c r="F136" s="340" t="s">
        <v>29</v>
      </c>
      <c r="G136" s="341" t="s">
        <v>66</v>
      </c>
      <c r="H136" s="341" t="s">
        <v>24</v>
      </c>
      <c r="I136" s="342" t="s">
        <v>127</v>
      </c>
      <c r="J136" s="339"/>
      <c r="K136" s="337">
        <f>K140+K143</f>
        <v>5052.3999999999996</v>
      </c>
      <c r="L136" s="130"/>
    </row>
    <row r="137" spans="1:14" ht="18" customHeight="1" x14ac:dyDescent="0.3">
      <c r="A137" s="344"/>
      <c r="B137" s="442" t="s">
        <v>172</v>
      </c>
      <c r="C137" s="338">
        <v>992</v>
      </c>
      <c r="D137" s="339" t="s">
        <v>32</v>
      </c>
      <c r="E137" s="339" t="s">
        <v>23</v>
      </c>
      <c r="F137" s="340" t="s">
        <v>29</v>
      </c>
      <c r="G137" s="341" t="s">
        <v>75</v>
      </c>
      <c r="H137" s="341" t="s">
        <v>24</v>
      </c>
      <c r="I137" s="342" t="s">
        <v>127</v>
      </c>
      <c r="J137" s="339"/>
      <c r="K137" s="337">
        <f>K140+K143</f>
        <v>5052.3999999999996</v>
      </c>
      <c r="L137" s="130"/>
    </row>
    <row r="138" spans="1:14" ht="28.5" customHeight="1" x14ac:dyDescent="0.3">
      <c r="A138" s="344"/>
      <c r="B138" s="442" t="s">
        <v>109</v>
      </c>
      <c r="C138" s="338">
        <v>992</v>
      </c>
      <c r="D138" s="339" t="s">
        <v>32</v>
      </c>
      <c r="E138" s="339" t="s">
        <v>23</v>
      </c>
      <c r="F138" s="340" t="s">
        <v>29</v>
      </c>
      <c r="G138" s="341" t="s">
        <v>75</v>
      </c>
      <c r="H138" s="341" t="s">
        <v>31</v>
      </c>
      <c r="I138" s="342" t="s">
        <v>127</v>
      </c>
      <c r="J138" s="339"/>
      <c r="K138" s="337">
        <f>K140</f>
        <v>5012.3999999999996</v>
      </c>
      <c r="L138" s="130"/>
    </row>
    <row r="139" spans="1:14" ht="35.25" customHeight="1" x14ac:dyDescent="0.3">
      <c r="A139" s="344"/>
      <c r="B139" s="434" t="s">
        <v>173</v>
      </c>
      <c r="C139" s="338">
        <v>992</v>
      </c>
      <c r="D139" s="339" t="s">
        <v>32</v>
      </c>
      <c r="E139" s="339" t="s">
        <v>23</v>
      </c>
      <c r="F139" s="340" t="s">
        <v>29</v>
      </c>
      <c r="G139" s="341" t="s">
        <v>75</v>
      </c>
      <c r="H139" s="341" t="s">
        <v>31</v>
      </c>
      <c r="I139" s="342" t="s">
        <v>129</v>
      </c>
      <c r="J139" s="339"/>
      <c r="K139" s="337">
        <f>K140</f>
        <v>5012.3999999999996</v>
      </c>
    </row>
    <row r="140" spans="1:14" ht="48" customHeight="1" x14ac:dyDescent="0.3">
      <c r="A140" s="344"/>
      <c r="B140" s="442" t="s">
        <v>107</v>
      </c>
      <c r="C140" s="338">
        <v>992</v>
      </c>
      <c r="D140" s="339" t="s">
        <v>32</v>
      </c>
      <c r="E140" s="339" t="s">
        <v>23</v>
      </c>
      <c r="F140" s="340" t="s">
        <v>29</v>
      </c>
      <c r="G140" s="341" t="s">
        <v>75</v>
      </c>
      <c r="H140" s="341" t="s">
        <v>31</v>
      </c>
      <c r="I140" s="342" t="s">
        <v>129</v>
      </c>
      <c r="J140" s="339" t="s">
        <v>108</v>
      </c>
      <c r="K140" s="337">
        <v>5012.3999999999996</v>
      </c>
    </row>
    <row r="141" spans="1:14" ht="18.75" x14ac:dyDescent="0.3">
      <c r="A141" s="344"/>
      <c r="B141" s="430" t="s">
        <v>110</v>
      </c>
      <c r="C141" s="338">
        <v>992</v>
      </c>
      <c r="D141" s="339" t="s">
        <v>32</v>
      </c>
      <c r="E141" s="339" t="s">
        <v>23</v>
      </c>
      <c r="F141" s="340" t="s">
        <v>29</v>
      </c>
      <c r="G141" s="341" t="s">
        <v>75</v>
      </c>
      <c r="H141" s="341" t="s">
        <v>32</v>
      </c>
      <c r="I141" s="342" t="s">
        <v>127</v>
      </c>
      <c r="J141" s="339"/>
      <c r="K141" s="337">
        <f>K142</f>
        <v>40</v>
      </c>
    </row>
    <row r="142" spans="1:14" ht="18.75" x14ac:dyDescent="0.3">
      <c r="A142" s="344"/>
      <c r="B142" s="359" t="s">
        <v>174</v>
      </c>
      <c r="C142" s="338">
        <v>992</v>
      </c>
      <c r="D142" s="339" t="s">
        <v>32</v>
      </c>
      <c r="E142" s="339" t="s">
        <v>23</v>
      </c>
      <c r="F142" s="340" t="s">
        <v>29</v>
      </c>
      <c r="G142" s="341" t="s">
        <v>75</v>
      </c>
      <c r="H142" s="341" t="s">
        <v>32</v>
      </c>
      <c r="I142" s="342" t="s">
        <v>130</v>
      </c>
      <c r="J142" s="339"/>
      <c r="K142" s="337">
        <f>K143</f>
        <v>40</v>
      </c>
    </row>
    <row r="143" spans="1:14" ht="18.75" x14ac:dyDescent="0.3">
      <c r="A143" s="344"/>
      <c r="B143" s="359" t="s">
        <v>80</v>
      </c>
      <c r="C143" s="338">
        <v>992</v>
      </c>
      <c r="D143" s="339" t="s">
        <v>32</v>
      </c>
      <c r="E143" s="339" t="s">
        <v>23</v>
      </c>
      <c r="F143" s="340" t="s">
        <v>29</v>
      </c>
      <c r="G143" s="341" t="s">
        <v>75</v>
      </c>
      <c r="H143" s="341" t="s">
        <v>32</v>
      </c>
      <c r="I143" s="342" t="s">
        <v>130</v>
      </c>
      <c r="J143" s="339" t="s">
        <v>81</v>
      </c>
      <c r="K143" s="337">
        <v>40</v>
      </c>
    </row>
    <row r="144" spans="1:14" s="52" customFormat="1" ht="18.75" x14ac:dyDescent="0.3">
      <c r="A144" s="343"/>
      <c r="B144" s="432" t="s">
        <v>39</v>
      </c>
      <c r="C144" s="347">
        <v>992</v>
      </c>
      <c r="D144" s="348">
        <v>10</v>
      </c>
      <c r="E144" s="348" t="s">
        <v>24</v>
      </c>
      <c r="F144" s="349"/>
      <c r="G144" s="350"/>
      <c r="H144" s="341"/>
      <c r="I144" s="351"/>
      <c r="J144" s="348"/>
      <c r="K144" s="325">
        <f>K145+K150</f>
        <v>473</v>
      </c>
      <c r="L144" s="127"/>
      <c r="M144" s="128"/>
      <c r="N144" s="128"/>
    </row>
    <row r="145" spans="1:14" ht="18.75" x14ac:dyDescent="0.3">
      <c r="A145" s="344"/>
      <c r="B145" s="461" t="s">
        <v>40</v>
      </c>
      <c r="C145" s="338">
        <v>992</v>
      </c>
      <c r="D145" s="339">
        <v>10</v>
      </c>
      <c r="E145" s="339" t="s">
        <v>23</v>
      </c>
      <c r="F145" s="340"/>
      <c r="G145" s="341"/>
      <c r="H145" s="341"/>
      <c r="I145" s="342"/>
      <c r="J145" s="339"/>
      <c r="K145" s="337">
        <f>K149</f>
        <v>453</v>
      </c>
    </row>
    <row r="146" spans="1:14" ht="18.75" x14ac:dyDescent="0.3">
      <c r="A146" s="344"/>
      <c r="B146" s="430" t="s">
        <v>58</v>
      </c>
      <c r="C146" s="338">
        <v>992</v>
      </c>
      <c r="D146" s="339">
        <v>10</v>
      </c>
      <c r="E146" s="339" t="s">
        <v>23</v>
      </c>
      <c r="F146" s="340" t="s">
        <v>79</v>
      </c>
      <c r="G146" s="341" t="s">
        <v>66</v>
      </c>
      <c r="H146" s="341" t="s">
        <v>24</v>
      </c>
      <c r="I146" s="342" t="s">
        <v>127</v>
      </c>
      <c r="J146" s="339"/>
      <c r="K146" s="337">
        <f>K149</f>
        <v>453</v>
      </c>
    </row>
    <row r="147" spans="1:14" ht="37.5" x14ac:dyDescent="0.3">
      <c r="A147" s="344"/>
      <c r="B147" s="430" t="s">
        <v>51</v>
      </c>
      <c r="C147" s="338">
        <v>992</v>
      </c>
      <c r="D147" s="339">
        <v>10</v>
      </c>
      <c r="E147" s="339" t="s">
        <v>23</v>
      </c>
      <c r="F147" s="340" t="s">
        <v>79</v>
      </c>
      <c r="G147" s="341" t="s">
        <v>90</v>
      </c>
      <c r="H147" s="341" t="s">
        <v>24</v>
      </c>
      <c r="I147" s="342" t="s">
        <v>127</v>
      </c>
      <c r="J147" s="339"/>
      <c r="K147" s="337">
        <f>K149</f>
        <v>453</v>
      </c>
    </row>
    <row r="148" spans="1:14" ht="18.75" x14ac:dyDescent="0.3">
      <c r="A148" s="344"/>
      <c r="B148" s="430" t="s">
        <v>111</v>
      </c>
      <c r="C148" s="338">
        <v>992</v>
      </c>
      <c r="D148" s="339">
        <v>10</v>
      </c>
      <c r="E148" s="339" t="s">
        <v>23</v>
      </c>
      <c r="F148" s="340" t="s">
        <v>79</v>
      </c>
      <c r="G148" s="341" t="s">
        <v>90</v>
      </c>
      <c r="H148" s="341" t="s">
        <v>24</v>
      </c>
      <c r="I148" s="342" t="s">
        <v>142</v>
      </c>
      <c r="J148" s="339"/>
      <c r="K148" s="337">
        <f>K149</f>
        <v>453</v>
      </c>
    </row>
    <row r="149" spans="1:14" ht="18.75" x14ac:dyDescent="0.3">
      <c r="A149" s="344"/>
      <c r="B149" s="525" t="s">
        <v>112</v>
      </c>
      <c r="C149" s="511">
        <v>992</v>
      </c>
      <c r="D149" s="512">
        <v>10</v>
      </c>
      <c r="E149" s="512" t="s">
        <v>23</v>
      </c>
      <c r="F149" s="513" t="s">
        <v>79</v>
      </c>
      <c r="G149" s="514" t="s">
        <v>90</v>
      </c>
      <c r="H149" s="514" t="s">
        <v>24</v>
      </c>
      <c r="I149" s="515" t="s">
        <v>142</v>
      </c>
      <c r="J149" s="512" t="s">
        <v>113</v>
      </c>
      <c r="K149" s="516">
        <v>453</v>
      </c>
    </row>
    <row r="150" spans="1:14" s="52" customFormat="1" ht="24" customHeight="1" x14ac:dyDescent="0.3">
      <c r="A150" s="343"/>
      <c r="B150" s="432" t="s">
        <v>114</v>
      </c>
      <c r="C150" s="347">
        <v>992</v>
      </c>
      <c r="D150" s="348" t="s">
        <v>98</v>
      </c>
      <c r="E150" s="348" t="s">
        <v>27</v>
      </c>
      <c r="F150" s="349"/>
      <c r="G150" s="350"/>
      <c r="H150" s="350"/>
      <c r="I150" s="351"/>
      <c r="J150" s="348"/>
      <c r="K150" s="325">
        <f>K154</f>
        <v>20</v>
      </c>
      <c r="L150" s="127"/>
      <c r="M150" s="128"/>
      <c r="N150" s="128"/>
    </row>
    <row r="151" spans="1:14" ht="52.5" customHeight="1" x14ac:dyDescent="0.3">
      <c r="A151" s="344"/>
      <c r="B151" s="442" t="s">
        <v>417</v>
      </c>
      <c r="C151" s="338">
        <v>992</v>
      </c>
      <c r="D151" s="339" t="s">
        <v>98</v>
      </c>
      <c r="E151" s="339" t="s">
        <v>27</v>
      </c>
      <c r="F151" s="340" t="s">
        <v>41</v>
      </c>
      <c r="G151" s="341" t="s">
        <v>66</v>
      </c>
      <c r="H151" s="341" t="s">
        <v>24</v>
      </c>
      <c r="I151" s="342" t="s">
        <v>127</v>
      </c>
      <c r="J151" s="339"/>
      <c r="K151" s="337">
        <f>K154</f>
        <v>20</v>
      </c>
    </row>
    <row r="152" spans="1:14" ht="29.25" customHeight="1" x14ac:dyDescent="0.3">
      <c r="A152" s="344"/>
      <c r="B152" s="442" t="s">
        <v>156</v>
      </c>
      <c r="C152" s="338">
        <v>992</v>
      </c>
      <c r="D152" s="339" t="s">
        <v>98</v>
      </c>
      <c r="E152" s="339" t="s">
        <v>27</v>
      </c>
      <c r="F152" s="340" t="s">
        <v>41</v>
      </c>
      <c r="G152" s="341" t="s">
        <v>75</v>
      </c>
      <c r="H152" s="341" t="s">
        <v>24</v>
      </c>
      <c r="I152" s="342" t="s">
        <v>127</v>
      </c>
      <c r="J152" s="339"/>
      <c r="K152" s="337">
        <f>K154</f>
        <v>20</v>
      </c>
    </row>
    <row r="153" spans="1:14" ht="31.5" customHeight="1" x14ac:dyDescent="0.3">
      <c r="A153" s="344"/>
      <c r="B153" s="442" t="s">
        <v>156</v>
      </c>
      <c r="C153" s="338">
        <v>992</v>
      </c>
      <c r="D153" s="339" t="s">
        <v>98</v>
      </c>
      <c r="E153" s="339" t="s">
        <v>27</v>
      </c>
      <c r="F153" s="340" t="s">
        <v>41</v>
      </c>
      <c r="G153" s="341" t="s">
        <v>75</v>
      </c>
      <c r="H153" s="341" t="s">
        <v>24</v>
      </c>
      <c r="I153" s="342" t="s">
        <v>151</v>
      </c>
      <c r="J153" s="339"/>
      <c r="K153" s="337">
        <f>K154</f>
        <v>20</v>
      </c>
    </row>
    <row r="154" spans="1:14" ht="48" customHeight="1" x14ac:dyDescent="0.3">
      <c r="A154" s="344"/>
      <c r="B154" s="442" t="s">
        <v>107</v>
      </c>
      <c r="C154" s="338">
        <v>992</v>
      </c>
      <c r="D154" s="339" t="s">
        <v>98</v>
      </c>
      <c r="E154" s="339" t="s">
        <v>27</v>
      </c>
      <c r="F154" s="340" t="s">
        <v>41</v>
      </c>
      <c r="G154" s="341" t="s">
        <v>75</v>
      </c>
      <c r="H154" s="341" t="s">
        <v>24</v>
      </c>
      <c r="I154" s="342" t="s">
        <v>151</v>
      </c>
      <c r="J154" s="339" t="s">
        <v>108</v>
      </c>
      <c r="K154" s="337">
        <v>20</v>
      </c>
    </row>
    <row r="155" spans="1:14" s="52" customFormat="1" ht="18.75" x14ac:dyDescent="0.3">
      <c r="A155" s="343"/>
      <c r="B155" s="432" t="s">
        <v>232</v>
      </c>
      <c r="C155" s="347">
        <v>992</v>
      </c>
      <c r="D155" s="348">
        <v>11</v>
      </c>
      <c r="E155" s="348" t="s">
        <v>24</v>
      </c>
      <c r="F155" s="349"/>
      <c r="G155" s="350"/>
      <c r="H155" s="341"/>
      <c r="I155" s="351"/>
      <c r="J155" s="348"/>
      <c r="K155" s="325">
        <f>K160</f>
        <v>263.60000000000002</v>
      </c>
      <c r="L155" s="127"/>
      <c r="M155" s="128"/>
      <c r="N155" s="128"/>
    </row>
    <row r="156" spans="1:14" ht="18.75" x14ac:dyDescent="0.3">
      <c r="A156" s="344"/>
      <c r="B156" s="442" t="s">
        <v>44</v>
      </c>
      <c r="C156" s="338">
        <v>992</v>
      </c>
      <c r="D156" s="339">
        <v>11</v>
      </c>
      <c r="E156" s="339" t="s">
        <v>25</v>
      </c>
      <c r="F156" s="340" t="s">
        <v>32</v>
      </c>
      <c r="G156" s="341" t="s">
        <v>75</v>
      </c>
      <c r="H156" s="341" t="s">
        <v>24</v>
      </c>
      <c r="I156" s="342" t="s">
        <v>127</v>
      </c>
      <c r="J156" s="339"/>
      <c r="K156" s="337">
        <f>K155</f>
        <v>263.60000000000002</v>
      </c>
    </row>
    <row r="157" spans="1:14" ht="37.5" x14ac:dyDescent="0.3">
      <c r="A157" s="344"/>
      <c r="B157" s="442" t="s">
        <v>355</v>
      </c>
      <c r="C157" s="338">
        <v>992</v>
      </c>
      <c r="D157" s="339">
        <v>11</v>
      </c>
      <c r="E157" s="339" t="s">
        <v>25</v>
      </c>
      <c r="F157" s="340" t="s">
        <v>32</v>
      </c>
      <c r="G157" s="341" t="s">
        <v>75</v>
      </c>
      <c r="H157" s="341" t="s">
        <v>24</v>
      </c>
      <c r="I157" s="342" t="s">
        <v>127</v>
      </c>
      <c r="J157" s="339"/>
      <c r="K157" s="337">
        <f>K155</f>
        <v>263.60000000000002</v>
      </c>
    </row>
    <row r="158" spans="1:14" ht="32.25" customHeight="1" x14ac:dyDescent="0.3">
      <c r="A158" s="344"/>
      <c r="B158" s="442" t="s">
        <v>237</v>
      </c>
      <c r="C158" s="338">
        <v>992</v>
      </c>
      <c r="D158" s="339" t="s">
        <v>43</v>
      </c>
      <c r="E158" s="339" t="s">
        <v>25</v>
      </c>
      <c r="F158" s="340" t="s">
        <v>32</v>
      </c>
      <c r="G158" s="341" t="s">
        <v>75</v>
      </c>
      <c r="H158" s="341" t="s">
        <v>24</v>
      </c>
      <c r="I158" s="342" t="s">
        <v>127</v>
      </c>
      <c r="J158" s="339"/>
      <c r="K158" s="337">
        <f>K155</f>
        <v>263.60000000000002</v>
      </c>
    </row>
    <row r="159" spans="1:14" ht="33" customHeight="1" x14ac:dyDescent="0.3">
      <c r="A159" s="344"/>
      <c r="B159" s="430" t="s">
        <v>115</v>
      </c>
      <c r="C159" s="338">
        <v>992</v>
      </c>
      <c r="D159" s="339" t="s">
        <v>43</v>
      </c>
      <c r="E159" s="339" t="s">
        <v>25</v>
      </c>
      <c r="F159" s="340" t="s">
        <v>32</v>
      </c>
      <c r="G159" s="341" t="s">
        <v>75</v>
      </c>
      <c r="H159" s="341" t="s">
        <v>27</v>
      </c>
      <c r="I159" s="342" t="s">
        <v>131</v>
      </c>
      <c r="J159" s="339"/>
      <c r="K159" s="337">
        <f>K155</f>
        <v>263.60000000000002</v>
      </c>
    </row>
    <row r="160" spans="1:14" ht="81" customHeight="1" x14ac:dyDescent="0.3">
      <c r="A160" s="344"/>
      <c r="B160" s="430" t="s">
        <v>76</v>
      </c>
      <c r="C160" s="338">
        <v>992</v>
      </c>
      <c r="D160" s="339" t="s">
        <v>43</v>
      </c>
      <c r="E160" s="339" t="s">
        <v>25</v>
      </c>
      <c r="F160" s="340" t="s">
        <v>32</v>
      </c>
      <c r="G160" s="341" t="s">
        <v>75</v>
      </c>
      <c r="H160" s="341" t="s">
        <v>27</v>
      </c>
      <c r="I160" s="342" t="s">
        <v>131</v>
      </c>
      <c r="J160" s="339" t="s">
        <v>77</v>
      </c>
      <c r="K160" s="337">
        <v>263.60000000000002</v>
      </c>
    </row>
    <row r="161" spans="1:256" s="52" customFormat="1" ht="24" customHeight="1" x14ac:dyDescent="0.3">
      <c r="A161" s="343"/>
      <c r="B161" s="432" t="s">
        <v>45</v>
      </c>
      <c r="C161" s="347">
        <v>992</v>
      </c>
      <c r="D161" s="348" t="s">
        <v>41</v>
      </c>
      <c r="E161" s="348" t="s">
        <v>24</v>
      </c>
      <c r="F161" s="349"/>
      <c r="G161" s="350"/>
      <c r="H161" s="350"/>
      <c r="I161" s="351"/>
      <c r="J161" s="348"/>
      <c r="K161" s="325">
        <f>K166</f>
        <v>150</v>
      </c>
      <c r="L161" s="127"/>
      <c r="M161" s="128"/>
      <c r="N161" s="128"/>
    </row>
    <row r="162" spans="1:256" ht="18.75" x14ac:dyDescent="0.3">
      <c r="A162" s="344"/>
      <c r="B162" s="442" t="s">
        <v>46</v>
      </c>
      <c r="C162" s="338">
        <v>992</v>
      </c>
      <c r="D162" s="339" t="s">
        <v>41</v>
      </c>
      <c r="E162" s="339" t="s">
        <v>25</v>
      </c>
      <c r="F162" s="340"/>
      <c r="G162" s="341"/>
      <c r="H162" s="341"/>
      <c r="I162" s="342"/>
      <c r="J162" s="339"/>
      <c r="K162" s="337">
        <f>K166</f>
        <v>150</v>
      </c>
    </row>
    <row r="163" spans="1:256" ht="37.5" x14ac:dyDescent="0.3">
      <c r="A163" s="344"/>
      <c r="B163" s="359" t="s">
        <v>516</v>
      </c>
      <c r="C163" s="338">
        <v>992</v>
      </c>
      <c r="D163" s="339" t="s">
        <v>41</v>
      </c>
      <c r="E163" s="339" t="s">
        <v>25</v>
      </c>
      <c r="F163" s="340" t="s">
        <v>99</v>
      </c>
      <c r="G163" s="341" t="s">
        <v>66</v>
      </c>
      <c r="H163" s="341" t="s">
        <v>24</v>
      </c>
      <c r="I163" s="342" t="s">
        <v>127</v>
      </c>
      <c r="J163" s="339"/>
      <c r="K163" s="337">
        <f>K166</f>
        <v>150</v>
      </c>
    </row>
    <row r="164" spans="1:256" ht="30" customHeight="1" x14ac:dyDescent="0.3">
      <c r="A164" s="344"/>
      <c r="B164" s="442" t="s">
        <v>116</v>
      </c>
      <c r="C164" s="338">
        <v>992</v>
      </c>
      <c r="D164" s="339" t="s">
        <v>41</v>
      </c>
      <c r="E164" s="339" t="s">
        <v>25</v>
      </c>
      <c r="F164" s="340" t="s">
        <v>99</v>
      </c>
      <c r="G164" s="341" t="s">
        <v>75</v>
      </c>
      <c r="H164" s="341" t="s">
        <v>24</v>
      </c>
      <c r="I164" s="342" t="s">
        <v>127</v>
      </c>
      <c r="J164" s="339"/>
      <c r="K164" s="337">
        <f>K165</f>
        <v>150</v>
      </c>
    </row>
    <row r="165" spans="1:256" ht="33" customHeight="1" x14ac:dyDescent="0.3">
      <c r="A165" s="344"/>
      <c r="B165" s="430" t="s">
        <v>57</v>
      </c>
      <c r="C165" s="338">
        <v>992</v>
      </c>
      <c r="D165" s="339" t="s">
        <v>41</v>
      </c>
      <c r="E165" s="339" t="s">
        <v>25</v>
      </c>
      <c r="F165" s="340" t="s">
        <v>99</v>
      </c>
      <c r="G165" s="341" t="s">
        <v>75</v>
      </c>
      <c r="H165" s="341" t="s">
        <v>24</v>
      </c>
      <c r="I165" s="342" t="s">
        <v>134</v>
      </c>
      <c r="J165" s="339"/>
      <c r="K165" s="337">
        <f>K166</f>
        <v>150</v>
      </c>
    </row>
    <row r="166" spans="1:256" ht="18.75" x14ac:dyDescent="0.3">
      <c r="A166" s="344"/>
      <c r="B166" s="359" t="s">
        <v>80</v>
      </c>
      <c r="C166" s="338">
        <v>992</v>
      </c>
      <c r="D166" s="339" t="s">
        <v>41</v>
      </c>
      <c r="E166" s="339" t="s">
        <v>25</v>
      </c>
      <c r="F166" s="340" t="s">
        <v>99</v>
      </c>
      <c r="G166" s="341" t="s">
        <v>75</v>
      </c>
      <c r="H166" s="341" t="s">
        <v>24</v>
      </c>
      <c r="I166" s="342" t="s">
        <v>134</v>
      </c>
      <c r="J166" s="339" t="s">
        <v>81</v>
      </c>
      <c r="K166" s="337">
        <v>150</v>
      </c>
    </row>
    <row r="167" spans="1:256" s="110" customFormat="1" ht="36" customHeight="1" x14ac:dyDescent="0.3">
      <c r="A167" s="356"/>
      <c r="B167" s="462" t="s">
        <v>160</v>
      </c>
      <c r="C167" s="463">
        <v>992</v>
      </c>
      <c r="D167" s="464" t="s">
        <v>42</v>
      </c>
      <c r="E167" s="465" t="s">
        <v>24</v>
      </c>
      <c r="F167" s="466"/>
      <c r="G167" s="467"/>
      <c r="H167" s="467"/>
      <c r="I167" s="468"/>
      <c r="J167" s="469"/>
      <c r="K167" s="470">
        <f>K172</f>
        <v>1</v>
      </c>
      <c r="L167" s="136"/>
      <c r="M167" s="137"/>
      <c r="N167" s="13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17"/>
      <c r="BR167" s="117"/>
      <c r="BS167" s="117"/>
      <c r="BT167" s="117"/>
      <c r="BU167" s="117"/>
      <c r="BV167" s="117"/>
      <c r="BW167" s="117"/>
      <c r="BX167" s="117"/>
      <c r="BY167" s="117"/>
      <c r="BZ167" s="117"/>
      <c r="CA167" s="117"/>
      <c r="CB167" s="117"/>
      <c r="CC167" s="117"/>
      <c r="CD167" s="117"/>
      <c r="CE167" s="117"/>
      <c r="CF167" s="117"/>
      <c r="CG167" s="117"/>
      <c r="CH167" s="117"/>
      <c r="CI167" s="117"/>
      <c r="CJ167" s="117"/>
      <c r="CK167" s="117"/>
      <c r="CL167" s="117"/>
      <c r="CM167" s="117"/>
      <c r="CN167" s="117"/>
      <c r="CO167" s="117"/>
      <c r="CP167" s="117"/>
      <c r="CQ167" s="117"/>
      <c r="CR167" s="117"/>
      <c r="CS167" s="117"/>
      <c r="CT167" s="117"/>
      <c r="CU167" s="117"/>
      <c r="CV167" s="117"/>
      <c r="CW167" s="117"/>
      <c r="CX167" s="117"/>
      <c r="CY167" s="117"/>
      <c r="CZ167" s="117"/>
      <c r="DA167" s="117"/>
      <c r="DB167" s="117"/>
      <c r="DC167" s="117"/>
      <c r="DD167" s="117"/>
      <c r="DE167" s="117"/>
      <c r="DF167" s="117"/>
      <c r="DG167" s="117"/>
      <c r="DH167" s="117"/>
      <c r="DI167" s="117"/>
      <c r="DJ167" s="117"/>
      <c r="DK167" s="117"/>
      <c r="DL167" s="117"/>
      <c r="DM167" s="117"/>
      <c r="DN167" s="117"/>
      <c r="DO167" s="117"/>
      <c r="DP167" s="117"/>
      <c r="DQ167" s="117"/>
      <c r="DR167" s="117"/>
      <c r="DS167" s="117"/>
      <c r="DT167" s="117"/>
      <c r="DU167" s="117"/>
      <c r="DV167" s="117"/>
      <c r="DW167" s="117"/>
      <c r="DX167" s="117"/>
      <c r="DY167" s="117"/>
      <c r="DZ167" s="117"/>
      <c r="EA167" s="117"/>
      <c r="EB167" s="117"/>
      <c r="EC167" s="117"/>
      <c r="ED167" s="117"/>
      <c r="EE167" s="117"/>
      <c r="EF167" s="117"/>
      <c r="EG167" s="117"/>
      <c r="EH167" s="117"/>
      <c r="EI167" s="117"/>
      <c r="EJ167" s="117"/>
      <c r="EK167" s="117"/>
      <c r="EL167" s="117"/>
      <c r="EM167" s="117"/>
      <c r="EN167" s="117"/>
      <c r="EO167" s="117"/>
      <c r="EP167" s="117"/>
      <c r="EQ167" s="117"/>
      <c r="ER167" s="117"/>
      <c r="ES167" s="117"/>
      <c r="ET167" s="117"/>
      <c r="EU167" s="117"/>
      <c r="EV167" s="117"/>
      <c r="EW167" s="117"/>
      <c r="EX167" s="117"/>
      <c r="EY167" s="117"/>
      <c r="EZ167" s="117"/>
      <c r="FA167" s="117"/>
      <c r="FB167" s="117"/>
      <c r="FC167" s="117"/>
      <c r="FD167" s="117"/>
      <c r="FE167" s="117"/>
      <c r="FF167" s="117"/>
      <c r="FG167" s="117"/>
      <c r="FH167" s="117"/>
      <c r="FI167" s="117"/>
      <c r="FJ167" s="117"/>
      <c r="FK167" s="117"/>
      <c r="FL167" s="117"/>
      <c r="FM167" s="117"/>
      <c r="FN167" s="117"/>
      <c r="FO167" s="117"/>
      <c r="FP167" s="117"/>
      <c r="FQ167" s="117"/>
      <c r="FR167" s="117"/>
      <c r="FS167" s="117"/>
      <c r="FT167" s="117"/>
      <c r="FU167" s="117"/>
      <c r="FV167" s="117"/>
      <c r="FW167" s="117"/>
      <c r="FX167" s="117"/>
      <c r="FY167" s="117"/>
      <c r="FZ167" s="117"/>
      <c r="GA167" s="117"/>
      <c r="GB167" s="117"/>
      <c r="GC167" s="117"/>
      <c r="GD167" s="117"/>
      <c r="GE167" s="117"/>
      <c r="GF167" s="117"/>
      <c r="GG167" s="117"/>
      <c r="GH167" s="117"/>
      <c r="GI167" s="117"/>
      <c r="GJ167" s="117"/>
      <c r="GK167" s="117"/>
      <c r="GL167" s="117"/>
      <c r="GM167" s="117"/>
      <c r="GN167" s="117"/>
      <c r="GO167" s="117"/>
      <c r="GP167" s="117"/>
      <c r="GQ167" s="117"/>
      <c r="GR167" s="117"/>
      <c r="GS167" s="117"/>
      <c r="GT167" s="117"/>
      <c r="GU167" s="117"/>
      <c r="GV167" s="117"/>
      <c r="GW167" s="117"/>
      <c r="GX167" s="117"/>
      <c r="GY167" s="117"/>
      <c r="GZ167" s="117"/>
      <c r="HA167" s="117"/>
      <c r="HB167" s="117"/>
      <c r="HC167" s="117"/>
      <c r="HD167" s="117"/>
      <c r="HE167" s="117"/>
      <c r="HF167" s="117"/>
      <c r="HG167" s="117"/>
      <c r="HH167" s="117"/>
      <c r="HI167" s="117"/>
      <c r="HJ167" s="117"/>
      <c r="HK167" s="117"/>
      <c r="HL167" s="117"/>
      <c r="HM167" s="117"/>
      <c r="HN167" s="117"/>
      <c r="HO167" s="117"/>
      <c r="HP167" s="117"/>
      <c r="HQ167" s="117"/>
      <c r="HR167" s="117"/>
      <c r="HS167" s="117"/>
      <c r="HT167" s="117"/>
      <c r="HU167" s="117"/>
      <c r="HV167" s="117"/>
      <c r="HW167" s="117"/>
      <c r="HX167" s="117"/>
      <c r="HY167" s="117"/>
      <c r="HZ167" s="117"/>
      <c r="IA167" s="117"/>
      <c r="IB167" s="117"/>
      <c r="IC167" s="117"/>
      <c r="ID167" s="117"/>
      <c r="IE167" s="117"/>
      <c r="IF167" s="117"/>
      <c r="IG167" s="117"/>
      <c r="IH167" s="117"/>
      <c r="II167" s="117"/>
      <c r="IJ167" s="117"/>
      <c r="IK167" s="117"/>
      <c r="IL167" s="117"/>
      <c r="IM167" s="117"/>
      <c r="IN167" s="117"/>
      <c r="IO167" s="117"/>
      <c r="IP167" s="117"/>
      <c r="IQ167" s="117"/>
      <c r="IR167" s="117"/>
      <c r="IS167" s="117"/>
      <c r="IT167" s="117"/>
      <c r="IU167" s="117"/>
      <c r="IV167" s="117"/>
    </row>
    <row r="168" spans="1:256" customFormat="1" ht="31.5" customHeight="1" x14ac:dyDescent="0.3">
      <c r="A168" s="357"/>
      <c r="B168" s="471" t="s">
        <v>160</v>
      </c>
      <c r="C168" s="472">
        <v>992</v>
      </c>
      <c r="D168" s="473" t="s">
        <v>42</v>
      </c>
      <c r="E168" s="474" t="s">
        <v>23</v>
      </c>
      <c r="F168" s="475"/>
      <c r="G168" s="476"/>
      <c r="H168" s="476"/>
      <c r="I168" s="477"/>
      <c r="J168" s="478"/>
      <c r="K168" s="479">
        <f>K171</f>
        <v>1</v>
      </c>
      <c r="L168" s="138"/>
      <c r="M168" s="139"/>
      <c r="N168" s="139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8"/>
      <c r="AD168" s="118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  <c r="BB168" s="118"/>
      <c r="BC168" s="118"/>
      <c r="BD168" s="118"/>
      <c r="BE168" s="118"/>
      <c r="BF168" s="118"/>
      <c r="BG168" s="118"/>
      <c r="BH168" s="118"/>
      <c r="BI168" s="118"/>
      <c r="BJ168" s="118"/>
      <c r="BK168" s="118"/>
      <c r="BL168" s="118"/>
      <c r="BM168" s="118"/>
      <c r="BN168" s="118"/>
      <c r="BO168" s="118"/>
      <c r="BP168" s="118"/>
      <c r="BQ168" s="118"/>
      <c r="BR168" s="118"/>
      <c r="BS168" s="118"/>
      <c r="BT168" s="118"/>
      <c r="BU168" s="118"/>
      <c r="BV168" s="118"/>
      <c r="BW168" s="118"/>
      <c r="BX168" s="118"/>
      <c r="BY168" s="118"/>
      <c r="BZ168" s="118"/>
      <c r="CA168" s="118"/>
      <c r="CB168" s="118"/>
      <c r="CC168" s="118"/>
      <c r="CD168" s="118"/>
      <c r="CE168" s="118"/>
      <c r="CF168" s="118"/>
      <c r="CG168" s="118"/>
      <c r="CH168" s="118"/>
      <c r="CI168" s="118"/>
      <c r="CJ168" s="118"/>
      <c r="CK168" s="118"/>
      <c r="CL168" s="118"/>
      <c r="CM168" s="118"/>
      <c r="CN168" s="118"/>
      <c r="CO168" s="118"/>
      <c r="CP168" s="118"/>
      <c r="CQ168" s="118"/>
      <c r="CR168" s="118"/>
      <c r="CS168" s="118"/>
      <c r="CT168" s="118"/>
      <c r="CU168" s="118"/>
      <c r="CV168" s="118"/>
      <c r="CW168" s="118"/>
      <c r="CX168" s="118"/>
      <c r="CY168" s="118"/>
      <c r="CZ168" s="118"/>
      <c r="DA168" s="118"/>
      <c r="DB168" s="118"/>
      <c r="DC168" s="118"/>
      <c r="DD168" s="118"/>
      <c r="DE168" s="118"/>
      <c r="DF168" s="118"/>
      <c r="DG168" s="118"/>
      <c r="DH168" s="118"/>
      <c r="DI168" s="118"/>
      <c r="DJ168" s="118"/>
      <c r="DK168" s="118"/>
      <c r="DL168" s="118"/>
      <c r="DM168" s="118"/>
      <c r="DN168" s="118"/>
      <c r="DO168" s="118"/>
      <c r="DP168" s="118"/>
      <c r="DQ168" s="118"/>
      <c r="DR168" s="118"/>
      <c r="DS168" s="118"/>
      <c r="DT168" s="118"/>
      <c r="DU168" s="118"/>
      <c r="DV168" s="118"/>
      <c r="DW168" s="118"/>
      <c r="DX168" s="118"/>
      <c r="DY168" s="118"/>
      <c r="DZ168" s="118"/>
      <c r="EA168" s="118"/>
      <c r="EB168" s="118"/>
      <c r="EC168" s="118"/>
      <c r="ED168" s="118"/>
      <c r="EE168" s="118"/>
      <c r="EF168" s="118"/>
      <c r="EG168" s="118"/>
      <c r="EH168" s="118"/>
      <c r="EI168" s="118"/>
      <c r="EJ168" s="118"/>
      <c r="EK168" s="118"/>
      <c r="EL168" s="118"/>
      <c r="EM168" s="118"/>
      <c r="EN168" s="118"/>
      <c r="EO168" s="118"/>
      <c r="EP168" s="118"/>
      <c r="EQ168" s="118"/>
      <c r="ER168" s="118"/>
      <c r="ES168" s="118"/>
      <c r="ET168" s="118"/>
      <c r="EU168" s="118"/>
      <c r="EV168" s="118"/>
      <c r="EW168" s="118"/>
      <c r="EX168" s="118"/>
      <c r="EY168" s="118"/>
      <c r="EZ168" s="118"/>
      <c r="FA168" s="118"/>
      <c r="FB168" s="118"/>
      <c r="FC168" s="118"/>
      <c r="FD168" s="118"/>
      <c r="FE168" s="118"/>
      <c r="FF168" s="118"/>
      <c r="FG168" s="118"/>
      <c r="FH168" s="118"/>
      <c r="FI168" s="118"/>
      <c r="FJ168" s="118"/>
      <c r="FK168" s="118"/>
      <c r="FL168" s="118"/>
      <c r="FM168" s="118"/>
      <c r="FN168" s="118"/>
      <c r="FO168" s="118"/>
      <c r="FP168" s="118"/>
      <c r="FQ168" s="118"/>
      <c r="FR168" s="118"/>
      <c r="FS168" s="118"/>
      <c r="FT168" s="118"/>
      <c r="FU168" s="118"/>
      <c r="FV168" s="118"/>
      <c r="FW168" s="118"/>
      <c r="FX168" s="118"/>
      <c r="FY168" s="118"/>
      <c r="FZ168" s="118"/>
      <c r="GA168" s="118"/>
      <c r="GB168" s="118"/>
      <c r="GC168" s="118"/>
      <c r="GD168" s="118"/>
      <c r="GE168" s="118"/>
      <c r="GF168" s="118"/>
      <c r="GG168" s="118"/>
      <c r="GH168" s="118"/>
      <c r="GI168" s="118"/>
      <c r="GJ168" s="118"/>
      <c r="GK168" s="118"/>
      <c r="GL168" s="118"/>
      <c r="GM168" s="118"/>
      <c r="GN168" s="118"/>
      <c r="GO168" s="118"/>
      <c r="GP168" s="118"/>
      <c r="GQ168" s="118"/>
      <c r="GR168" s="118"/>
      <c r="GS168" s="118"/>
      <c r="GT168" s="118"/>
      <c r="GU168" s="118"/>
      <c r="GV168" s="118"/>
      <c r="GW168" s="118"/>
      <c r="GX168" s="118"/>
      <c r="GY168" s="118"/>
      <c r="GZ168" s="118"/>
      <c r="HA168" s="118"/>
      <c r="HB168" s="118"/>
      <c r="HC168" s="118"/>
      <c r="HD168" s="118"/>
      <c r="HE168" s="118"/>
      <c r="HF168" s="118"/>
      <c r="HG168" s="118"/>
      <c r="HH168" s="118"/>
      <c r="HI168" s="118"/>
      <c r="HJ168" s="118"/>
      <c r="HK168" s="118"/>
      <c r="HL168" s="118"/>
      <c r="HM168" s="118"/>
      <c r="HN168" s="118"/>
      <c r="HO168" s="118"/>
      <c r="HP168" s="118"/>
      <c r="HQ168" s="118"/>
      <c r="HR168" s="118"/>
      <c r="HS168" s="118"/>
      <c r="HT168" s="118"/>
      <c r="HU168" s="118"/>
      <c r="HV168" s="118"/>
      <c r="HW168" s="118"/>
      <c r="HX168" s="118"/>
      <c r="HY168" s="118"/>
      <c r="HZ168" s="118"/>
      <c r="IA168" s="118"/>
      <c r="IB168" s="118"/>
      <c r="IC168" s="118"/>
      <c r="ID168" s="118"/>
      <c r="IE168" s="118"/>
      <c r="IF168" s="118"/>
      <c r="IG168" s="118"/>
      <c r="IH168" s="118"/>
      <c r="II168" s="118"/>
      <c r="IJ168" s="118"/>
      <c r="IK168" s="118"/>
      <c r="IL168" s="118"/>
      <c r="IM168" s="118"/>
      <c r="IN168" s="118"/>
      <c r="IO168" s="118"/>
      <c r="IP168" s="118"/>
      <c r="IQ168" s="118"/>
      <c r="IR168" s="118"/>
      <c r="IS168" s="118"/>
      <c r="IT168" s="118"/>
      <c r="IU168" s="118"/>
      <c r="IV168" s="118"/>
    </row>
    <row r="169" spans="1:256" customFormat="1" ht="20.25" customHeight="1" x14ac:dyDescent="0.3">
      <c r="A169" s="357"/>
      <c r="B169" s="480" t="s">
        <v>159</v>
      </c>
      <c r="C169" s="472">
        <v>992</v>
      </c>
      <c r="D169" s="473" t="s">
        <v>42</v>
      </c>
      <c r="E169" s="474" t="s">
        <v>23</v>
      </c>
      <c r="F169" s="475" t="s">
        <v>161</v>
      </c>
      <c r="G169" s="476" t="s">
        <v>66</v>
      </c>
      <c r="H169" s="476" t="s">
        <v>24</v>
      </c>
      <c r="I169" s="477" t="s">
        <v>127</v>
      </c>
      <c r="J169" s="478"/>
      <c r="K169" s="479">
        <f>K172</f>
        <v>1</v>
      </c>
      <c r="L169" s="138"/>
      <c r="M169" s="139"/>
      <c r="N169" s="139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18"/>
      <c r="BE169" s="118"/>
      <c r="BF169" s="118"/>
      <c r="BG169" s="118"/>
      <c r="BH169" s="118"/>
      <c r="BI169" s="118"/>
      <c r="BJ169" s="118"/>
      <c r="BK169" s="118"/>
      <c r="BL169" s="118"/>
      <c r="BM169" s="118"/>
      <c r="BN169" s="118"/>
      <c r="BO169" s="118"/>
      <c r="BP169" s="118"/>
      <c r="BQ169" s="118"/>
      <c r="BR169" s="118"/>
      <c r="BS169" s="118"/>
      <c r="BT169" s="118"/>
      <c r="BU169" s="118"/>
      <c r="BV169" s="118"/>
      <c r="BW169" s="118"/>
      <c r="BX169" s="118"/>
      <c r="BY169" s="118"/>
      <c r="BZ169" s="118"/>
      <c r="CA169" s="118"/>
      <c r="CB169" s="118"/>
      <c r="CC169" s="118"/>
      <c r="CD169" s="118"/>
      <c r="CE169" s="118"/>
      <c r="CF169" s="118"/>
      <c r="CG169" s="118"/>
      <c r="CH169" s="118"/>
      <c r="CI169" s="118"/>
      <c r="CJ169" s="118"/>
      <c r="CK169" s="118"/>
      <c r="CL169" s="118"/>
      <c r="CM169" s="118"/>
      <c r="CN169" s="118"/>
      <c r="CO169" s="118"/>
      <c r="CP169" s="118"/>
      <c r="CQ169" s="118"/>
      <c r="CR169" s="118"/>
      <c r="CS169" s="118"/>
      <c r="CT169" s="118"/>
      <c r="CU169" s="118"/>
      <c r="CV169" s="118"/>
      <c r="CW169" s="118"/>
      <c r="CX169" s="118"/>
      <c r="CY169" s="118"/>
      <c r="CZ169" s="118"/>
      <c r="DA169" s="118"/>
      <c r="DB169" s="118"/>
      <c r="DC169" s="118"/>
      <c r="DD169" s="118"/>
      <c r="DE169" s="118"/>
      <c r="DF169" s="118"/>
      <c r="DG169" s="118"/>
      <c r="DH169" s="118"/>
      <c r="DI169" s="118"/>
      <c r="DJ169" s="118"/>
      <c r="DK169" s="118"/>
      <c r="DL169" s="118"/>
      <c r="DM169" s="118"/>
      <c r="DN169" s="118"/>
      <c r="DO169" s="118"/>
      <c r="DP169" s="118"/>
      <c r="DQ169" s="118"/>
      <c r="DR169" s="118"/>
      <c r="DS169" s="118"/>
      <c r="DT169" s="118"/>
      <c r="DU169" s="118"/>
      <c r="DV169" s="118"/>
      <c r="DW169" s="118"/>
      <c r="DX169" s="118"/>
      <c r="DY169" s="118"/>
      <c r="DZ169" s="118"/>
      <c r="EA169" s="118"/>
      <c r="EB169" s="118"/>
      <c r="EC169" s="118"/>
      <c r="ED169" s="118"/>
      <c r="EE169" s="118"/>
      <c r="EF169" s="118"/>
      <c r="EG169" s="118"/>
      <c r="EH169" s="118"/>
      <c r="EI169" s="118"/>
      <c r="EJ169" s="118"/>
      <c r="EK169" s="118"/>
      <c r="EL169" s="118"/>
      <c r="EM169" s="118"/>
      <c r="EN169" s="118"/>
      <c r="EO169" s="118"/>
      <c r="EP169" s="118"/>
      <c r="EQ169" s="118"/>
      <c r="ER169" s="118"/>
      <c r="ES169" s="118"/>
      <c r="ET169" s="118"/>
      <c r="EU169" s="118"/>
      <c r="EV169" s="118"/>
      <c r="EW169" s="118"/>
      <c r="EX169" s="118"/>
      <c r="EY169" s="118"/>
      <c r="EZ169" s="118"/>
      <c r="FA169" s="118"/>
      <c r="FB169" s="118"/>
      <c r="FC169" s="118"/>
      <c r="FD169" s="118"/>
      <c r="FE169" s="118"/>
      <c r="FF169" s="118"/>
      <c r="FG169" s="118"/>
      <c r="FH169" s="118"/>
      <c r="FI169" s="118"/>
      <c r="FJ169" s="118"/>
      <c r="FK169" s="118"/>
      <c r="FL169" s="118"/>
      <c r="FM169" s="118"/>
      <c r="FN169" s="118"/>
      <c r="FO169" s="118"/>
      <c r="FP169" s="118"/>
      <c r="FQ169" s="118"/>
      <c r="FR169" s="118"/>
      <c r="FS169" s="118"/>
      <c r="FT169" s="118"/>
      <c r="FU169" s="118"/>
      <c r="FV169" s="118"/>
      <c r="FW169" s="118"/>
      <c r="FX169" s="118"/>
      <c r="FY169" s="118"/>
      <c r="FZ169" s="118"/>
      <c r="GA169" s="118"/>
      <c r="GB169" s="118"/>
      <c r="GC169" s="118"/>
      <c r="GD169" s="118"/>
      <c r="GE169" s="118"/>
      <c r="GF169" s="118"/>
      <c r="GG169" s="118"/>
      <c r="GH169" s="118"/>
      <c r="GI169" s="118"/>
      <c r="GJ169" s="118"/>
      <c r="GK169" s="118"/>
      <c r="GL169" s="118"/>
      <c r="GM169" s="118"/>
      <c r="GN169" s="118"/>
      <c r="GO169" s="118"/>
      <c r="GP169" s="118"/>
      <c r="GQ169" s="118"/>
      <c r="GR169" s="118"/>
      <c r="GS169" s="118"/>
      <c r="GT169" s="118"/>
      <c r="GU169" s="118"/>
      <c r="GV169" s="118"/>
      <c r="GW169" s="118"/>
      <c r="GX169" s="118"/>
      <c r="GY169" s="118"/>
      <c r="GZ169" s="118"/>
      <c r="HA169" s="118"/>
      <c r="HB169" s="118"/>
      <c r="HC169" s="118"/>
      <c r="HD169" s="118"/>
      <c r="HE169" s="118"/>
      <c r="HF169" s="118"/>
      <c r="HG169" s="118"/>
      <c r="HH169" s="118"/>
      <c r="HI169" s="118"/>
      <c r="HJ169" s="118"/>
      <c r="HK169" s="118"/>
      <c r="HL169" s="118"/>
      <c r="HM169" s="118"/>
      <c r="HN169" s="118"/>
      <c r="HO169" s="118"/>
      <c r="HP169" s="118"/>
      <c r="HQ169" s="118"/>
      <c r="HR169" s="118"/>
      <c r="HS169" s="118"/>
      <c r="HT169" s="118"/>
      <c r="HU169" s="118"/>
      <c r="HV169" s="118"/>
      <c r="HW169" s="118"/>
      <c r="HX169" s="118"/>
      <c r="HY169" s="118"/>
      <c r="HZ169" s="118"/>
      <c r="IA169" s="118"/>
      <c r="IB169" s="118"/>
      <c r="IC169" s="118"/>
      <c r="ID169" s="118"/>
      <c r="IE169" s="118"/>
      <c r="IF169" s="118"/>
      <c r="IG169" s="118"/>
      <c r="IH169" s="118"/>
      <c r="II169" s="118"/>
      <c r="IJ169" s="118"/>
      <c r="IK169" s="118"/>
      <c r="IL169" s="118"/>
      <c r="IM169" s="118"/>
      <c r="IN169" s="118"/>
      <c r="IO169" s="118"/>
      <c r="IP169" s="118"/>
      <c r="IQ169" s="118"/>
      <c r="IR169" s="118"/>
      <c r="IS169" s="118"/>
      <c r="IT169" s="118"/>
      <c r="IU169" s="118"/>
      <c r="IV169" s="118"/>
    </row>
    <row r="170" spans="1:256" customFormat="1" ht="37.5" customHeight="1" x14ac:dyDescent="0.3">
      <c r="A170" s="358"/>
      <c r="B170" s="481" t="s">
        <v>418</v>
      </c>
      <c r="C170" s="482">
        <v>992</v>
      </c>
      <c r="D170" s="483" t="s">
        <v>42</v>
      </c>
      <c r="E170" s="475" t="s">
        <v>23</v>
      </c>
      <c r="F170" s="474" t="s">
        <v>161</v>
      </c>
      <c r="G170" s="484" t="s">
        <v>68</v>
      </c>
      <c r="H170" s="484" t="s">
        <v>24</v>
      </c>
      <c r="I170" s="478" t="s">
        <v>127</v>
      </c>
      <c r="J170" s="477"/>
      <c r="K170" s="485">
        <f>K171</f>
        <v>1</v>
      </c>
      <c r="L170" s="138"/>
      <c r="M170" s="139"/>
      <c r="N170" s="139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18"/>
      <c r="BA170" s="118"/>
      <c r="BB170" s="118"/>
      <c r="BC170" s="118"/>
      <c r="BD170" s="118"/>
      <c r="BE170" s="118"/>
      <c r="BF170" s="118"/>
      <c r="BG170" s="118"/>
      <c r="BH170" s="118"/>
      <c r="BI170" s="118"/>
      <c r="BJ170" s="118"/>
      <c r="BK170" s="118"/>
      <c r="BL170" s="118"/>
      <c r="BM170" s="118"/>
      <c r="BN170" s="118"/>
      <c r="BO170" s="118"/>
      <c r="BP170" s="118"/>
      <c r="BQ170" s="118"/>
      <c r="BR170" s="118"/>
      <c r="BS170" s="118"/>
      <c r="BT170" s="118"/>
      <c r="BU170" s="118"/>
      <c r="BV170" s="118"/>
      <c r="BW170" s="118"/>
      <c r="BX170" s="118"/>
      <c r="BY170" s="118"/>
      <c r="BZ170" s="118"/>
      <c r="CA170" s="118"/>
      <c r="CB170" s="118"/>
      <c r="CC170" s="118"/>
      <c r="CD170" s="118"/>
      <c r="CE170" s="118"/>
      <c r="CF170" s="118"/>
      <c r="CG170" s="118"/>
      <c r="CH170" s="118"/>
      <c r="CI170" s="118"/>
      <c r="CJ170" s="118"/>
      <c r="CK170" s="118"/>
      <c r="CL170" s="118"/>
      <c r="CM170" s="118"/>
      <c r="CN170" s="118"/>
      <c r="CO170" s="118"/>
      <c r="CP170" s="118"/>
      <c r="CQ170" s="118"/>
      <c r="CR170" s="118"/>
      <c r="CS170" s="118"/>
      <c r="CT170" s="118"/>
      <c r="CU170" s="118"/>
      <c r="CV170" s="118"/>
      <c r="CW170" s="118"/>
      <c r="CX170" s="118"/>
      <c r="CY170" s="118"/>
      <c r="CZ170" s="118"/>
      <c r="DA170" s="118"/>
      <c r="DB170" s="118"/>
      <c r="DC170" s="118"/>
      <c r="DD170" s="118"/>
      <c r="DE170" s="118"/>
      <c r="DF170" s="118"/>
      <c r="DG170" s="118"/>
      <c r="DH170" s="118"/>
      <c r="DI170" s="118"/>
      <c r="DJ170" s="118"/>
      <c r="DK170" s="118"/>
      <c r="DL170" s="118"/>
      <c r="DM170" s="118"/>
      <c r="DN170" s="118"/>
      <c r="DO170" s="118"/>
      <c r="DP170" s="118"/>
      <c r="DQ170" s="118"/>
      <c r="DR170" s="118"/>
      <c r="DS170" s="118"/>
      <c r="DT170" s="118"/>
      <c r="DU170" s="118"/>
      <c r="DV170" s="118"/>
      <c r="DW170" s="118"/>
      <c r="DX170" s="118"/>
      <c r="DY170" s="118"/>
      <c r="DZ170" s="118"/>
      <c r="EA170" s="118"/>
      <c r="EB170" s="118"/>
      <c r="EC170" s="118"/>
      <c r="ED170" s="118"/>
      <c r="EE170" s="118"/>
      <c r="EF170" s="118"/>
      <c r="EG170" s="118"/>
      <c r="EH170" s="118"/>
      <c r="EI170" s="118"/>
      <c r="EJ170" s="118"/>
      <c r="EK170" s="118"/>
      <c r="EL170" s="118"/>
      <c r="EM170" s="118"/>
      <c r="EN170" s="118"/>
      <c r="EO170" s="118"/>
      <c r="EP170" s="118"/>
      <c r="EQ170" s="118"/>
      <c r="ER170" s="118"/>
      <c r="ES170" s="118"/>
      <c r="ET170" s="118"/>
      <c r="EU170" s="118"/>
      <c r="EV170" s="118"/>
      <c r="EW170" s="118"/>
      <c r="EX170" s="118"/>
      <c r="EY170" s="118"/>
      <c r="EZ170" s="118"/>
      <c r="FA170" s="118"/>
      <c r="FB170" s="118"/>
      <c r="FC170" s="118"/>
      <c r="FD170" s="118"/>
      <c r="FE170" s="118"/>
      <c r="FF170" s="118"/>
      <c r="FG170" s="118"/>
      <c r="FH170" s="118"/>
      <c r="FI170" s="118"/>
      <c r="FJ170" s="118"/>
      <c r="FK170" s="118"/>
      <c r="FL170" s="118"/>
      <c r="FM170" s="118"/>
      <c r="FN170" s="118"/>
      <c r="FO170" s="118"/>
      <c r="FP170" s="118"/>
      <c r="FQ170" s="118"/>
      <c r="FR170" s="118"/>
      <c r="FS170" s="118"/>
      <c r="FT170" s="118"/>
      <c r="FU170" s="118"/>
      <c r="FV170" s="118"/>
      <c r="FW170" s="118"/>
      <c r="FX170" s="118"/>
      <c r="FY170" s="118"/>
      <c r="FZ170" s="118"/>
      <c r="GA170" s="118"/>
      <c r="GB170" s="118"/>
      <c r="GC170" s="118"/>
      <c r="GD170" s="118"/>
      <c r="GE170" s="118"/>
      <c r="GF170" s="118"/>
      <c r="GG170" s="118"/>
      <c r="GH170" s="118"/>
      <c r="GI170" s="118"/>
      <c r="GJ170" s="118"/>
      <c r="GK170" s="118"/>
      <c r="GL170" s="118"/>
      <c r="GM170" s="118"/>
      <c r="GN170" s="118"/>
      <c r="GO170" s="118"/>
      <c r="GP170" s="118"/>
      <c r="GQ170" s="118"/>
      <c r="GR170" s="118"/>
      <c r="GS170" s="118"/>
      <c r="GT170" s="118"/>
      <c r="GU170" s="118"/>
      <c r="GV170" s="118"/>
      <c r="GW170" s="118"/>
      <c r="GX170" s="118"/>
      <c r="GY170" s="118"/>
      <c r="GZ170" s="118"/>
      <c r="HA170" s="118"/>
      <c r="HB170" s="118"/>
      <c r="HC170" s="118"/>
      <c r="HD170" s="118"/>
      <c r="HE170" s="118"/>
      <c r="HF170" s="118"/>
      <c r="HG170" s="118"/>
      <c r="HH170" s="118"/>
      <c r="HI170" s="118"/>
      <c r="HJ170" s="118"/>
      <c r="HK170" s="118"/>
      <c r="HL170" s="118"/>
      <c r="HM170" s="118"/>
      <c r="HN170" s="118"/>
      <c r="HO170" s="118"/>
      <c r="HP170" s="118"/>
      <c r="HQ170" s="118"/>
      <c r="HR170" s="118"/>
      <c r="HS170" s="118"/>
      <c r="HT170" s="118"/>
      <c r="HU170" s="118"/>
      <c r="HV170" s="118"/>
      <c r="HW170" s="118"/>
      <c r="HX170" s="118"/>
      <c r="HY170" s="118"/>
      <c r="HZ170" s="118"/>
      <c r="IA170" s="118"/>
      <c r="IB170" s="118"/>
      <c r="IC170" s="118"/>
      <c r="ID170" s="118"/>
      <c r="IE170" s="118"/>
      <c r="IF170" s="118"/>
      <c r="IG170" s="118"/>
      <c r="IH170" s="118"/>
      <c r="II170" s="118"/>
      <c r="IJ170" s="118"/>
      <c r="IK170" s="118"/>
      <c r="IL170" s="118"/>
      <c r="IM170" s="118"/>
      <c r="IN170" s="118"/>
      <c r="IO170" s="118"/>
      <c r="IP170" s="118"/>
      <c r="IQ170" s="118"/>
      <c r="IR170" s="118"/>
      <c r="IS170" s="118"/>
      <c r="IT170" s="118"/>
      <c r="IU170" s="118"/>
      <c r="IV170" s="118"/>
    </row>
    <row r="171" spans="1:256" customFormat="1" ht="27" customHeight="1" x14ac:dyDescent="0.3">
      <c r="A171" s="357"/>
      <c r="B171" s="480" t="s">
        <v>162</v>
      </c>
      <c r="C171" s="472">
        <v>992</v>
      </c>
      <c r="D171" s="473" t="s">
        <v>42</v>
      </c>
      <c r="E171" s="474" t="s">
        <v>23</v>
      </c>
      <c r="F171" s="474" t="s">
        <v>161</v>
      </c>
      <c r="G171" s="484" t="s">
        <v>68</v>
      </c>
      <c r="H171" s="484" t="s">
        <v>24</v>
      </c>
      <c r="I171" s="478" t="s">
        <v>163</v>
      </c>
      <c r="J171" s="478"/>
      <c r="K171" s="479">
        <f>K172</f>
        <v>1</v>
      </c>
      <c r="L171" s="138"/>
      <c r="M171" s="139"/>
      <c r="N171" s="139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8"/>
      <c r="BO171" s="118"/>
      <c r="BP171" s="118"/>
      <c r="BQ171" s="118"/>
      <c r="BR171" s="118"/>
      <c r="BS171" s="118"/>
      <c r="BT171" s="118"/>
      <c r="BU171" s="118"/>
      <c r="BV171" s="118"/>
      <c r="BW171" s="118"/>
      <c r="BX171" s="118"/>
      <c r="BY171" s="118"/>
      <c r="BZ171" s="118"/>
      <c r="CA171" s="118"/>
      <c r="CB171" s="118"/>
      <c r="CC171" s="118"/>
      <c r="CD171" s="118"/>
      <c r="CE171" s="118"/>
      <c r="CF171" s="118"/>
      <c r="CG171" s="118"/>
      <c r="CH171" s="118"/>
      <c r="CI171" s="118"/>
      <c r="CJ171" s="118"/>
      <c r="CK171" s="118"/>
      <c r="CL171" s="118"/>
      <c r="CM171" s="118"/>
      <c r="CN171" s="118"/>
      <c r="CO171" s="118"/>
      <c r="CP171" s="118"/>
      <c r="CQ171" s="118"/>
      <c r="CR171" s="118"/>
      <c r="CS171" s="118"/>
      <c r="CT171" s="118"/>
      <c r="CU171" s="118"/>
      <c r="CV171" s="118"/>
      <c r="CW171" s="118"/>
      <c r="CX171" s="118"/>
      <c r="CY171" s="118"/>
      <c r="CZ171" s="118"/>
      <c r="DA171" s="118"/>
      <c r="DB171" s="118"/>
      <c r="DC171" s="118"/>
      <c r="DD171" s="118"/>
      <c r="DE171" s="118"/>
      <c r="DF171" s="118"/>
      <c r="DG171" s="118"/>
      <c r="DH171" s="118"/>
      <c r="DI171" s="118"/>
      <c r="DJ171" s="118"/>
      <c r="DK171" s="118"/>
      <c r="DL171" s="118"/>
      <c r="DM171" s="118"/>
      <c r="DN171" s="118"/>
      <c r="DO171" s="118"/>
      <c r="DP171" s="118"/>
      <c r="DQ171" s="118"/>
      <c r="DR171" s="118"/>
      <c r="DS171" s="118"/>
      <c r="DT171" s="118"/>
      <c r="DU171" s="118"/>
      <c r="DV171" s="118"/>
      <c r="DW171" s="118"/>
      <c r="DX171" s="118"/>
      <c r="DY171" s="118"/>
      <c r="DZ171" s="118"/>
      <c r="EA171" s="118"/>
      <c r="EB171" s="118"/>
      <c r="EC171" s="118"/>
      <c r="ED171" s="118"/>
      <c r="EE171" s="118"/>
      <c r="EF171" s="118"/>
      <c r="EG171" s="118"/>
      <c r="EH171" s="118"/>
      <c r="EI171" s="118"/>
      <c r="EJ171" s="118"/>
      <c r="EK171" s="118"/>
      <c r="EL171" s="118"/>
      <c r="EM171" s="118"/>
      <c r="EN171" s="118"/>
      <c r="EO171" s="118"/>
      <c r="EP171" s="118"/>
      <c r="EQ171" s="118"/>
      <c r="ER171" s="118"/>
      <c r="ES171" s="118"/>
      <c r="ET171" s="118"/>
      <c r="EU171" s="118"/>
      <c r="EV171" s="118"/>
      <c r="EW171" s="118"/>
      <c r="EX171" s="118"/>
      <c r="EY171" s="118"/>
      <c r="EZ171" s="118"/>
      <c r="FA171" s="118"/>
      <c r="FB171" s="118"/>
      <c r="FC171" s="118"/>
      <c r="FD171" s="118"/>
      <c r="FE171" s="118"/>
      <c r="FF171" s="118"/>
      <c r="FG171" s="118"/>
      <c r="FH171" s="118"/>
      <c r="FI171" s="118"/>
      <c r="FJ171" s="118"/>
      <c r="FK171" s="118"/>
      <c r="FL171" s="118"/>
      <c r="FM171" s="118"/>
      <c r="FN171" s="118"/>
      <c r="FO171" s="118"/>
      <c r="FP171" s="118"/>
      <c r="FQ171" s="118"/>
      <c r="FR171" s="118"/>
      <c r="FS171" s="118"/>
      <c r="FT171" s="118"/>
      <c r="FU171" s="118"/>
      <c r="FV171" s="118"/>
      <c r="FW171" s="118"/>
      <c r="FX171" s="118"/>
      <c r="FY171" s="118"/>
      <c r="FZ171" s="118"/>
      <c r="GA171" s="118"/>
      <c r="GB171" s="118"/>
      <c r="GC171" s="118"/>
      <c r="GD171" s="118"/>
      <c r="GE171" s="118"/>
      <c r="GF171" s="118"/>
      <c r="GG171" s="118"/>
      <c r="GH171" s="118"/>
      <c r="GI171" s="118"/>
      <c r="GJ171" s="118"/>
      <c r="GK171" s="118"/>
      <c r="GL171" s="118"/>
      <c r="GM171" s="118"/>
      <c r="GN171" s="118"/>
      <c r="GO171" s="118"/>
      <c r="GP171" s="118"/>
      <c r="GQ171" s="118"/>
      <c r="GR171" s="118"/>
      <c r="GS171" s="118"/>
      <c r="GT171" s="118"/>
      <c r="GU171" s="118"/>
      <c r="GV171" s="118"/>
      <c r="GW171" s="118"/>
      <c r="GX171" s="118"/>
      <c r="GY171" s="118"/>
      <c r="GZ171" s="118"/>
      <c r="HA171" s="118"/>
      <c r="HB171" s="118"/>
      <c r="HC171" s="118"/>
      <c r="HD171" s="118"/>
      <c r="HE171" s="118"/>
      <c r="HF171" s="118"/>
      <c r="HG171" s="118"/>
      <c r="HH171" s="118"/>
      <c r="HI171" s="118"/>
      <c r="HJ171" s="118"/>
      <c r="HK171" s="118"/>
      <c r="HL171" s="118"/>
      <c r="HM171" s="118"/>
      <c r="HN171" s="118"/>
      <c r="HO171" s="118"/>
      <c r="HP171" s="118"/>
      <c r="HQ171" s="118"/>
      <c r="HR171" s="118"/>
      <c r="HS171" s="118"/>
      <c r="HT171" s="118"/>
      <c r="HU171" s="118"/>
      <c r="HV171" s="118"/>
      <c r="HW171" s="118"/>
      <c r="HX171" s="118"/>
      <c r="HY171" s="118"/>
      <c r="HZ171" s="118"/>
      <c r="IA171" s="118"/>
      <c r="IB171" s="118"/>
      <c r="IC171" s="118"/>
      <c r="ID171" s="118"/>
      <c r="IE171" s="118"/>
      <c r="IF171" s="118"/>
      <c r="IG171" s="118"/>
      <c r="IH171" s="118"/>
      <c r="II171" s="118"/>
      <c r="IJ171" s="118"/>
      <c r="IK171" s="118"/>
      <c r="IL171" s="118"/>
      <c r="IM171" s="118"/>
      <c r="IN171" s="118"/>
      <c r="IO171" s="118"/>
      <c r="IP171" s="118"/>
      <c r="IQ171" s="118"/>
      <c r="IR171" s="118"/>
      <c r="IS171" s="118"/>
      <c r="IT171" s="118"/>
      <c r="IU171" s="118"/>
      <c r="IV171" s="118"/>
    </row>
    <row r="172" spans="1:256" customFormat="1" ht="18" customHeight="1" x14ac:dyDescent="0.3">
      <c r="A172" s="358"/>
      <c r="B172" s="481" t="s">
        <v>164</v>
      </c>
      <c r="C172" s="482">
        <v>992</v>
      </c>
      <c r="D172" s="483" t="s">
        <v>42</v>
      </c>
      <c r="E172" s="475" t="s">
        <v>23</v>
      </c>
      <c r="F172" s="475" t="s">
        <v>161</v>
      </c>
      <c r="G172" s="476" t="s">
        <v>68</v>
      </c>
      <c r="H172" s="476" t="s">
        <v>24</v>
      </c>
      <c r="I172" s="477" t="s">
        <v>163</v>
      </c>
      <c r="J172" s="477" t="s">
        <v>184</v>
      </c>
      <c r="K172" s="485">
        <v>1</v>
      </c>
      <c r="L172" s="140"/>
      <c r="M172" s="139"/>
      <c r="N172" s="139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8"/>
      <c r="BO172" s="118"/>
      <c r="BP172" s="118"/>
      <c r="BQ172" s="118"/>
      <c r="BR172" s="118"/>
      <c r="BS172" s="118"/>
      <c r="BT172" s="118"/>
      <c r="BU172" s="118"/>
      <c r="BV172" s="118"/>
      <c r="BW172" s="118"/>
      <c r="BX172" s="118"/>
      <c r="BY172" s="118"/>
      <c r="BZ172" s="118"/>
      <c r="CA172" s="118"/>
      <c r="CB172" s="118"/>
      <c r="CC172" s="118"/>
      <c r="CD172" s="118"/>
      <c r="CE172" s="118"/>
      <c r="CF172" s="118"/>
      <c r="CG172" s="118"/>
      <c r="CH172" s="118"/>
      <c r="CI172" s="118"/>
      <c r="CJ172" s="118"/>
      <c r="CK172" s="118"/>
      <c r="CL172" s="118"/>
      <c r="CM172" s="118"/>
      <c r="CN172" s="118"/>
      <c r="CO172" s="118"/>
      <c r="CP172" s="118"/>
      <c r="CQ172" s="118"/>
      <c r="CR172" s="118"/>
      <c r="CS172" s="118"/>
      <c r="CT172" s="118"/>
      <c r="CU172" s="118"/>
      <c r="CV172" s="118"/>
      <c r="CW172" s="118"/>
      <c r="CX172" s="118"/>
      <c r="CY172" s="118"/>
      <c r="CZ172" s="118"/>
      <c r="DA172" s="118"/>
      <c r="DB172" s="118"/>
      <c r="DC172" s="118"/>
      <c r="DD172" s="118"/>
      <c r="DE172" s="118"/>
      <c r="DF172" s="118"/>
      <c r="DG172" s="118"/>
      <c r="DH172" s="118"/>
      <c r="DI172" s="118"/>
      <c r="DJ172" s="118"/>
      <c r="DK172" s="118"/>
      <c r="DL172" s="118"/>
      <c r="DM172" s="118"/>
      <c r="DN172" s="118"/>
      <c r="DO172" s="118"/>
      <c r="DP172" s="118"/>
      <c r="DQ172" s="118"/>
      <c r="DR172" s="118"/>
      <c r="DS172" s="118"/>
      <c r="DT172" s="118"/>
      <c r="DU172" s="118"/>
      <c r="DV172" s="118"/>
      <c r="DW172" s="118"/>
      <c r="DX172" s="118"/>
      <c r="DY172" s="118"/>
      <c r="DZ172" s="118"/>
      <c r="EA172" s="118"/>
      <c r="EB172" s="118"/>
      <c r="EC172" s="118"/>
      <c r="ED172" s="118"/>
      <c r="EE172" s="118"/>
      <c r="EF172" s="118"/>
      <c r="EG172" s="118"/>
      <c r="EH172" s="118"/>
      <c r="EI172" s="118"/>
      <c r="EJ172" s="118"/>
      <c r="EK172" s="118"/>
      <c r="EL172" s="118"/>
      <c r="EM172" s="118"/>
      <c r="EN172" s="118"/>
      <c r="EO172" s="118"/>
      <c r="EP172" s="118"/>
      <c r="EQ172" s="118"/>
      <c r="ER172" s="118"/>
      <c r="ES172" s="118"/>
      <c r="ET172" s="118"/>
      <c r="EU172" s="118"/>
      <c r="EV172" s="118"/>
      <c r="EW172" s="118"/>
      <c r="EX172" s="118"/>
      <c r="EY172" s="118"/>
      <c r="EZ172" s="118"/>
      <c r="FA172" s="118"/>
      <c r="FB172" s="118"/>
      <c r="FC172" s="118"/>
      <c r="FD172" s="118"/>
      <c r="FE172" s="118"/>
      <c r="FF172" s="118"/>
      <c r="FG172" s="118"/>
      <c r="FH172" s="118"/>
      <c r="FI172" s="118"/>
      <c r="FJ172" s="118"/>
      <c r="FK172" s="118"/>
      <c r="FL172" s="118"/>
      <c r="FM172" s="118"/>
      <c r="FN172" s="118"/>
      <c r="FO172" s="118"/>
      <c r="FP172" s="118"/>
      <c r="FQ172" s="118"/>
      <c r="FR172" s="118"/>
      <c r="FS172" s="118"/>
      <c r="FT172" s="118"/>
      <c r="FU172" s="118"/>
      <c r="FV172" s="118"/>
      <c r="FW172" s="118"/>
      <c r="FX172" s="118"/>
      <c r="FY172" s="118"/>
      <c r="FZ172" s="118"/>
      <c r="GA172" s="118"/>
      <c r="GB172" s="118"/>
      <c r="GC172" s="118"/>
      <c r="GD172" s="118"/>
      <c r="GE172" s="118"/>
      <c r="GF172" s="118"/>
      <c r="GG172" s="118"/>
      <c r="GH172" s="118"/>
      <c r="GI172" s="118"/>
      <c r="GJ172" s="118"/>
      <c r="GK172" s="118"/>
      <c r="GL172" s="118"/>
      <c r="GM172" s="118"/>
      <c r="GN172" s="118"/>
      <c r="GO172" s="118"/>
      <c r="GP172" s="118"/>
      <c r="GQ172" s="118"/>
      <c r="GR172" s="118"/>
      <c r="GS172" s="118"/>
      <c r="GT172" s="118"/>
      <c r="GU172" s="118"/>
      <c r="GV172" s="118"/>
      <c r="GW172" s="118"/>
      <c r="GX172" s="118"/>
      <c r="GY172" s="118"/>
      <c r="GZ172" s="118"/>
      <c r="HA172" s="118"/>
      <c r="HB172" s="118"/>
      <c r="HC172" s="118"/>
      <c r="HD172" s="118"/>
      <c r="HE172" s="118"/>
      <c r="HF172" s="118"/>
      <c r="HG172" s="118"/>
      <c r="HH172" s="118"/>
      <c r="HI172" s="118"/>
      <c r="HJ172" s="118"/>
      <c r="HK172" s="118"/>
      <c r="HL172" s="118"/>
      <c r="HM172" s="118"/>
      <c r="HN172" s="118"/>
      <c r="HO172" s="118"/>
      <c r="HP172" s="118"/>
      <c r="HQ172" s="118"/>
      <c r="HR172" s="118"/>
      <c r="HS172" s="118"/>
      <c r="HT172" s="118"/>
      <c r="HU172" s="118"/>
      <c r="HV172" s="118"/>
      <c r="HW172" s="118"/>
      <c r="HX172" s="118"/>
      <c r="HY172" s="118"/>
      <c r="HZ172" s="118"/>
      <c r="IA172" s="118"/>
      <c r="IB172" s="118"/>
      <c r="IC172" s="118"/>
      <c r="ID172" s="118"/>
      <c r="IE172" s="118"/>
      <c r="IF172" s="118"/>
      <c r="IG172" s="118"/>
      <c r="IH172" s="118"/>
      <c r="II172" s="118"/>
      <c r="IJ172" s="118"/>
      <c r="IK172" s="118"/>
      <c r="IL172" s="118"/>
      <c r="IM172" s="118"/>
      <c r="IN172" s="118"/>
      <c r="IO172" s="118"/>
      <c r="IP172" s="118"/>
      <c r="IQ172" s="118"/>
      <c r="IR172" s="118"/>
      <c r="IS172" s="118"/>
      <c r="IT172" s="118"/>
      <c r="IU172" s="118"/>
      <c r="IV172" s="118"/>
    </row>
    <row r="173" spans="1:256" x14ac:dyDescent="0.25">
      <c r="A173" s="64"/>
      <c r="B173" s="65"/>
      <c r="C173" s="66"/>
      <c r="D173" s="56"/>
      <c r="E173" s="56"/>
      <c r="F173" s="56"/>
      <c r="G173" s="56"/>
      <c r="H173" s="56"/>
      <c r="I173" s="56"/>
      <c r="J173" s="56"/>
      <c r="K173" s="67"/>
    </row>
    <row r="174" spans="1:256" ht="18.75" x14ac:dyDescent="0.3">
      <c r="B174" s="572" t="s">
        <v>356</v>
      </c>
      <c r="C174" s="573"/>
      <c r="D174" s="573"/>
      <c r="E174" s="573"/>
      <c r="F174" s="573"/>
      <c r="G174" s="573"/>
      <c r="H174" s="573"/>
      <c r="I174" s="573"/>
      <c r="J174" s="573"/>
      <c r="K174" s="573"/>
    </row>
  </sheetData>
  <mergeCells count="15">
    <mergeCell ref="B174:K174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60" zoomScaleNormal="80" workbookViewId="0">
      <selection activeCell="B29" sqref="B29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555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85" t="s">
        <v>553</v>
      </c>
      <c r="C5" s="557"/>
    </row>
    <row r="6" spans="1:13" x14ac:dyDescent="0.25">
      <c r="B6" s="504"/>
      <c r="C6" s="502"/>
    </row>
    <row r="7" spans="1:13" ht="15.75" x14ac:dyDescent="0.25">
      <c r="B7" s="176"/>
      <c r="C7" s="183" t="s">
        <v>310</v>
      </c>
    </row>
    <row r="8" spans="1:13" ht="15.75" x14ac:dyDescent="0.25">
      <c r="B8" s="176"/>
      <c r="C8" s="177" t="s">
        <v>0</v>
      </c>
    </row>
    <row r="9" spans="1:13" ht="15.75" x14ac:dyDescent="0.25">
      <c r="B9" s="176"/>
      <c r="C9" s="177" t="s">
        <v>1</v>
      </c>
    </row>
    <row r="10" spans="1:13" ht="15.75" x14ac:dyDescent="0.25">
      <c r="B10" s="176"/>
      <c r="C10" s="177" t="s">
        <v>2</v>
      </c>
    </row>
    <row r="11" spans="1:13" ht="18.75" x14ac:dyDescent="0.3">
      <c r="A11" s="175"/>
      <c r="B11" s="585" t="s">
        <v>539</v>
      </c>
      <c r="C11" s="557"/>
    </row>
    <row r="12" spans="1:13" ht="4.5" customHeight="1" x14ac:dyDescent="0.3">
      <c r="A12" s="174"/>
      <c r="B12" s="173"/>
      <c r="C12" s="173"/>
    </row>
    <row r="13" spans="1:13" ht="46.5" customHeight="1" x14ac:dyDescent="0.25">
      <c r="A13" s="581" t="s">
        <v>419</v>
      </c>
      <c r="B13" s="582"/>
      <c r="C13" s="582"/>
    </row>
    <row r="14" spans="1:13" ht="18.75" x14ac:dyDescent="0.25">
      <c r="A14" s="582"/>
      <c r="B14" s="582"/>
      <c r="C14" s="582"/>
    </row>
    <row r="15" spans="1:13" ht="18.75" x14ac:dyDescent="0.25">
      <c r="B15" s="172"/>
      <c r="C15" s="171" t="s">
        <v>3</v>
      </c>
    </row>
    <row r="16" spans="1:13" ht="93.75" x14ac:dyDescent="0.25">
      <c r="A16" s="170" t="s">
        <v>203</v>
      </c>
      <c r="B16" s="170" t="s">
        <v>228</v>
      </c>
      <c r="C16" s="68" t="s">
        <v>148</v>
      </c>
      <c r="D16" s="28" t="s">
        <v>120</v>
      </c>
      <c r="E16" s="28" t="s">
        <v>119</v>
      </c>
    </row>
    <row r="17" spans="1:7" s="162" customFormat="1" ht="54.75" customHeight="1" x14ac:dyDescent="0.25">
      <c r="A17" s="169"/>
      <c r="B17" s="168" t="s">
        <v>227</v>
      </c>
      <c r="C17" s="164">
        <f>C18+C21+C27</f>
        <v>1462</v>
      </c>
      <c r="G17" s="167"/>
    </row>
    <row r="18" spans="1:7" ht="45" customHeight="1" x14ac:dyDescent="0.25">
      <c r="A18" s="258" t="s">
        <v>225</v>
      </c>
      <c r="B18" s="242" t="s">
        <v>224</v>
      </c>
      <c r="C18" s="244">
        <v>0</v>
      </c>
    </row>
    <row r="19" spans="1:7" ht="45" customHeight="1" x14ac:dyDescent="0.25">
      <c r="A19" s="257" t="s">
        <v>223</v>
      </c>
      <c r="B19" s="257" t="s">
        <v>420</v>
      </c>
      <c r="C19" s="262">
        <v>0</v>
      </c>
    </row>
    <row r="20" spans="1:7" ht="36" customHeight="1" x14ac:dyDescent="0.25">
      <c r="A20" s="257" t="s">
        <v>369</v>
      </c>
      <c r="B20" s="257" t="s">
        <v>422</v>
      </c>
      <c r="C20" s="263">
        <v>0</v>
      </c>
    </row>
    <row r="21" spans="1:7" ht="30" customHeight="1" x14ac:dyDescent="0.25">
      <c r="A21" s="166" t="s">
        <v>217</v>
      </c>
      <c r="B21" s="165" t="s">
        <v>216</v>
      </c>
      <c r="C21" s="262">
        <f>C26</f>
        <v>-1000</v>
      </c>
    </row>
    <row r="22" spans="1:7" ht="43.5" customHeight="1" x14ac:dyDescent="0.25">
      <c r="A22" s="257" t="s">
        <v>222</v>
      </c>
      <c r="B22" s="160" t="s">
        <v>421</v>
      </c>
      <c r="C22" s="262">
        <f>C24</f>
        <v>0</v>
      </c>
    </row>
    <row r="23" spans="1:7" ht="60" customHeight="1" x14ac:dyDescent="0.25">
      <c r="A23" s="257" t="s">
        <v>222</v>
      </c>
      <c r="B23" s="257" t="s">
        <v>221</v>
      </c>
      <c r="C23" s="263">
        <v>0</v>
      </c>
    </row>
    <row r="24" spans="1:7" ht="57.75" customHeight="1" x14ac:dyDescent="0.25">
      <c r="A24" s="257" t="s">
        <v>358</v>
      </c>
      <c r="B24" s="257" t="s">
        <v>423</v>
      </c>
      <c r="C24" s="263">
        <v>0</v>
      </c>
    </row>
    <row r="25" spans="1:7" ht="52.5" customHeight="1" x14ac:dyDescent="0.25">
      <c r="A25" s="257" t="s">
        <v>220</v>
      </c>
      <c r="B25" s="257" t="s">
        <v>219</v>
      </c>
      <c r="C25" s="263">
        <f>C26</f>
        <v>-1000</v>
      </c>
    </row>
    <row r="26" spans="1:7" ht="53.25" customHeight="1" x14ac:dyDescent="0.25">
      <c r="A26" s="163" t="s">
        <v>215</v>
      </c>
      <c r="B26" s="163" t="s">
        <v>218</v>
      </c>
      <c r="C26" s="264">
        <v>-1000</v>
      </c>
    </row>
    <row r="27" spans="1:7" s="162" customFormat="1" ht="36" customHeight="1" x14ac:dyDescent="0.25">
      <c r="A27" s="261" t="s">
        <v>214</v>
      </c>
      <c r="B27" s="259" t="s">
        <v>213</v>
      </c>
      <c r="C27" s="265">
        <f>C31+C35</f>
        <v>2462</v>
      </c>
    </row>
    <row r="28" spans="1:7" ht="30" customHeight="1" x14ac:dyDescent="0.25">
      <c r="A28" s="257" t="s">
        <v>370</v>
      </c>
      <c r="B28" s="257" t="s">
        <v>425</v>
      </c>
      <c r="C28" s="262">
        <f>C31</f>
        <v>-23847.1</v>
      </c>
    </row>
    <row r="29" spans="1:7" ht="24.75" customHeight="1" x14ac:dyDescent="0.25">
      <c r="A29" s="257" t="s">
        <v>424</v>
      </c>
      <c r="B29" s="257" t="s">
        <v>371</v>
      </c>
      <c r="C29" s="266">
        <f>C31</f>
        <v>-23847.1</v>
      </c>
    </row>
    <row r="30" spans="1:7" ht="24.75" customHeight="1" x14ac:dyDescent="0.25">
      <c r="A30" s="267" t="s">
        <v>426</v>
      </c>
      <c r="B30" s="257" t="s">
        <v>427</v>
      </c>
      <c r="C30" s="266">
        <f>C31</f>
        <v>-23847.1</v>
      </c>
    </row>
    <row r="31" spans="1:7" ht="40.5" customHeight="1" x14ac:dyDescent="0.25">
      <c r="A31" s="269" t="s">
        <v>212</v>
      </c>
      <c r="B31" s="268" t="s">
        <v>211</v>
      </c>
      <c r="C31" s="266">
        <v>-23847.1</v>
      </c>
    </row>
    <row r="32" spans="1:7" ht="24.75" customHeight="1" x14ac:dyDescent="0.25">
      <c r="A32" s="257" t="s">
        <v>210</v>
      </c>
      <c r="B32" s="257" t="s">
        <v>428</v>
      </c>
      <c r="C32" s="266">
        <f>C35</f>
        <v>26309.1</v>
      </c>
    </row>
    <row r="33" spans="1:6" ht="24.75" customHeight="1" x14ac:dyDescent="0.25">
      <c r="A33" s="257" t="s">
        <v>209</v>
      </c>
      <c r="B33" s="257" t="s">
        <v>208</v>
      </c>
      <c r="C33" s="266">
        <f>C35</f>
        <v>26309.1</v>
      </c>
    </row>
    <row r="34" spans="1:6" ht="24.75" customHeight="1" x14ac:dyDescent="0.25">
      <c r="A34" s="257" t="s">
        <v>207</v>
      </c>
      <c r="B34" s="257" t="s">
        <v>206</v>
      </c>
      <c r="C34" s="266">
        <f>C35</f>
        <v>26309.1</v>
      </c>
    </row>
    <row r="35" spans="1:6" ht="39.75" customHeight="1" x14ac:dyDescent="0.25">
      <c r="A35" s="257" t="s">
        <v>241</v>
      </c>
      <c r="B35" s="257" t="s">
        <v>205</v>
      </c>
      <c r="C35" s="266">
        <v>26309.1</v>
      </c>
    </row>
    <row r="37" spans="1:6" ht="18.75" x14ac:dyDescent="0.3">
      <c r="A37" s="583" t="s">
        <v>341</v>
      </c>
      <c r="B37" s="584"/>
      <c r="C37" s="584"/>
      <c r="D37" s="150"/>
      <c r="E37" s="150"/>
      <c r="F37" s="150"/>
    </row>
    <row r="38" spans="1:6" ht="18.75" x14ac:dyDescent="0.25">
      <c r="C38" s="161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276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540</v>
      </c>
    </row>
    <row r="9" spans="1:2" ht="98.25" customHeight="1" x14ac:dyDescent="0.25">
      <c r="A9" s="553" t="s">
        <v>508</v>
      </c>
      <c r="B9" s="554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277</v>
      </c>
      <c r="B12" s="210" t="s">
        <v>278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279</v>
      </c>
      <c r="B14" s="253">
        <v>70</v>
      </c>
    </row>
    <row r="15" spans="1:2" ht="63" x14ac:dyDescent="0.25">
      <c r="A15" s="252" t="s">
        <v>384</v>
      </c>
      <c r="B15" s="211">
        <v>27.5</v>
      </c>
    </row>
    <row r="16" spans="1:2" ht="18.75" x14ac:dyDescent="0.25">
      <c r="A16" s="252" t="s">
        <v>385</v>
      </c>
      <c r="B16" s="211">
        <v>27.7</v>
      </c>
    </row>
    <row r="17" spans="1:3" ht="18.75" x14ac:dyDescent="0.3">
      <c r="A17" s="212" t="s">
        <v>280</v>
      </c>
      <c r="B17" s="253">
        <f>SUM(B14:B16)</f>
        <v>125.2</v>
      </c>
    </row>
    <row r="19" spans="1:3" x14ac:dyDescent="0.25">
      <c r="A19" s="586" t="s">
        <v>429</v>
      </c>
      <c r="B19" s="586"/>
      <c r="C19" s="586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  </vt:lpstr>
      <vt:lpstr>Прил 2</vt:lpstr>
      <vt:lpstr>Прил 3</vt:lpstr>
      <vt:lpstr>Прил 4 (2)</vt:lpstr>
      <vt:lpstr>прил3(5)</vt:lpstr>
      <vt:lpstr>прил.4(6)</vt:lpstr>
      <vt:lpstr>прил._5(7)</vt:lpstr>
      <vt:lpstr>Прил 6(8)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'прил._5(7)'!Область_печати</vt:lpstr>
      <vt:lpstr>'прил.4(6)'!Область_печати</vt:lpstr>
      <vt:lpstr>'прил3(5)'!Область_печати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2021-02-17T08:22:03Z</cp:lastPrinted>
  <dcterms:created xsi:type="dcterms:W3CDTF">2010-11-10T14:00:24Z</dcterms:created>
  <dcterms:modified xsi:type="dcterms:W3CDTF">2021-02-17T08:27:09Z</dcterms:modified>
</cp:coreProperties>
</file>