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OTDEL\Desktop\КСП2021\"/>
    </mc:Choice>
  </mc:AlternateContent>
  <bookViews>
    <workbookView xWindow="-135" yWindow="735" windowWidth="12855" windowHeight="9150" tabRatio="849" activeTab="1"/>
  </bookViews>
  <sheets>
    <sheet name="Прил 1  " sheetId="48" r:id="rId1"/>
    <sheet name="Прил 2" sheetId="41" r:id="rId2"/>
    <sheet name="Прил 3" sheetId="44" r:id="rId3"/>
    <sheet name="Прил 4 (2)" sheetId="45" r:id="rId4"/>
    <sheet name="прил5" sheetId="6" r:id="rId5"/>
    <sheet name="прил.6" sheetId="40" r:id="rId6"/>
    <sheet name="прил._7" sheetId="24" r:id="rId7"/>
    <sheet name="Прил 8" sheetId="42" r:id="rId8"/>
    <sheet name="прил 9" sheetId="46" r:id="rId9"/>
    <sheet name="Прил 10+" sheetId="47" state="hidden" r:id="rId10"/>
    <sheet name="Заимст 11" sheetId="51" r:id="rId11"/>
    <sheet name="Гарант 12" sheetId="49" r:id="rId12"/>
    <sheet name="нормативы 13" sheetId="50" r:id="rId13"/>
    <sheet name="прило10" sheetId="52" r:id="rId14"/>
  </sheets>
  <definedNames>
    <definedName name="_xlnm._FilterDatabase" localSheetId="6" hidden="1">прил._7!$A$11:$K$167</definedName>
    <definedName name="_xlnm._FilterDatabase" localSheetId="5" hidden="1">прил.6!$A$10:$H$166</definedName>
    <definedName name="_xlnm.Print_Area" localSheetId="0">'Прил 1  '!$A$1:$B$82</definedName>
    <definedName name="_xlnm.Print_Area" localSheetId="1">'Прил 2'!$A$1:$F$31</definedName>
    <definedName name="_xlnm.Print_Area" localSheetId="8">'прил 9'!$A$1:$C$22</definedName>
    <definedName name="_xlnm.Print_Area" localSheetId="6">прил._7!$A$1:$L$170</definedName>
    <definedName name="_xlnm.Print_Area" localSheetId="5">прил.6!$A$1:$J$175</definedName>
    <definedName name="_xlnm.Print_Area" localSheetId="4">прил5!$A$1:$F$46</definedName>
    <definedName name="_xlnm.Print_Area" localSheetId="13">прило10!$A$1</definedName>
  </definedNames>
  <calcPr calcId="152511"/>
</workbook>
</file>

<file path=xl/calcChain.xml><?xml version="1.0" encoding="utf-8"?>
<calcChain xmlns="http://schemas.openxmlformats.org/spreadsheetml/2006/main">
  <c r="K150" i="24" l="1"/>
  <c r="H43" i="40" l="1"/>
  <c r="K110" i="24"/>
  <c r="K121" i="24"/>
  <c r="C10" i="44"/>
  <c r="C22" i="41" l="1"/>
  <c r="B17" i="46" l="1"/>
  <c r="H29" i="40"/>
  <c r="H30" i="40"/>
  <c r="K76" i="24"/>
  <c r="D23" i="6" s="1"/>
  <c r="K77" i="24"/>
  <c r="K78" i="24"/>
  <c r="K71" i="24"/>
  <c r="K72" i="24"/>
  <c r="K73" i="24"/>
  <c r="K74" i="24"/>
  <c r="C16" i="42"/>
  <c r="C13" i="45" l="1"/>
  <c r="C14" i="45"/>
  <c r="C15" i="45"/>
  <c r="C20" i="42" l="1"/>
  <c r="C27" i="42"/>
  <c r="C28" i="42"/>
  <c r="C29" i="42"/>
  <c r="D20" i="6"/>
  <c r="D26" i="6"/>
  <c r="D29" i="6"/>
  <c r="K97" i="24" l="1"/>
  <c r="H161" i="40"/>
  <c r="H150" i="40"/>
  <c r="H119" i="40"/>
  <c r="H116" i="40"/>
  <c r="H107" i="40"/>
  <c r="H80" i="40"/>
  <c r="H78" i="40" s="1"/>
  <c r="H69" i="40"/>
  <c r="H65" i="40"/>
  <c r="H58" i="40"/>
  <c r="H52" i="40"/>
  <c r="H40" i="40"/>
  <c r="H28" i="40"/>
  <c r="H27" i="40" s="1"/>
  <c r="H18" i="40"/>
  <c r="H22" i="40"/>
  <c r="H19" i="40" s="1"/>
  <c r="K119" i="24"/>
  <c r="K61" i="24"/>
  <c r="H79" i="40" l="1"/>
  <c r="H77" i="40"/>
  <c r="C22" i="42"/>
  <c r="C17" i="42"/>
  <c r="C23" i="42"/>
  <c r="C25" i="42"/>
  <c r="K131" i="24"/>
  <c r="K132" i="24"/>
  <c r="K127" i="24"/>
  <c r="D30" i="6"/>
  <c r="K111" i="24"/>
  <c r="K116" i="24"/>
  <c r="K115" i="24"/>
  <c r="K112" i="24"/>
  <c r="K106" i="24"/>
  <c r="K102" i="24"/>
  <c r="K101" i="24"/>
  <c r="K100" i="24"/>
  <c r="K99" i="24"/>
  <c r="B32" i="40"/>
  <c r="K80" i="24"/>
  <c r="H67" i="40" l="1"/>
  <c r="H68" i="40"/>
  <c r="H66" i="40"/>
  <c r="B58" i="40" l="1"/>
  <c r="B23" i="40"/>
  <c r="C11" i="41" l="1"/>
  <c r="K34" i="24" l="1"/>
  <c r="H160" i="40"/>
  <c r="H159" i="40"/>
  <c r="H158" i="40"/>
  <c r="H155" i="40"/>
  <c r="H166" i="40" l="1"/>
  <c r="H146" i="40"/>
  <c r="H144" i="40"/>
  <c r="H143" i="40" s="1"/>
  <c r="H141" i="40"/>
  <c r="H140" i="40" s="1"/>
  <c r="H128" i="40"/>
  <c r="H125" i="40"/>
  <c r="H121" i="40"/>
  <c r="H117" i="40"/>
  <c r="H115" i="40"/>
  <c r="H111" i="40"/>
  <c r="H101" i="40"/>
  <c r="H97" i="40"/>
  <c r="H81" i="40" s="1"/>
  <c r="H76" i="40"/>
  <c r="H73" i="40"/>
  <c r="H47" i="40"/>
  <c r="H35" i="40"/>
  <c r="H32" i="40" s="1"/>
  <c r="H109" i="40"/>
  <c r="K44" i="24"/>
  <c r="K42" i="24"/>
  <c r="H44" i="40" l="1"/>
  <c r="H46" i="40"/>
  <c r="K41" i="24"/>
  <c r="K31" i="24" s="1"/>
  <c r="H114" i="40"/>
  <c r="K157" i="24"/>
  <c r="D15" i="6" l="1"/>
  <c r="H118" i="40"/>
  <c r="H71" i="40"/>
  <c r="H145" i="40"/>
  <c r="H142" i="40"/>
  <c r="D19" i="6"/>
  <c r="H48" i="40" l="1"/>
  <c r="C12" i="45" l="1"/>
  <c r="C15" i="44"/>
  <c r="K130" i="24" l="1"/>
  <c r="K129" i="24" s="1"/>
  <c r="K133" i="24"/>
  <c r="K124" i="24"/>
  <c r="K123" i="24" s="1"/>
  <c r="D31" i="6" s="1"/>
  <c r="K125" i="24"/>
  <c r="K126" i="24"/>
  <c r="B44" i="40" l="1"/>
  <c r="H148" i="40" l="1"/>
  <c r="K105" i="24"/>
  <c r="D22" i="6"/>
  <c r="K46" i="24"/>
  <c r="D17" i="6" s="1"/>
  <c r="K145" i="24"/>
  <c r="K118" i="24"/>
  <c r="K56" i="24"/>
  <c r="K57" i="24"/>
  <c r="K58" i="24"/>
  <c r="C13" i="44"/>
  <c r="C12" i="44" s="1"/>
  <c r="C11" i="44" s="1"/>
  <c r="H16" i="40"/>
  <c r="H15" i="40" s="1"/>
  <c r="H38" i="40"/>
  <c r="H41" i="40"/>
  <c r="H51" i="40"/>
  <c r="H57" i="40"/>
  <c r="H56" i="40" s="1"/>
  <c r="H55" i="40" s="1"/>
  <c r="H62" i="40"/>
  <c r="H96" i="40"/>
  <c r="H99" i="40"/>
  <c r="H105" i="40"/>
  <c r="H106" i="40" s="1"/>
  <c r="H108" i="40"/>
  <c r="H126" i="40"/>
  <c r="H137" i="40"/>
  <c r="H163" i="40"/>
  <c r="H169" i="40"/>
  <c r="H168" i="40" s="1"/>
  <c r="H171" i="40"/>
  <c r="H104" i="40"/>
  <c r="H102" i="40" s="1"/>
  <c r="K107" i="24"/>
  <c r="K19" i="24"/>
  <c r="K60" i="24"/>
  <c r="C12" i="42"/>
  <c r="D11" i="41"/>
  <c r="E11" i="41" s="1"/>
  <c r="E12" i="41"/>
  <c r="E15" i="41"/>
  <c r="C27" i="41"/>
  <c r="E23" i="41"/>
  <c r="D24" i="41"/>
  <c r="E24" i="41" s="1"/>
  <c r="E25" i="41"/>
  <c r="K67" i="24"/>
  <c r="K16" i="24"/>
  <c r="K63" i="24"/>
  <c r="K66" i="24" s="1"/>
  <c r="K143" i="24"/>
  <c r="K113" i="24"/>
  <c r="K81" i="24"/>
  <c r="K70" i="24" s="1"/>
  <c r="H23" i="40" s="1"/>
  <c r="K82" i="24"/>
  <c r="K54" i="24"/>
  <c r="K53" i="24"/>
  <c r="K52" i="24"/>
  <c r="K47" i="24"/>
  <c r="K48" i="24"/>
  <c r="K49" i="24"/>
  <c r="K26" i="24"/>
  <c r="K27" i="24"/>
  <c r="K28" i="24"/>
  <c r="K29" i="24"/>
  <c r="K20" i="24"/>
  <c r="H152" i="40" s="1"/>
  <c r="K21" i="24"/>
  <c r="H153" i="40" s="1"/>
  <c r="K22" i="24"/>
  <c r="H154" i="40" s="1"/>
  <c r="K166" i="24"/>
  <c r="K163" i="24" s="1"/>
  <c r="K158" i="24"/>
  <c r="K160" i="24"/>
  <c r="K159" i="24" s="1"/>
  <c r="K156" i="24"/>
  <c r="D40" i="6" s="1"/>
  <c r="K140" i="24"/>
  <c r="K141" i="24"/>
  <c r="K142" i="24"/>
  <c r="K137" i="24"/>
  <c r="K136" i="24" s="1"/>
  <c r="K96" i="24"/>
  <c r="B105" i="40"/>
  <c r="B102" i="40"/>
  <c r="B100" i="40"/>
  <c r="B98" i="40"/>
  <c r="B96" i="40"/>
  <c r="B81" i="40"/>
  <c r="B70" i="40"/>
  <c r="B55" i="40"/>
  <c r="B48" i="40"/>
  <c r="B42" i="40"/>
  <c r="B39" i="40"/>
  <c r="B36" i="40"/>
  <c r="B34" i="40"/>
  <c r="B27" i="40"/>
  <c r="B21" i="40"/>
  <c r="K85" i="24"/>
  <c r="K88" i="24"/>
  <c r="K87" i="24" s="1"/>
  <c r="K86" i="24" s="1"/>
  <c r="I112" i="40"/>
  <c r="J112" i="40"/>
  <c r="I108" i="40"/>
  <c r="J108" i="40"/>
  <c r="H90" i="40"/>
  <c r="H87" i="40"/>
  <c r="H83" i="40"/>
  <c r="H13" i="40"/>
  <c r="H12" i="40" s="1"/>
  <c r="H11" i="40" s="1"/>
  <c r="K92" i="24"/>
  <c r="K91" i="24" s="1"/>
  <c r="K90" i="24" s="1"/>
  <c r="K39" i="24"/>
  <c r="K38" i="24" s="1"/>
  <c r="F22" i="6"/>
  <c r="F23" i="6"/>
  <c r="F26" i="6"/>
  <c r="F27" i="6"/>
  <c r="F30" i="6"/>
  <c r="F32" i="6"/>
  <c r="F34" i="6"/>
  <c r="F39" i="6"/>
  <c r="E12" i="6"/>
  <c r="F12" i="6" s="1"/>
  <c r="E40" i="6"/>
  <c r="F40" i="6" s="1"/>
  <c r="E38" i="6"/>
  <c r="F38" i="6" s="1"/>
  <c r="E35" i="6"/>
  <c r="F35" i="6" s="1"/>
  <c r="E33" i="6"/>
  <c r="F33" i="6" s="1"/>
  <c r="E31" i="6"/>
  <c r="F31" i="6" s="1"/>
  <c r="E24" i="6"/>
  <c r="F24" i="6" s="1"/>
  <c r="E28" i="6"/>
  <c r="F28" i="6" s="1"/>
  <c r="E21" i="6"/>
  <c r="E19" i="6"/>
  <c r="F19" i="6" s="1"/>
  <c r="F21" i="6"/>
  <c r="A26" i="6"/>
  <c r="A18" i="6"/>
  <c r="A17" i="6"/>
  <c r="A15" i="6"/>
  <c r="A13" i="6"/>
  <c r="K108" i="24"/>
  <c r="K17" i="24"/>
  <c r="K15" i="24"/>
  <c r="K14" i="24"/>
  <c r="K94" i="24"/>
  <c r="K95" i="24"/>
  <c r="K134" i="24"/>
  <c r="D38" i="6"/>
  <c r="K164" i="24"/>
  <c r="K162" i="24"/>
  <c r="D42" i="6" s="1"/>
  <c r="D43" i="6" s="1"/>
  <c r="K84" i="24" l="1"/>
  <c r="D24" i="6" s="1"/>
  <c r="D25" i="6"/>
  <c r="H151" i="40"/>
  <c r="D16" i="6"/>
  <c r="K51" i="24"/>
  <c r="K25" i="24" s="1"/>
  <c r="H103" i="40"/>
  <c r="H98" i="40"/>
  <c r="K65" i="24"/>
  <c r="K104" i="24"/>
  <c r="D28" i="6" s="1"/>
  <c r="K12" i="24"/>
  <c r="K13" i="24" s="1"/>
  <c r="K152" i="24"/>
  <c r="K33" i="24"/>
  <c r="K32" i="24" s="1"/>
  <c r="D33" i="6"/>
  <c r="K154" i="24"/>
  <c r="K147" i="24"/>
  <c r="K148" i="24"/>
  <c r="D37" i="6"/>
  <c r="K139" i="24"/>
  <c r="D35" i="6" s="1"/>
  <c r="K151" i="24"/>
  <c r="D39" i="6" s="1"/>
  <c r="K146" i="24"/>
  <c r="H39" i="40"/>
  <c r="H100" i="40"/>
  <c r="H75" i="40"/>
  <c r="H74" i="40" s="1"/>
  <c r="H70" i="40" s="1"/>
  <c r="H127" i="40"/>
  <c r="H17" i="40"/>
  <c r="H45" i="40"/>
  <c r="H24" i="40"/>
  <c r="H36" i="40"/>
  <c r="H165" i="40"/>
  <c r="H164" i="40" s="1"/>
  <c r="H42" i="40"/>
  <c r="H86" i="40"/>
  <c r="H149" i="40"/>
  <c r="H147" i="40"/>
  <c r="D22" i="41"/>
  <c r="E22" i="41" s="1"/>
  <c r="C24" i="42"/>
  <c r="G28" i="41"/>
  <c r="H21" i="40"/>
  <c r="H20" i="40" s="1"/>
  <c r="H95" i="40"/>
  <c r="H82" i="40"/>
  <c r="H64" i="40"/>
  <c r="H63" i="40" s="1"/>
  <c r="H110" i="40"/>
  <c r="H50" i="40"/>
  <c r="H49" i="40" s="1"/>
  <c r="H37" i="40"/>
  <c r="K64" i="24"/>
  <c r="K153" i="24"/>
  <c r="H167" i="40"/>
  <c r="H170" i="40"/>
  <c r="E11" i="6"/>
  <c r="F11" i="6" s="1"/>
  <c r="K165" i="24"/>
  <c r="K24" i="24" l="1"/>
  <c r="D18" i="6"/>
  <c r="D12" i="6" s="1"/>
  <c r="D27" i="41"/>
  <c r="E27" i="41" s="1"/>
  <c r="D34" i="6"/>
  <c r="H120" i="40"/>
  <c r="H157" i="40" l="1"/>
  <c r="K11" i="24"/>
  <c r="H156" i="40"/>
  <c r="H113" i="40"/>
  <c r="H112" i="40" s="1"/>
  <c r="H10" i="40" s="1"/>
  <c r="D21" i="6"/>
  <c r="D11" i="6" s="1"/>
  <c r="H11" i="6" l="1"/>
  <c r="H12" i="6"/>
</calcChain>
</file>

<file path=xl/sharedStrings.xml><?xml version="1.0" encoding="utf-8"?>
<sst xmlns="http://schemas.openxmlformats.org/spreadsheetml/2006/main" count="2363" uniqueCount="560">
  <si>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</si>
  <si>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</si>
  <si>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</si>
  <si>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</si>
  <si>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</si>
  <si>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</si>
  <si>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</si>
  <si>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</si>
  <si>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</si>
  <si>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</si>
  <si>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</si>
  <si>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</si>
  <si>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</si>
  <si>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</si>
  <si>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</si>
  <si>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</si>
  <si>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</si>
  <si>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</si>
  <si>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</si>
  <si>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</si>
  <si>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</si>
  <si>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</si>
  <si>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</si>
  <si>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</si>
  <si>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</si>
  <si>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</si>
  <si>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</si>
  <si>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</si>
  <si>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</si>
  <si>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</si>
  <si>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</si>
  <si>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</si>
  <si>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</si>
  <si>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</si>
  <si>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</si>
  <si>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</si>
  <si>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</si>
  <si>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</si>
  <si>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</si>
  <si>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</si>
  <si>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</si>
  <si>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</si>
  <si>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</si>
  <si>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</si>
  <si>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</si>
  <si>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</si>
  <si>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</si>
  <si>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</si>
  <si>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</si>
  <si>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</si>
  <si>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</si>
  <si>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</si>
  <si>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</si>
  <si>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</si>
  <si>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</si>
  <si>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</si>
  <si>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</si>
  <si>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</si>
  <si>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</si>
  <si>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</si>
  <si>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</si>
  <si>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</si>
  <si>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</si>
  <si>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</si>
  <si>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</si>
  <si>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</si>
  <si>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</si>
  <si>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</si>
  <si>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</si>
  <si>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</si>
  <si>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</si>
  <si>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</si>
  <si>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</si>
  <si>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</si>
  <si>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</si>
  <si>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</si>
  <si>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</si>
  <si>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</si>
  <si>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</si>
  <si>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</si>
  <si>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</si>
  <si>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</si>
  <si>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</si>
  <si>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</si>
  <si>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</si>
  <si>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</si>
  <si>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</si>
  <si>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</si>
  <si>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</si>
  <si>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</si>
  <si>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</si>
  <si>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</si>
  <si>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</si>
  <si>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</si>
  <si>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</si>
  <si>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</si>
  <si>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</si>
  <si>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</si>
  <si>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</si>
  <si>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</si>
  <si>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</si>
  <si>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</si>
  <si>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</si>
  <si>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</si>
  <si>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</si>
  <si>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</si>
  <si>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</si>
  <si>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</si>
  <si>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</si>
  <si>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</si>
  <si>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</si>
  <si>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</si>
  <si>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</si>
  <si>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</si>
  <si>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</si>
  <si>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</si>
  <si>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</si>
  <si>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</si>
  <si>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</si>
  <si>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</si>
  <si>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</si>
  <si>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</si>
  <si>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</si>
  <si>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</si>
  <si>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</si>
  <si>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</si>
  <si>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</si>
  <si>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</si>
  <si>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</si>
  <si>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</si>
  <si>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</si>
  <si>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</si>
  <si>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</si>
  <si>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</si>
  <si>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</si>
  <si>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</si>
  <si>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</si>
  <si>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</si>
  <si>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</si>
  <si>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</si>
  <si>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</si>
  <si>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</si>
  <si>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</si>
  <si>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</si>
  <si>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</si>
  <si>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</si>
  <si>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</si>
  <si>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</si>
  <si>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</si>
  <si>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</si>
  <si>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</si>
  <si>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</si>
  <si>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</si>
  <si>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</si>
  <si>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</si>
  <si>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</si>
  <si>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</si>
  <si>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</si>
  <si>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</si>
  <si>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</si>
  <si>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</si>
  <si>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</si>
  <si>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</si>
  <si>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</si>
  <si>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</si>
  <si>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</si>
  <si>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</si>
  <si>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</si>
  <si>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</si>
  <si>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</si>
  <si>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</si>
  <si>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</si>
  <si>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</si>
  <si>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</si>
  <si>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</si>
  <si>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</si>
  <si>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</si>
  <si>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</si>
  <si>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</si>
  <si>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</si>
  <si>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</si>
  <si>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</si>
  <si>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</si>
  <si>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</si>
  <si>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</si>
  <si>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</si>
  <si>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</si>
  <si>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</si>
  <si>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</si>
  <si>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</si>
  <si>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</si>
  <si>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</si>
  <si>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</si>
  <si>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</si>
  <si>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</si>
  <si>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</si>
  <si>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</si>
  <si>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</si>
  <si>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</si>
  <si>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</si>
  <si>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</si>
  <si>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</si>
  <si>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</si>
  <si>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</si>
  <si>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</si>
  <si>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</si>
  <si>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</si>
  <si>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</si>
  <si>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</si>
  <si>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</si>
  <si>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</si>
  <si>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</si>
  <si>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</si>
  <si>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</si>
  <si>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</si>
  <si>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</si>
  <si>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</si>
  <si>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</si>
  <si>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</si>
  <si>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</si>
  <si>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</si>
  <si>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</si>
  <si>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</si>
  <si>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</si>
  <si>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</si>
  <si>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</si>
  <si>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</si>
  <si>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</si>
  <si>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</si>
  <si>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</si>
  <si>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</si>
  <si>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</si>
  <si>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</si>
  <si>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</si>
  <si>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</si>
  <si>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</si>
  <si>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</si>
  <si>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</si>
  <si>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</si>
  <si>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</si>
  <si>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</si>
  <si>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</si>
  <si>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</si>
  <si>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</si>
  <si>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</si>
  <si>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</si>
  <si>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</si>
  <si>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</si>
  <si>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</si>
  <si>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</si>
  <si>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</si>
  <si>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</si>
  <si>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</si>
  <si>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</si>
  <si>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</si>
  <si>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</si>
  <si>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</si>
  <si>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</si>
  <si>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</si>
  <si>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</si>
  <si>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</si>
  <si>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</si>
  <si>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</si>
  <si>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</si>
  <si>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</si>
  <si>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</si>
  <si>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</si>
  <si>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</si>
  <si>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</si>
  <si>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</si>
  <si>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</si>
  <si>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</si>
  <si>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</si>
  <si>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</si>
  <si>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</si>
  <si>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</si>
  <si>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</si>
  <si>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</si>
  <si>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</si>
  <si>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</si>
  <si>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</si>
  <si>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</si>
  <si>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</si>
  <si>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</si>
  <si>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</si>
  <si>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</si>
  <si>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</si>
  <si>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</si>
  <si>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</si>
  <si>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</si>
  <si>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</si>
  <si>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</si>
  <si>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</si>
  <si>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</si>
  <si>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</si>
  <si>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</si>
  <si>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</si>
  <si>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</si>
  <si>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</si>
  <si>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</si>
  <si>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</si>
  <si>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</si>
  <si>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</si>
  <si>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</si>
  <si>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</si>
  <si>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</si>
  <si>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</si>
  <si>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</si>
  <si>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</si>
  <si>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</si>
  <si>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</si>
  <si>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</si>
  <si>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</si>
  <si>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</si>
  <si>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</si>
  <si>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</si>
  <si>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</si>
  <si>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</si>
  <si>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</si>
  <si>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</si>
  <si>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</si>
  <si>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</si>
  <si>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</si>
  <si>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</si>
  <si>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</si>
  <si>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</si>
  <si>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</si>
  <si>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</si>
  <si>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</si>
  <si>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</si>
  <si>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</si>
  <si>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</si>
  <si>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</si>
  <si>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</si>
  <si>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</si>
  <si>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</si>
  <si>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</si>
  <si>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</si>
  <si>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</si>
  <si>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</si>
  <si>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</si>
  <si>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</si>
  <si>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</si>
  <si>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</si>
  <si>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</si>
  <si>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</si>
  <si>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</si>
  <si>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</si>
  <si>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</si>
  <si>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</si>
  <si>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</si>
  <si>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</si>
  <si>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</si>
  <si>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</si>
  <si>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</si>
  <si>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</si>
  <si>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</si>
  <si>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</si>
  <si>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</si>
  <si>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</si>
  <si>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</si>
  <si>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</si>
  <si>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</si>
  <si>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</si>
  <si>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</si>
  <si>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</si>
  <si>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</si>
  <si>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</si>
  <si>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</si>
  <si>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</si>
  <si>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</si>
  <si>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</si>
  <si>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</si>
  <si>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</si>
  <si>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</si>
  <si>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</si>
  <si>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</si>
  <si>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</si>
  <si>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</si>
  <si>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</si>
  <si>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</si>
  <si>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</si>
  <si>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</si>
  <si>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</si>
  <si>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</si>
  <si>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</si>
  <si>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</si>
  <si>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</si>
  <si>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</si>
  <si>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992 01 02 00 00 10 0000 710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</si>
  <si>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</si>
  <si>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</si>
  <si>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</si>
  <si>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</si>
  <si>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</si>
  <si>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</si>
  <si>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</si>
  <si>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</si>
  <si>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</si>
  <si>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</si>
  <si>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</si>
  <si>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</si>
  <si>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</si>
  <si>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</si>
  <si>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</si>
  <si>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</si>
  <si>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</si>
  <si>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</si>
  <si>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</si>
  <si>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</si>
  <si>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</si>
  <si>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</si>
  <si>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</si>
  <si>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</si>
  <si>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Безвозмездные поступления из  бюджета муниципального образования Северский район в  2021 году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</si>
  <si>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</si>
  <si>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</si>
  <si>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Развитие системы поддержки субъектов малого и среднего предпринимательства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</si>
  <si>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</si>
  <si>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</si>
  <si>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</si>
  <si>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</si>
  <si>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</si>
  <si>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</si>
  <si>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</si>
  <si>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</si>
  <si>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</si>
  <si>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</si>
  <si>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</si>
  <si>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</si>
  <si>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</si>
  <si>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</si>
  <si>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</si>
  <si>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</si>
  <si>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</si>
  <si>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</si>
  <si>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</si>
  <si>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</si>
  <si>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</si>
  <si>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</si>
  <si>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</si>
  <si>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</si>
  <si>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</si>
  <si>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</si>
  <si>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</si>
  <si>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992 01 05 02 00 00 0000 500</t>
  </si>
  <si>
    <t>Увеличение остатков  средств бюджетов</t>
  </si>
  <si>
    <t>992 01 05 02 01 00 0000 510</t>
  </si>
  <si>
    <t>увеличение прочих остатков  денежных средств бюджетов</t>
  </si>
  <si>
    <t>Уменьшение  остатков средств бюджетов</t>
  </si>
  <si>
    <t>от ______________2020г.№______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</si>
  <si>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</si>
  <si>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</si>
  <si>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</si>
  <si>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</si>
  <si>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</si>
  <si>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</si>
  <si>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</si>
  <si>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</si>
  <si>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</si>
  <si>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</si>
  <si>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</si>
  <si>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</si>
  <si>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</si>
  <si>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</si>
  <si>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</si>
  <si>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</si>
  <si>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</si>
  <si>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</si>
  <si>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от_________________2020№_______</t>
  </si>
  <si>
    <t>от_________________2020г.№_________</t>
  </si>
  <si>
    <t>от_________________2020г.№________</t>
  </si>
  <si>
    <t>от______________2020г.№_______</t>
  </si>
  <si>
    <t>от ____________2020г.№________</t>
  </si>
  <si>
    <t>от__________________2020г.№______</t>
  </si>
  <si>
    <t>от____________2020г.№_______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</si>
  <si>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</si>
  <si>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</si>
  <si>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</si>
  <si>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 xml:space="preserve">Муниципальная программа "Обеспечение безопасности и развитие казачества 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</si>
  <si>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</si>
  <si>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</si>
  <si>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</si>
  <si>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</si>
  <si>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</si>
  <si>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</si>
  <si>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</si>
  <si>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</si>
  <si>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</si>
  <si>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</si>
  <si>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</si>
  <si>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</si>
  <si>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</si>
  <si>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</si>
  <si>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</si>
  <si>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</si>
  <si>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</si>
  <si>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</si>
  <si>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</si>
  <si>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</si>
  <si>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</si>
  <si>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</si>
  <si>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</si>
  <si>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</si>
  <si>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</si>
  <si>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</si>
  <si>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</si>
  <si>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</si>
  <si>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</si>
  <si>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</si>
  <si>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</si>
  <si>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</si>
  <si>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</si>
  <si>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</si>
  <si>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</si>
  <si>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</si>
  <si>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</si>
  <si>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</si>
  <si>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</si>
  <si>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</si>
  <si>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</si>
  <si>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</si>
  <si>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</si>
  <si>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</si>
  <si>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</si>
  <si>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</si>
  <si>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</si>
  <si>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</si>
  <si>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</si>
  <si>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</si>
  <si>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</si>
  <si>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</si>
  <si>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</si>
  <si>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</si>
  <si>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</si>
  <si>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</si>
  <si>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</si>
  <si>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</si>
  <si>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Начальник финансового отдела                                                                                                                                                   И.В.Бакалова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</si>
  <si>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</si>
  <si>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2 02 49999 00 0000 150</t>
  </si>
  <si>
    <t>2 02 49999 10 0000 150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</si>
  <si>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</si>
  <si>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</si>
  <si>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</si>
  <si>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от      2020г №____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</si>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</sst>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80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3" fillId="0" borderId="3" xfId="7" applyFont="1" applyFill="1" applyBorder="1" applyAlignment="1">
      <alignment wrapText="1"/>
    </xf>
    <xf numFmtId="0" fontId="13" fillId="0" borderId="4" xfId="7" applyFont="1" applyFill="1" applyBorder="1" applyAlignment="1">
      <alignment wrapText="1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0" fontId="15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5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0" borderId="1" xfId="7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3" fillId="2" borderId="4" xfId="7" applyFont="1" applyFill="1" applyBorder="1" applyAlignment="1">
      <alignment wrapText="1"/>
    </xf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0" fontId="13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165" fontId="13" fillId="2" borderId="1" xfId="7" applyNumberFormat="1" applyFont="1" applyFill="1" applyBorder="1" applyAlignment="1"/>
    <xf numFmtId="49" fontId="15" fillId="0" borderId="5" xfId="7" applyNumberFormat="1" applyFont="1" applyFill="1" applyBorder="1" applyAlignment="1">
      <alignment horizontal="center"/>
    </xf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0" fontId="15" fillId="0" borderId="1" xfId="7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0" fontId="14" fillId="0" borderId="4" xfId="7" applyFont="1" applyFill="1" applyBorder="1" applyAlignment="1">
      <alignment wrapText="1"/>
    </xf>
    <xf numFmtId="0" fontId="13" fillId="0" borderId="6" xfId="7" applyFont="1" applyFill="1" applyBorder="1" applyAlignment="1">
      <alignment wrapText="1"/>
    </xf>
    <xf numFmtId="0" fontId="13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5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wrapText="1"/>
    </xf>
    <xf numFmtId="0" fontId="13" fillId="2" borderId="11" xfId="7" applyFont="1" applyFill="1" applyBorder="1" applyAlignment="1">
      <alignment wrapText="1"/>
    </xf>
    <xf numFmtId="0" fontId="13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3" fillId="0" borderId="5" xfId="7" applyNumberFormat="1" applyFont="1" applyFill="1" applyBorder="1" applyAlignment="1">
      <alignment horizontal="center"/>
    </xf>
    <xf numFmtId="0" fontId="13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5" fillId="0" borderId="1" xfId="7" applyNumberFormat="1" applyFont="1" applyFill="1" applyBorder="1" applyAlignment="1"/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3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0" fontId="13" fillId="2" borderId="6" xfId="7" applyFont="1" applyFill="1" applyBorder="1" applyAlignment="1">
      <alignment horizontal="left" vertical="center" wrapText="1"/>
    </xf>
    <xf numFmtId="0" fontId="14" fillId="2" borderId="6" xfId="7" applyFont="1" applyFill="1" applyBorder="1" applyAlignment="1">
      <alignment horizontal="left" vertical="center" wrapText="1"/>
    </xf>
    <xf numFmtId="49" fontId="14" fillId="0" borderId="5" xfId="7" applyNumberFormat="1" applyFont="1" applyFill="1" applyBorder="1" applyAlignment="1">
      <alignment horizontal="center"/>
    </xf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2" xfId="7" applyFont="1" applyFill="1" applyBorder="1" applyAlignment="1"/>
    <xf numFmtId="0" fontId="31" fillId="4" borderId="2" xfId="7" applyFont="1" applyFill="1" applyBorder="1" applyAlignment="1">
      <alignment horizontal="center"/>
    </xf>
    <xf numFmtId="49" fontId="31" fillId="4" borderId="2" xfId="7" applyNumberFormat="1" applyFont="1" applyFill="1" applyBorder="1" applyAlignment="1">
      <alignment horizontal="center"/>
    </xf>
    <xf numFmtId="49" fontId="31" fillId="4" borderId="18" xfId="7" applyNumberFormat="1" applyFont="1" applyFill="1" applyBorder="1" applyAlignment="1">
      <alignment horizontal="center"/>
    </xf>
    <xf numFmtId="49" fontId="31" fillId="4" borderId="6" xfId="7" applyNumberFormat="1" applyFont="1" applyFill="1" applyBorder="1" applyAlignment="1">
      <alignment horizontal="center"/>
    </xf>
    <xf numFmtId="49" fontId="31" fillId="4" borderId="7" xfId="7" applyNumberFormat="1" applyFont="1" applyFill="1" applyBorder="1" applyAlignment="1">
      <alignment horizontal="center"/>
    </xf>
    <xf numFmtId="49" fontId="31" fillId="4" borderId="5" xfId="7" applyNumberFormat="1" applyFont="1" applyFill="1" applyBorder="1" applyAlignment="1">
      <alignment horizontal="center"/>
    </xf>
    <xf numFmtId="49" fontId="31" fillId="4" borderId="19" xfId="7" applyNumberFormat="1" applyFont="1" applyFill="1" applyBorder="1" applyAlignment="1">
      <alignment horizontal="center"/>
    </xf>
    <xf numFmtId="165" fontId="31" fillId="4" borderId="2" xfId="7" applyNumberFormat="1" applyFont="1" applyFill="1" applyBorder="1" applyAlignment="1"/>
    <xf numFmtId="0" fontId="31" fillId="4" borderId="0" xfId="7" applyFont="1" applyFill="1" applyAlignment="1"/>
    <xf numFmtId="0" fontId="32" fillId="4" borderId="2" xfId="7" applyFont="1" applyFill="1" applyBorder="1" applyAlignment="1"/>
    <xf numFmtId="0" fontId="32" fillId="4" borderId="2" xfId="7" applyFont="1" applyFill="1" applyBorder="1" applyAlignment="1">
      <alignment horizontal="center"/>
    </xf>
    <xf numFmtId="49" fontId="32" fillId="4" borderId="2" xfId="7" applyNumberFormat="1" applyFont="1" applyFill="1" applyBorder="1" applyAlignment="1">
      <alignment horizontal="center"/>
    </xf>
    <xf numFmtId="49" fontId="32" fillId="4" borderId="18" xfId="7" applyNumberFormat="1" applyFont="1" applyFill="1" applyBorder="1" applyAlignment="1">
      <alignment horizontal="center"/>
    </xf>
    <xf numFmtId="49" fontId="32" fillId="4" borderId="6" xfId="7" applyNumberFormat="1" applyFont="1" applyFill="1" applyBorder="1" applyAlignment="1">
      <alignment horizontal="center"/>
    </xf>
    <xf numFmtId="49" fontId="32" fillId="4" borderId="7" xfId="7" applyNumberFormat="1" applyFont="1" applyFill="1" applyBorder="1" applyAlignment="1">
      <alignment horizontal="center"/>
    </xf>
    <xf numFmtId="49" fontId="32" fillId="4" borderId="5" xfId="7" applyNumberFormat="1" applyFont="1" applyFill="1" applyBorder="1" applyAlignment="1">
      <alignment horizontal="center"/>
    </xf>
    <xf numFmtId="49" fontId="32" fillId="4" borderId="19" xfId="7" applyNumberFormat="1" applyFont="1" applyFill="1" applyBorder="1" applyAlignment="1">
      <alignment horizontal="center"/>
    </xf>
    <xf numFmtId="165" fontId="32" fillId="4" borderId="2" xfId="7" applyNumberFormat="1" applyFont="1" applyFill="1" applyBorder="1" applyAlignment="1"/>
    <xf numFmtId="0" fontId="32" fillId="4" borderId="0" xfId="7" applyFont="1" applyFill="1" applyAlignment="1"/>
    <xf numFmtId="0" fontId="32" fillId="4" borderId="1" xfId="7" applyFont="1" applyFill="1" applyBorder="1" applyAlignment="1"/>
    <xf numFmtId="0" fontId="32" fillId="4" borderId="1" xfId="7" applyFont="1" applyFill="1" applyBorder="1" applyAlignment="1">
      <alignment horizontal="center"/>
    </xf>
    <xf numFmtId="49" fontId="32" fillId="4" borderId="1" xfId="7" applyNumberFormat="1" applyFont="1" applyFill="1" applyBorder="1" applyAlignment="1">
      <alignment horizontal="center"/>
    </xf>
    <xf numFmtId="49" fontId="32" fillId="4" borderId="20" xfId="7" applyNumberFormat="1" applyFont="1" applyFill="1" applyBorder="1" applyAlignment="1">
      <alignment horizontal="center"/>
    </xf>
    <xf numFmtId="165" fontId="32" fillId="4" borderId="1" xfId="7" applyNumberFormat="1" applyFont="1" applyFill="1" applyBorder="1" applyAlignment="1"/>
    <xf numFmtId="0" fontId="31" fillId="0" borderId="0" xfId="7" applyFont="1" applyFill="1" applyAlignment="1"/>
    <xf numFmtId="0" fontId="32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1" xfId="7" applyFont="1" applyFill="1" applyBorder="1" applyAlignment="1">
      <alignment vertical="center"/>
    </xf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165" fontId="6" fillId="3" borderId="1" xfId="7" applyNumberFormat="1" applyFont="1" applyFill="1" applyBorder="1" applyAlignment="1">
      <alignment horizontal="right"/>
    </xf>
    <xf numFmtId="0" fontId="13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49" fontId="13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165" fontId="6" fillId="2" borderId="1" xfId="7" applyNumberFormat="1" applyFont="1" applyFill="1" applyBorder="1" applyAlignment="1">
      <alignment horizontal="right"/>
    </xf>
    <xf numFmtId="0" fontId="6" fillId="3" borderId="0" xfId="7" applyFont="1" applyFill="1"/>
    <xf numFmtId="49" fontId="6" fillId="2" borderId="19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>
      <alignment horizontal="right"/>
    </xf>
    <xf numFmtId="165" fontId="6" fillId="2" borderId="1" xfId="7" applyNumberFormat="1" applyFont="1" applyFill="1" applyBorder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165" fontId="6" fillId="0" borderId="0" xfId="0" applyNumberFormat="1" applyFont="1" applyAlignment="1"/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15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5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/>
    </xf>
    <xf numFmtId="49" fontId="15" fillId="0" borderId="6" xfId="7" applyNumberFormat="1" applyFont="1" applyFill="1" applyBorder="1" applyAlignment="1">
      <alignment horizontal="center"/>
    </xf>
    <xf numFmtId="49" fontId="15" fillId="0" borderId="7" xfId="7" applyNumberFormat="1" applyFont="1" applyFill="1" applyBorder="1" applyAlignment="1">
      <alignment horizontal="center"/>
    </xf>
    <xf numFmtId="0" fontId="34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13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3" fillId="0" borderId="22" xfId="7" applyFont="1" applyFill="1" applyBorder="1" applyAlignment="1">
      <alignment wrapText="1"/>
    </xf>
    <xf numFmtId="165" fontId="6" fillId="5" borderId="1" xfId="7" applyNumberFormat="1" applyFont="1" applyFill="1" applyBorder="1" applyAlignment="1"/>
    <xf numFmtId="0" fontId="15" fillId="5" borderId="1" xfId="7" applyFont="1" applyFill="1" applyBorder="1" applyAlignment="1">
      <alignment horizontal="center"/>
    </xf>
    <xf numFmtId="49" fontId="15" fillId="5" borderId="1" xfId="7" applyNumberFormat="1" applyFont="1" applyFill="1" applyBorder="1" applyAlignment="1">
      <alignment horizontal="center"/>
    </xf>
    <xf numFmtId="49" fontId="15" fillId="5" borderId="6" xfId="7" applyNumberFormat="1" applyFont="1" applyFill="1" applyBorder="1" applyAlignment="1">
      <alignment horizontal="center"/>
    </xf>
    <xf numFmtId="49" fontId="15" fillId="5" borderId="7" xfId="7" applyNumberFormat="1" applyFont="1" applyFill="1" applyBorder="1" applyAlignment="1">
      <alignment horizontal="center"/>
    </xf>
    <xf numFmtId="49" fontId="6" fillId="5" borderId="7" xfId="7" applyNumberFormat="1" applyFont="1" applyFill="1" applyBorder="1" applyAlignment="1">
      <alignment horizontal="center"/>
    </xf>
    <xf numFmtId="49" fontId="15" fillId="5" borderId="5" xfId="7" applyNumberFormat="1" applyFont="1" applyFill="1" applyBorder="1" applyAlignment="1">
      <alignment horizontal="center"/>
    </xf>
    <xf numFmtId="165" fontId="15" fillId="5" borderId="1" xfId="7" applyNumberFormat="1" applyFont="1" applyFill="1" applyBorder="1" applyAlignment="1"/>
    <xf numFmtId="49" fontId="6" fillId="5" borderId="1" xfId="7" applyNumberFormat="1" applyFont="1" applyFill="1" applyBorder="1" applyAlignment="1">
      <alignment horizontal="center" vertical="center"/>
    </xf>
    <xf numFmtId="165" fontId="6" fillId="5" borderId="1" xfId="7" applyNumberFormat="1" applyFont="1" applyFill="1" applyBorder="1" applyAlignment="1">
      <alignment horizontal="right" vertical="center"/>
    </xf>
    <xf numFmtId="165" fontId="41" fillId="5" borderId="1" xfId="14" applyNumberFormat="1" applyFont="1" applyFill="1" applyBorder="1" applyAlignment="1">
      <alignment horizontal="center" vertical="center" wrapText="1"/>
    </xf>
    <xf numFmtId="0" fontId="6" fillId="5" borderId="1" xfId="7" applyFont="1" applyFill="1" applyBorder="1" applyAlignment="1">
      <alignment horizontal="center"/>
    </xf>
    <xf numFmtId="49" fontId="6" fillId="5" borderId="1" xfId="7" applyNumberFormat="1" applyFont="1" applyFill="1" applyBorder="1" applyAlignment="1">
      <alignment horizontal="center"/>
    </xf>
    <xf numFmtId="49" fontId="6" fillId="5" borderId="6" xfId="7" applyNumberFormat="1" applyFont="1" applyFill="1" applyBorder="1" applyAlignment="1">
      <alignment horizontal="center"/>
    </xf>
    <xf numFmtId="49" fontId="6" fillId="5" borderId="5" xfId="7" applyNumberFormat="1" applyFont="1" applyFill="1" applyBorder="1" applyAlignment="1">
      <alignment horizontal="center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49" fontId="15" fillId="2" borderId="17" xfId="7" applyNumberFormat="1" applyFont="1" applyFill="1" applyBorder="1" applyAlignment="1">
      <alignment horizontal="center"/>
    </xf>
    <xf numFmtId="49" fontId="15" fillId="2" borderId="16" xfId="7" applyNumberFormat="1" applyFont="1" applyFill="1" applyBorder="1" applyAlignment="1">
      <alignment horizontal="center"/>
    </xf>
    <xf numFmtId="49" fontId="15" fillId="2" borderId="14" xfId="7" applyNumberFormat="1" applyFont="1" applyFill="1" applyBorder="1" applyAlignment="1">
      <alignment horizontal="center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1" fillId="5" borderId="0" xfId="7" applyFont="1" applyFill="1" applyAlignment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3" fillId="0" borderId="1" xfId="7" applyFont="1" applyFill="1" applyBorder="1" applyAlignment="1">
      <alignment vertical="top" wrapText="1"/>
    </xf>
    <xf numFmtId="0" fontId="14" fillId="2" borderId="1" xfId="7" applyFont="1" applyFill="1" applyBorder="1" applyAlignment="1">
      <alignment horizontal="left" vertical="center" wrapText="1"/>
    </xf>
    <xf numFmtId="0" fontId="13" fillId="2" borderId="1" xfId="7" applyFont="1" applyFill="1" applyBorder="1" applyAlignment="1">
      <alignment vertical="top" wrapText="1"/>
    </xf>
    <xf numFmtId="0" fontId="13" fillId="5" borderId="1" xfId="7" applyFont="1" applyFill="1" applyBorder="1" applyAlignment="1">
      <alignment wrapText="1"/>
    </xf>
    <xf numFmtId="0" fontId="13" fillId="0" borderId="6" xfId="7" applyFont="1" applyFill="1" applyBorder="1" applyAlignment="1">
      <alignment vertical="top" wrapText="1"/>
    </xf>
    <xf numFmtId="0" fontId="13" fillId="0" borderId="4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3" fillId="2" borderId="3" xfId="7" applyFont="1" applyFill="1" applyBorder="1" applyAlignment="1">
      <alignment vertical="top" wrapText="1"/>
    </xf>
    <xf numFmtId="0" fontId="6" fillId="5" borderId="1" xfId="7" applyFont="1" applyFill="1" applyBorder="1"/>
    <xf numFmtId="49" fontId="6" fillId="2" borderId="12" xfId="7" applyNumberFormat="1" applyFont="1" applyFill="1" applyBorder="1" applyAlignment="1">
      <alignment horizontal="center"/>
    </xf>
    <xf numFmtId="49" fontId="6" fillId="2" borderId="23" xfId="7" applyNumberFormat="1" applyFont="1" applyFill="1" applyBorder="1" applyAlignment="1">
      <alignment horizontal="center"/>
    </xf>
    <xf numFmtId="49" fontId="6" fillId="2" borderId="24" xfId="7" applyNumberFormat="1" applyFont="1" applyFill="1" applyBorder="1" applyAlignment="1">
      <alignment horizontal="center"/>
    </xf>
    <xf numFmtId="0" fontId="13" fillId="2" borderId="3" xfId="7" applyFont="1" applyFill="1" applyBorder="1" applyAlignment="1"/>
    <xf numFmtId="0" fontId="31" fillId="4" borderId="2" xfId="7" applyFont="1" applyFill="1" applyBorder="1" applyAlignment="1">
      <alignment vertical="top" wrapText="1"/>
    </xf>
    <xf numFmtId="0" fontId="32" fillId="4" borderId="2" xfId="7" applyFont="1" applyFill="1" applyBorder="1" applyAlignment="1">
      <alignment horizontal="left" vertical="top" wrapText="1"/>
    </xf>
    <xf numFmtId="0" fontId="32" fillId="4" borderId="2" xfId="7" applyFont="1" applyFill="1" applyBorder="1" applyAlignment="1">
      <alignment vertical="top" wrapText="1"/>
    </xf>
    <xf numFmtId="0" fontId="6" fillId="4" borderId="1" xfId="7" applyFont="1" applyFill="1" applyBorder="1" applyAlignment="1">
      <alignment vertical="top" wrapText="1"/>
    </xf>
    <xf numFmtId="0" fontId="32" fillId="4" borderId="1" xfId="7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4" fillId="0" borderId="1" xfId="0" applyFont="1" applyBorder="1"/>
    <xf numFmtId="0" fontId="54" fillId="0" borderId="1" xfId="0" applyFont="1" applyBorder="1" applyAlignment="1">
      <alignment vertical="top" wrapText="1"/>
    </xf>
    <xf numFmtId="0" fontId="54" fillId="0" borderId="1" xfId="0" applyFont="1" applyBorder="1" applyAlignment="1">
      <alignment vertical="center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wrapText="1"/>
    </xf>
    <xf numFmtId="0" fontId="54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vertical="top" wrapText="1"/>
    </xf>
    <xf numFmtId="0" fontId="6" fillId="2" borderId="12" xfId="7" applyFont="1" applyFill="1" applyBorder="1"/>
    <xf numFmtId="0" fontId="6" fillId="2" borderId="12" xfId="7" applyFont="1" applyFill="1" applyBorder="1" applyAlignment="1">
      <alignment horizontal="center"/>
    </xf>
    <xf numFmtId="168" fontId="25" fillId="5" borderId="1" xfId="2" applyFont="1" applyFill="1" applyBorder="1" applyAlignment="1">
      <alignment horizontal="left" vertical="center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56" fillId="0" borderId="0" xfId="0" applyFont="1" applyAlignment="1">
      <alignment horizontal="left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56" fillId="0" borderId="1" xfId="0" applyFont="1" applyBorder="1" applyAlignment="1">
      <alignment horizontal="left" vertical="center" wrapText="1"/>
    </xf>
    <xf numFmtId="0" fontId="56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0" fontId="56" fillId="0" borderId="15" xfId="0" applyFont="1" applyBorder="1" applyAlignment="1">
      <alignment horizontal="left" vertical="center" wrapText="1"/>
    </xf>
    <xf numFmtId="0" fontId="56" fillId="0" borderId="0" xfId="0" applyFont="1" applyAlignment="1">
      <alignment horizontal="center" vertical="top"/>
    </xf>
    <xf numFmtId="0" fontId="62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3" fillId="0" borderId="1" xfId="0" applyFont="1" applyBorder="1" applyAlignment="1">
      <alignment horizontal="center" vertical="center" wrapText="1"/>
    </xf>
    <xf numFmtId="165" fontId="63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3" fillId="2" borderId="1" xfId="0" applyFont="1" applyFill="1" applyBorder="1" applyAlignment="1">
      <alignment horizontal="center" vertical="center" wrapText="1"/>
    </xf>
    <xf numFmtId="164" fontId="63" fillId="2" borderId="1" xfId="14" applyFont="1" applyFill="1" applyBorder="1" applyAlignment="1">
      <alignment horizontal="left" vertical="center" wrapText="1"/>
    </xf>
    <xf numFmtId="165" fontId="63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4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4" fillId="0" borderId="15" xfId="0" applyFont="1" applyBorder="1" applyAlignment="1">
      <alignment wrapText="1"/>
    </xf>
    <xf numFmtId="0" fontId="65" fillId="0" borderId="0" xfId="0" applyFont="1"/>
    <xf numFmtId="165" fontId="65" fillId="0" borderId="0" xfId="0" applyNumberFormat="1" applyFont="1"/>
    <xf numFmtId="165" fontId="30" fillId="0" borderId="0" xfId="0" applyNumberFormat="1" applyFont="1" applyAlignment="1">
      <alignment horizontal="right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2" fillId="0" borderId="6" xfId="0" applyFont="1" applyBorder="1" applyAlignment="1">
      <alignment horizontal="center" vertical="top" wrapText="1"/>
    </xf>
    <xf numFmtId="0" fontId="42" fillId="0" borderId="5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25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1" fillId="0" borderId="27" xfId="0" applyFont="1" applyBorder="1" applyAlignment="1">
      <alignment horizontal="center" vertical="center" wrapText="1"/>
    </xf>
    <xf numFmtId="0" fontId="61" fillId="0" borderId="28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5" fillId="0" borderId="0" xfId="0" applyFont="1" applyAlignment="1"/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7" applyFont="1" applyFill="1" applyAlignment="1">
      <alignment horizontal="left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60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4" fillId="0" borderId="0" xfId="0" applyFont="1" applyFill="1" applyBorder="1" applyAlignment="1">
      <alignment horizontal="left" wrapText="1"/>
    </xf>
    <xf numFmtId="0" fontId="55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8" fontId="4" fillId="2" borderId="3" xfId="2" applyFont="1" applyFill="1" applyBorder="1" applyAlignment="1">
      <alignment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2"/>
  <sheetViews>
    <sheetView topLeftCell="A7" zoomScale="82" zoomScaleNormal="82" workbookViewId="0">
      <selection activeCell="A40" sqref="A40:XFD40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308" t="s">
        <v>223</v>
      </c>
    </row>
    <row r="2" spans="1:2" ht="15.75" x14ac:dyDescent="0.25">
      <c r="B2" s="308" t="s">
        <v>0</v>
      </c>
    </row>
    <row r="3" spans="1:2" ht="15.75" x14ac:dyDescent="0.25">
      <c r="A3" s="327"/>
      <c r="B3" s="308" t="s">
        <v>1</v>
      </c>
    </row>
    <row r="4" spans="1:2" ht="15.75" x14ac:dyDescent="0.25">
      <c r="B4" s="308" t="s">
        <v>2</v>
      </c>
    </row>
    <row r="5" spans="1:2" x14ac:dyDescent="0.25">
      <c r="B5" s="325" t="s">
        <v>470</v>
      </c>
    </row>
    <row r="6" spans="1:2" x14ac:dyDescent="0.25">
      <c r="B6" s="325"/>
    </row>
    <row r="7" spans="1:2" ht="63" customHeight="1" x14ac:dyDescent="0.3">
      <c r="A7" s="502" t="s">
        <v>258</v>
      </c>
      <c r="B7" s="502"/>
    </row>
    <row r="8" spans="1:2" ht="60" customHeight="1" x14ac:dyDescent="0.25">
      <c r="A8" s="503" t="s">
        <v>259</v>
      </c>
      <c r="B8" s="504"/>
    </row>
    <row r="9" spans="1:2" ht="16.5" customHeight="1" x14ac:dyDescent="0.25">
      <c r="A9" s="354">
        <v>1</v>
      </c>
      <c r="B9" s="354">
        <v>2</v>
      </c>
    </row>
    <row r="10" spans="1:2" ht="19.5" x14ac:dyDescent="0.25">
      <c r="A10" s="505" t="s">
        <v>260</v>
      </c>
      <c r="B10" s="506"/>
    </row>
    <row r="11" spans="1:2" ht="66" customHeight="1" x14ac:dyDescent="0.25">
      <c r="A11" s="460" t="s">
        <v>378</v>
      </c>
      <c r="B11" s="467" t="s">
        <v>480</v>
      </c>
    </row>
    <row r="12" spans="1:2" ht="57" customHeight="1" x14ac:dyDescent="0.25">
      <c r="A12" s="461" t="s">
        <v>235</v>
      </c>
      <c r="B12" s="416" t="s">
        <v>481</v>
      </c>
    </row>
    <row r="13" spans="1:2" ht="39" customHeight="1" x14ac:dyDescent="0.25">
      <c r="A13" s="461" t="s">
        <v>232</v>
      </c>
      <c r="B13" s="416" t="s">
        <v>231</v>
      </c>
    </row>
    <row r="14" spans="1:2" ht="39.75" customHeight="1" x14ac:dyDescent="0.25">
      <c r="A14" s="461" t="s">
        <v>261</v>
      </c>
      <c r="B14" s="416" t="s">
        <v>262</v>
      </c>
    </row>
    <row r="15" spans="1:2" ht="72.75" customHeight="1" x14ac:dyDescent="0.25">
      <c r="A15" s="461" t="s">
        <v>324</v>
      </c>
      <c r="B15" s="417" t="s">
        <v>482</v>
      </c>
    </row>
    <row r="16" spans="1:2" ht="72" customHeight="1" x14ac:dyDescent="0.25">
      <c r="A16" s="461" t="s">
        <v>326</v>
      </c>
      <c r="B16" s="417" t="s">
        <v>483</v>
      </c>
    </row>
    <row r="17" spans="1:2" ht="81" customHeight="1" x14ac:dyDescent="0.25">
      <c r="A17" s="461" t="s">
        <v>484</v>
      </c>
      <c r="B17" s="417" t="s">
        <v>485</v>
      </c>
    </row>
    <row r="18" spans="1:2" ht="56.25" customHeight="1" x14ac:dyDescent="0.25">
      <c r="A18" s="461" t="s">
        <v>486</v>
      </c>
      <c r="B18" s="417" t="s">
        <v>487</v>
      </c>
    </row>
    <row r="19" spans="1:2" ht="62.25" customHeight="1" x14ac:dyDescent="0.25">
      <c r="A19" s="461" t="s">
        <v>488</v>
      </c>
      <c r="B19" s="417" t="s">
        <v>489</v>
      </c>
    </row>
    <row r="20" spans="1:2" ht="91.5" customHeight="1" x14ac:dyDescent="0.25">
      <c r="A20" s="461" t="s">
        <v>490</v>
      </c>
      <c r="B20" s="417" t="s">
        <v>491</v>
      </c>
    </row>
    <row r="21" spans="1:2" ht="46.5" customHeight="1" x14ac:dyDescent="0.25">
      <c r="A21" s="461" t="s">
        <v>492</v>
      </c>
      <c r="B21" s="417" t="s">
        <v>493</v>
      </c>
    </row>
    <row r="22" spans="1:2" ht="75" x14ac:dyDescent="0.25">
      <c r="A22" s="461" t="s">
        <v>494</v>
      </c>
      <c r="B22" s="417" t="s">
        <v>495</v>
      </c>
    </row>
    <row r="23" spans="1:2" ht="57" customHeight="1" x14ac:dyDescent="0.25">
      <c r="A23" s="461" t="s">
        <v>496</v>
      </c>
      <c r="B23" s="417" t="s">
        <v>497</v>
      </c>
    </row>
    <row r="24" spans="1:2" ht="75" customHeight="1" x14ac:dyDescent="0.25">
      <c r="A24" s="461" t="s">
        <v>263</v>
      </c>
      <c r="B24" s="417" t="s">
        <v>264</v>
      </c>
    </row>
    <row r="25" spans="1:2" ht="56.25" customHeight="1" x14ac:dyDescent="0.25">
      <c r="A25" s="461" t="s">
        <v>265</v>
      </c>
      <c r="B25" s="417" t="s">
        <v>266</v>
      </c>
    </row>
    <row r="26" spans="1:2" ht="38.25" customHeight="1" x14ac:dyDescent="0.25">
      <c r="A26" s="461" t="s">
        <v>267</v>
      </c>
      <c r="B26" s="416" t="s">
        <v>268</v>
      </c>
    </row>
    <row r="27" spans="1:2" ht="109.5" customHeight="1" x14ac:dyDescent="0.25">
      <c r="A27" s="461" t="s">
        <v>498</v>
      </c>
      <c r="B27" s="416" t="s">
        <v>499</v>
      </c>
    </row>
    <row r="28" spans="1:2" ht="66" customHeight="1" x14ac:dyDescent="0.25">
      <c r="A28" s="449" t="s">
        <v>500</v>
      </c>
      <c r="B28" s="468" t="s">
        <v>501</v>
      </c>
    </row>
    <row r="29" spans="1:2" ht="63" customHeight="1" x14ac:dyDescent="0.3">
      <c r="A29" s="450" t="s">
        <v>502</v>
      </c>
      <c r="B29" s="469" t="s">
        <v>503</v>
      </c>
    </row>
    <row r="30" spans="1:2" ht="54" customHeight="1" x14ac:dyDescent="0.3">
      <c r="A30" s="450" t="s">
        <v>504</v>
      </c>
      <c r="B30" s="469" t="s">
        <v>505</v>
      </c>
    </row>
    <row r="31" spans="1:2" s="327" customFormat="1" ht="75" x14ac:dyDescent="0.3">
      <c r="A31" s="450" t="s">
        <v>506</v>
      </c>
      <c r="B31" s="469" t="s">
        <v>507</v>
      </c>
    </row>
    <row r="32" spans="1:2" ht="45.75" customHeight="1" x14ac:dyDescent="0.3">
      <c r="A32" s="450" t="s">
        <v>508</v>
      </c>
      <c r="B32" s="469" t="s">
        <v>509</v>
      </c>
    </row>
    <row r="33" spans="1:2" ht="56.25" x14ac:dyDescent="0.3">
      <c r="A33" s="450" t="s">
        <v>510</v>
      </c>
      <c r="B33" s="469" t="s">
        <v>511</v>
      </c>
    </row>
    <row r="34" spans="1:2" ht="75" x14ac:dyDescent="0.3">
      <c r="A34" s="450" t="s">
        <v>512</v>
      </c>
      <c r="B34" s="469" t="s">
        <v>513</v>
      </c>
    </row>
    <row r="35" spans="1:2" ht="36" customHeight="1" x14ac:dyDescent="0.3">
      <c r="A35" s="450" t="s">
        <v>514</v>
      </c>
      <c r="B35" s="469" t="s">
        <v>515</v>
      </c>
    </row>
    <row r="36" spans="1:2" ht="36.75" customHeight="1" x14ac:dyDescent="0.3">
      <c r="A36" s="450" t="s">
        <v>516</v>
      </c>
      <c r="B36" s="469" t="s">
        <v>517</v>
      </c>
    </row>
    <row r="37" spans="1:2" x14ac:dyDescent="0.25">
      <c r="A37" s="507" t="s">
        <v>518</v>
      </c>
      <c r="B37" s="508" t="s">
        <v>269</v>
      </c>
    </row>
    <row r="38" spans="1:2" ht="56.25" customHeight="1" x14ac:dyDescent="0.25">
      <c r="A38" s="507"/>
      <c r="B38" s="508"/>
    </row>
    <row r="39" spans="1:2" ht="71.25" customHeight="1" x14ac:dyDescent="0.25">
      <c r="A39" s="449" t="s">
        <v>519</v>
      </c>
      <c r="B39" s="468" t="s">
        <v>520</v>
      </c>
    </row>
    <row r="40" spans="1:2" ht="44.25" customHeight="1" x14ac:dyDescent="0.25">
      <c r="A40" s="461" t="s">
        <v>270</v>
      </c>
      <c r="B40" s="416" t="s">
        <v>271</v>
      </c>
    </row>
    <row r="41" spans="1:2" ht="44.25" customHeight="1" x14ac:dyDescent="0.25">
      <c r="A41" s="461" t="s">
        <v>272</v>
      </c>
      <c r="B41" s="416" t="s">
        <v>273</v>
      </c>
    </row>
    <row r="42" spans="1:2" ht="63.75" customHeight="1" x14ac:dyDescent="0.25">
      <c r="A42" s="462" t="s">
        <v>521</v>
      </c>
      <c r="B42" s="468" t="s">
        <v>522</v>
      </c>
    </row>
    <row r="43" spans="1:2" ht="36" customHeight="1" x14ac:dyDescent="0.25">
      <c r="A43" s="509" t="s">
        <v>272</v>
      </c>
      <c r="B43" s="508" t="s">
        <v>523</v>
      </c>
    </row>
    <row r="44" spans="1:2" x14ac:dyDescent="0.25">
      <c r="A44" s="509"/>
      <c r="B44" s="508"/>
    </row>
    <row r="45" spans="1:2" ht="49.5" customHeight="1" x14ac:dyDescent="0.25">
      <c r="A45" s="463" t="s">
        <v>379</v>
      </c>
      <c r="B45" s="416" t="s">
        <v>274</v>
      </c>
    </row>
    <row r="46" spans="1:2" ht="56.25" x14ac:dyDescent="0.25">
      <c r="A46" s="463" t="s">
        <v>380</v>
      </c>
      <c r="B46" s="416" t="s">
        <v>275</v>
      </c>
    </row>
    <row r="47" spans="1:2" ht="57" customHeight="1" x14ac:dyDescent="0.25">
      <c r="A47" s="464" t="s">
        <v>524</v>
      </c>
      <c r="B47" s="468" t="s">
        <v>525</v>
      </c>
    </row>
    <row r="48" spans="1:2" ht="19.5" customHeight="1" x14ac:dyDescent="0.25">
      <c r="A48" s="396" t="s">
        <v>381</v>
      </c>
      <c r="B48" s="416" t="s">
        <v>211</v>
      </c>
    </row>
    <row r="49" spans="1:93" ht="56.25" customHeight="1" x14ac:dyDescent="0.25">
      <c r="A49" s="396" t="s">
        <v>382</v>
      </c>
      <c r="B49" s="416" t="s">
        <v>210</v>
      </c>
    </row>
    <row r="50" spans="1:93" ht="50.25" customHeight="1" x14ac:dyDescent="0.25">
      <c r="A50" s="396" t="s">
        <v>383</v>
      </c>
      <c r="B50" s="416" t="s">
        <v>209</v>
      </c>
    </row>
    <row r="51" spans="1:93" ht="41.25" customHeight="1" x14ac:dyDescent="0.25">
      <c r="A51" s="396" t="s">
        <v>384</v>
      </c>
      <c r="B51" s="416" t="s">
        <v>276</v>
      </c>
    </row>
    <row r="52" spans="1:93" ht="70.5" customHeight="1" x14ac:dyDescent="0.25">
      <c r="A52" s="328" t="s">
        <v>385</v>
      </c>
      <c r="B52" s="416" t="s">
        <v>277</v>
      </c>
    </row>
    <row r="53" spans="1:93" ht="41.25" customHeight="1" x14ac:dyDescent="0.25">
      <c r="A53" s="328" t="s">
        <v>386</v>
      </c>
      <c r="B53" s="416" t="s">
        <v>278</v>
      </c>
    </row>
    <row r="54" spans="1:93" ht="34.5" customHeight="1" x14ac:dyDescent="0.25">
      <c r="A54" s="326" t="s">
        <v>279</v>
      </c>
      <c r="B54" s="416" t="s">
        <v>280</v>
      </c>
    </row>
    <row r="55" spans="1:93" ht="76.5" customHeight="1" x14ac:dyDescent="0.25">
      <c r="A55" s="449" t="s">
        <v>526</v>
      </c>
      <c r="B55" s="468" t="s">
        <v>527</v>
      </c>
    </row>
    <row r="56" spans="1:93" ht="54.75" customHeight="1" x14ac:dyDescent="0.25">
      <c r="A56" s="449" t="s">
        <v>528</v>
      </c>
      <c r="B56" s="468" t="s">
        <v>529</v>
      </c>
    </row>
    <row r="57" spans="1:93" ht="46.5" customHeight="1" x14ac:dyDescent="0.25">
      <c r="A57" s="449" t="s">
        <v>530</v>
      </c>
      <c r="B57" s="468" t="s">
        <v>280</v>
      </c>
    </row>
    <row r="58" spans="1:93" ht="72.75" customHeight="1" x14ac:dyDescent="0.25">
      <c r="A58" s="326" t="s">
        <v>281</v>
      </c>
      <c r="B58" s="416" t="s">
        <v>327</v>
      </c>
    </row>
    <row r="59" spans="1:93" ht="57.75" customHeight="1" x14ac:dyDescent="0.25">
      <c r="A59" s="326" t="s">
        <v>387</v>
      </c>
      <c r="B59" s="416" t="s">
        <v>282</v>
      </c>
    </row>
    <row r="60" spans="1:93" ht="48" customHeight="1" x14ac:dyDescent="0.25">
      <c r="A60" s="326" t="s">
        <v>283</v>
      </c>
      <c r="B60" s="416" t="s">
        <v>284</v>
      </c>
    </row>
    <row r="61" spans="1:93" ht="58.5" customHeight="1" x14ac:dyDescent="0.3">
      <c r="A61" s="464" t="s">
        <v>531</v>
      </c>
      <c r="B61" s="469" t="s">
        <v>282</v>
      </c>
    </row>
    <row r="62" spans="1:93" s="327" customFormat="1" ht="56.25" x14ac:dyDescent="0.25">
      <c r="A62" s="461" t="s">
        <v>532</v>
      </c>
      <c r="B62" s="459" t="s">
        <v>533</v>
      </c>
    </row>
    <row r="63" spans="1:93" ht="46.5" customHeight="1" thickBot="1" x14ac:dyDescent="0.3">
      <c r="A63" s="465" t="s">
        <v>388</v>
      </c>
      <c r="B63" s="470" t="s">
        <v>285</v>
      </c>
      <c r="I63" s="327"/>
      <c r="J63" s="327"/>
      <c r="K63" s="327"/>
      <c r="L63" s="327"/>
      <c r="M63" s="327"/>
      <c r="N63" s="327"/>
      <c r="O63" s="327"/>
      <c r="P63" s="327"/>
      <c r="Q63" s="327"/>
      <c r="R63" s="327"/>
      <c r="S63" s="327"/>
      <c r="T63" s="327"/>
      <c r="U63" s="327"/>
      <c r="V63" s="327"/>
      <c r="W63" s="327"/>
      <c r="X63" s="327"/>
      <c r="Y63" s="327"/>
      <c r="Z63" s="327"/>
      <c r="AA63" s="327"/>
      <c r="AB63" s="327"/>
      <c r="AC63" s="327"/>
      <c r="AD63" s="327"/>
      <c r="AE63" s="327"/>
      <c r="AF63" s="327"/>
      <c r="AG63" s="327"/>
      <c r="AH63" s="327"/>
      <c r="AI63" s="327"/>
      <c r="AJ63" s="327"/>
      <c r="AK63" s="327"/>
      <c r="AL63" s="327"/>
      <c r="AM63" s="327"/>
      <c r="AN63" s="327"/>
      <c r="AO63" s="327"/>
      <c r="AP63" s="327"/>
      <c r="AQ63" s="327"/>
      <c r="AR63" s="327"/>
      <c r="AS63" s="327"/>
      <c r="AT63" s="327"/>
      <c r="AU63" s="327"/>
      <c r="AV63" s="327"/>
      <c r="AW63" s="327"/>
      <c r="AX63" s="327"/>
      <c r="AY63" s="327"/>
      <c r="AZ63" s="327"/>
      <c r="BA63" s="327"/>
      <c r="BB63" s="327"/>
      <c r="BC63" s="327"/>
      <c r="BD63" s="327"/>
      <c r="BE63" s="327"/>
      <c r="BF63" s="327"/>
      <c r="BG63" s="327"/>
      <c r="BH63" s="327"/>
      <c r="BI63" s="327"/>
      <c r="BJ63" s="327"/>
      <c r="BK63" s="327"/>
      <c r="BL63" s="327"/>
      <c r="BM63" s="327"/>
      <c r="BN63" s="327"/>
      <c r="BO63" s="327"/>
      <c r="BP63" s="327"/>
      <c r="BQ63" s="327"/>
      <c r="BR63" s="327"/>
      <c r="BS63" s="327"/>
      <c r="BT63" s="327"/>
      <c r="BU63" s="327"/>
      <c r="BV63" s="327"/>
      <c r="BW63" s="327"/>
      <c r="BX63" s="327"/>
      <c r="BY63" s="327"/>
      <c r="BZ63" s="327"/>
      <c r="CA63" s="327"/>
      <c r="CB63" s="327"/>
      <c r="CC63" s="327"/>
      <c r="CD63" s="327"/>
      <c r="CE63" s="327"/>
      <c r="CF63" s="327"/>
      <c r="CG63" s="327"/>
      <c r="CH63" s="327"/>
      <c r="CI63" s="327"/>
      <c r="CJ63" s="327"/>
      <c r="CK63" s="327"/>
      <c r="CL63" s="327"/>
      <c r="CM63" s="327"/>
      <c r="CN63" s="327"/>
      <c r="CO63" s="327"/>
    </row>
    <row r="64" spans="1:93" ht="31.5" customHeight="1" thickBot="1" x14ac:dyDescent="0.3">
      <c r="A64" s="510" t="s">
        <v>286</v>
      </c>
      <c r="B64" s="511"/>
      <c r="I64" s="327"/>
      <c r="J64" s="327"/>
      <c r="K64" s="327"/>
      <c r="L64" s="327"/>
      <c r="M64" s="327"/>
      <c r="N64" s="327"/>
      <c r="O64" s="327"/>
      <c r="P64" s="327"/>
      <c r="Q64" s="327"/>
      <c r="R64" s="327"/>
      <c r="S64" s="327"/>
      <c r="T64" s="327"/>
      <c r="U64" s="327"/>
      <c r="V64" s="327"/>
      <c r="W64" s="327"/>
      <c r="X64" s="327"/>
      <c r="Y64" s="327"/>
      <c r="Z64" s="327"/>
      <c r="AA64" s="327"/>
      <c r="AB64" s="327"/>
      <c r="AC64" s="327"/>
      <c r="AD64" s="327"/>
      <c r="AE64" s="327"/>
      <c r="AF64" s="327"/>
      <c r="AG64" s="327"/>
      <c r="AH64" s="327"/>
      <c r="AI64" s="327"/>
      <c r="AJ64" s="327"/>
      <c r="AK64" s="327"/>
      <c r="AL64" s="327"/>
      <c r="AM64" s="327"/>
      <c r="AN64" s="327"/>
      <c r="AO64" s="327"/>
      <c r="AP64" s="327"/>
      <c r="AQ64" s="327"/>
      <c r="AR64" s="327"/>
      <c r="AS64" s="327"/>
      <c r="AT64" s="327"/>
      <c r="AU64" s="327"/>
      <c r="AV64" s="327"/>
      <c r="AW64" s="327"/>
      <c r="AX64" s="327"/>
      <c r="AY64" s="327"/>
      <c r="AZ64" s="327"/>
      <c r="BA64" s="327"/>
      <c r="BB64" s="327"/>
      <c r="BC64" s="327"/>
      <c r="BD64" s="327"/>
      <c r="BE64" s="327"/>
      <c r="BF64" s="327"/>
      <c r="BG64" s="327"/>
      <c r="BH64" s="327"/>
      <c r="BI64" s="327"/>
      <c r="BJ64" s="327"/>
      <c r="BK64" s="327"/>
      <c r="BL64" s="327"/>
      <c r="BM64" s="327"/>
      <c r="BN64" s="327"/>
      <c r="BO64" s="327"/>
      <c r="BP64" s="327"/>
      <c r="BQ64" s="327"/>
      <c r="BR64" s="327"/>
      <c r="BS64" s="327"/>
      <c r="BT64" s="327"/>
      <c r="BU64" s="327"/>
      <c r="BV64" s="327"/>
      <c r="BW64" s="327"/>
      <c r="BX64" s="327"/>
      <c r="BY64" s="327"/>
      <c r="BZ64" s="327"/>
      <c r="CA64" s="327"/>
      <c r="CB64" s="327"/>
      <c r="CC64" s="327"/>
      <c r="CD64" s="327"/>
      <c r="CE64" s="327"/>
      <c r="CF64" s="327"/>
      <c r="CG64" s="327"/>
      <c r="CH64" s="327"/>
      <c r="CI64" s="327"/>
      <c r="CJ64" s="327"/>
      <c r="CK64" s="327"/>
      <c r="CL64" s="327"/>
      <c r="CM64" s="327"/>
      <c r="CN64" s="327"/>
      <c r="CO64" s="327"/>
    </row>
    <row r="65" spans="1:93" x14ac:dyDescent="0.25">
      <c r="A65" s="512" t="s">
        <v>534</v>
      </c>
      <c r="B65" s="513" t="s">
        <v>282</v>
      </c>
      <c r="I65" s="327"/>
      <c r="J65" s="327"/>
      <c r="K65" s="327"/>
      <c r="L65" s="327"/>
      <c r="M65" s="327"/>
      <c r="N65" s="327"/>
      <c r="O65" s="327"/>
      <c r="P65" s="327"/>
      <c r="Q65" s="327"/>
      <c r="R65" s="327"/>
      <c r="S65" s="327"/>
      <c r="T65" s="327"/>
      <c r="U65" s="327"/>
      <c r="V65" s="327"/>
      <c r="W65" s="327"/>
      <c r="X65" s="327"/>
      <c r="Y65" s="327"/>
      <c r="Z65" s="327"/>
      <c r="AA65" s="327"/>
      <c r="AB65" s="327"/>
      <c r="AC65" s="327"/>
      <c r="AD65" s="327"/>
      <c r="AE65" s="327"/>
      <c r="AF65" s="327"/>
      <c r="AG65" s="327"/>
      <c r="AH65" s="327"/>
      <c r="AI65" s="327"/>
      <c r="AJ65" s="327"/>
      <c r="AK65" s="327"/>
      <c r="AL65" s="327"/>
      <c r="AM65" s="327"/>
      <c r="AN65" s="327"/>
      <c r="AO65" s="327"/>
      <c r="AP65" s="327"/>
      <c r="AQ65" s="327"/>
      <c r="AR65" s="327"/>
      <c r="AS65" s="327"/>
      <c r="AT65" s="327"/>
      <c r="AU65" s="327"/>
      <c r="AV65" s="327"/>
      <c r="AW65" s="327"/>
      <c r="AX65" s="327"/>
      <c r="AY65" s="327"/>
      <c r="AZ65" s="327"/>
      <c r="BA65" s="327"/>
      <c r="BB65" s="327"/>
      <c r="BC65" s="327"/>
      <c r="BD65" s="327"/>
      <c r="BE65" s="327"/>
      <c r="BF65" s="327"/>
      <c r="BG65" s="327"/>
      <c r="BH65" s="327"/>
      <c r="BI65" s="327"/>
      <c r="BJ65" s="327"/>
      <c r="BK65" s="327"/>
      <c r="BL65" s="327"/>
      <c r="BM65" s="327"/>
      <c r="BN65" s="327"/>
      <c r="BO65" s="327"/>
      <c r="BP65" s="327"/>
      <c r="BQ65" s="327"/>
      <c r="BR65" s="327"/>
      <c r="BS65" s="327"/>
      <c r="BT65" s="327"/>
      <c r="BU65" s="327"/>
      <c r="BV65" s="327"/>
      <c r="BW65" s="327"/>
      <c r="BX65" s="327"/>
      <c r="BY65" s="327"/>
      <c r="BZ65" s="327"/>
      <c r="CA65" s="327"/>
      <c r="CB65" s="327"/>
      <c r="CC65" s="327"/>
      <c r="CD65" s="327"/>
      <c r="CE65" s="327"/>
      <c r="CF65" s="327"/>
      <c r="CG65" s="327"/>
      <c r="CH65" s="327"/>
      <c r="CI65" s="327"/>
      <c r="CJ65" s="327"/>
      <c r="CK65" s="327"/>
      <c r="CL65" s="327"/>
      <c r="CM65" s="327"/>
      <c r="CN65" s="327"/>
      <c r="CO65" s="327"/>
    </row>
    <row r="66" spans="1:93" ht="57" customHeight="1" x14ac:dyDescent="0.25">
      <c r="A66" s="507"/>
      <c r="B66" s="508"/>
      <c r="I66" s="327"/>
      <c r="J66" s="327"/>
      <c r="K66" s="327"/>
      <c r="L66" s="327"/>
      <c r="M66" s="327"/>
      <c r="N66" s="327"/>
      <c r="O66" s="327"/>
      <c r="P66" s="327"/>
      <c r="Q66" s="327"/>
      <c r="R66" s="327"/>
      <c r="S66" s="327"/>
      <c r="T66" s="327"/>
      <c r="U66" s="327"/>
      <c r="V66" s="327"/>
      <c r="W66" s="327"/>
      <c r="X66" s="327"/>
      <c r="Y66" s="327"/>
      <c r="Z66" s="327"/>
      <c r="AA66" s="327"/>
      <c r="AB66" s="327"/>
      <c r="AC66" s="327"/>
      <c r="AD66" s="327"/>
      <c r="AE66" s="327"/>
      <c r="AF66" s="327"/>
      <c r="AG66" s="327"/>
      <c r="AH66" s="327"/>
      <c r="AI66" s="327"/>
      <c r="AJ66" s="327"/>
      <c r="AK66" s="327"/>
      <c r="AL66" s="327"/>
      <c r="AM66" s="327"/>
      <c r="AN66" s="327"/>
      <c r="AO66" s="327"/>
      <c r="AP66" s="327"/>
      <c r="AQ66" s="327"/>
      <c r="AR66" s="327"/>
      <c r="AS66" s="327"/>
      <c r="AT66" s="327"/>
      <c r="AU66" s="327"/>
      <c r="AV66" s="327"/>
      <c r="AW66" s="327"/>
      <c r="AX66" s="327"/>
      <c r="AY66" s="327"/>
      <c r="AZ66" s="327"/>
      <c r="BA66" s="327"/>
      <c r="BB66" s="327"/>
      <c r="BC66" s="327"/>
      <c r="BD66" s="327"/>
      <c r="BE66" s="327"/>
      <c r="BF66" s="327"/>
      <c r="BG66" s="327"/>
      <c r="BH66" s="327"/>
      <c r="BI66" s="327"/>
      <c r="BJ66" s="327"/>
      <c r="BK66" s="327"/>
      <c r="BL66" s="327"/>
      <c r="BM66" s="327"/>
      <c r="BN66" s="327"/>
      <c r="BO66" s="327"/>
      <c r="BP66" s="327"/>
      <c r="BQ66" s="327"/>
      <c r="BR66" s="327"/>
      <c r="BS66" s="327"/>
      <c r="BT66" s="327"/>
      <c r="BU66" s="327"/>
      <c r="BV66" s="327"/>
      <c r="BW66" s="327"/>
      <c r="BX66" s="327"/>
      <c r="BY66" s="327"/>
      <c r="BZ66" s="327"/>
      <c r="CA66" s="327"/>
      <c r="CB66" s="327"/>
      <c r="CC66" s="327"/>
      <c r="CD66" s="327"/>
      <c r="CE66" s="327"/>
      <c r="CF66" s="327"/>
      <c r="CG66" s="327"/>
      <c r="CH66" s="327"/>
      <c r="CI66" s="327"/>
      <c r="CJ66" s="327"/>
      <c r="CK66" s="327"/>
      <c r="CL66" s="327"/>
      <c r="CM66" s="327"/>
      <c r="CN66" s="327"/>
      <c r="CO66" s="327"/>
    </row>
    <row r="67" spans="1:93" ht="43.5" customHeight="1" thickBot="1" x14ac:dyDescent="0.3">
      <c r="A67" s="449" t="s">
        <v>535</v>
      </c>
      <c r="B67" s="468" t="s">
        <v>271</v>
      </c>
      <c r="I67" s="327"/>
      <c r="J67" s="327"/>
      <c r="K67" s="327"/>
      <c r="L67" s="327"/>
      <c r="M67" s="327"/>
      <c r="N67" s="327"/>
      <c r="O67" s="327"/>
      <c r="P67" s="327"/>
      <c r="Q67" s="327"/>
      <c r="R67" s="327"/>
      <c r="S67" s="327"/>
      <c r="T67" s="327"/>
      <c r="U67" s="327"/>
      <c r="V67" s="327"/>
      <c r="W67" s="327"/>
      <c r="X67" s="327"/>
      <c r="Y67" s="327"/>
      <c r="Z67" s="327"/>
      <c r="AA67" s="327"/>
      <c r="AB67" s="327"/>
      <c r="AC67" s="327"/>
      <c r="AD67" s="327"/>
      <c r="AE67" s="327"/>
      <c r="AF67" s="327"/>
      <c r="AG67" s="327"/>
      <c r="AH67" s="327"/>
      <c r="AI67" s="327"/>
      <c r="AJ67" s="327"/>
      <c r="AK67" s="327"/>
      <c r="AL67" s="327"/>
      <c r="AM67" s="327"/>
      <c r="AN67" s="327"/>
      <c r="AO67" s="327"/>
      <c r="AP67" s="327"/>
      <c r="AQ67" s="327"/>
      <c r="AR67" s="327"/>
      <c r="AS67" s="327"/>
      <c r="AT67" s="327"/>
      <c r="AU67" s="327"/>
      <c r="AV67" s="327"/>
      <c r="AW67" s="327"/>
      <c r="AX67" s="327"/>
      <c r="AY67" s="327"/>
      <c r="AZ67" s="327"/>
      <c r="BA67" s="327"/>
      <c r="BB67" s="327"/>
      <c r="BC67" s="327"/>
      <c r="BD67" s="327"/>
      <c r="BE67" s="327"/>
      <c r="BF67" s="327"/>
      <c r="BG67" s="327"/>
      <c r="BH67" s="327"/>
      <c r="BI67" s="327"/>
      <c r="BJ67" s="327"/>
      <c r="BK67" s="327"/>
      <c r="BL67" s="327"/>
      <c r="BM67" s="327"/>
      <c r="BN67" s="327"/>
      <c r="BO67" s="327"/>
      <c r="BP67" s="327"/>
      <c r="BQ67" s="327"/>
      <c r="BR67" s="327"/>
      <c r="BS67" s="327"/>
      <c r="BT67" s="327"/>
      <c r="BU67" s="327"/>
      <c r="BV67" s="327"/>
      <c r="BW67" s="327"/>
      <c r="BX67" s="327"/>
      <c r="BY67" s="327"/>
      <c r="BZ67" s="327"/>
      <c r="CA67" s="327"/>
      <c r="CB67" s="327"/>
      <c r="CC67" s="327"/>
      <c r="CD67" s="327"/>
      <c r="CE67" s="327"/>
      <c r="CF67" s="327"/>
      <c r="CG67" s="327"/>
      <c r="CH67" s="327"/>
      <c r="CI67" s="327"/>
      <c r="CJ67" s="327"/>
      <c r="CK67" s="327"/>
      <c r="CL67" s="327"/>
      <c r="CM67" s="327"/>
      <c r="CN67" s="327"/>
      <c r="CO67" s="327"/>
    </row>
    <row r="68" spans="1:93" ht="32.25" customHeight="1" thickBot="1" x14ac:dyDescent="0.3">
      <c r="A68" s="514" t="s">
        <v>536</v>
      </c>
      <c r="B68" s="515"/>
      <c r="I68" s="327"/>
      <c r="J68" s="327"/>
      <c r="K68" s="327"/>
      <c r="L68" s="327"/>
      <c r="M68" s="327"/>
      <c r="N68" s="327"/>
      <c r="O68" s="327"/>
      <c r="P68" s="327"/>
      <c r="Q68" s="327"/>
      <c r="R68" s="327"/>
      <c r="S68" s="327"/>
      <c r="T68" s="327"/>
      <c r="U68" s="327"/>
      <c r="V68" s="327"/>
      <c r="W68" s="327"/>
      <c r="X68" s="327"/>
      <c r="Y68" s="327"/>
      <c r="Z68" s="327"/>
      <c r="AA68" s="327"/>
      <c r="AB68" s="327"/>
      <c r="AC68" s="327"/>
      <c r="AD68" s="327"/>
      <c r="AE68" s="327"/>
      <c r="AF68" s="327"/>
      <c r="AG68" s="327"/>
      <c r="AH68" s="327"/>
      <c r="AI68" s="327"/>
      <c r="AJ68" s="327"/>
      <c r="AK68" s="327"/>
      <c r="AL68" s="327"/>
      <c r="AM68" s="327"/>
      <c r="AN68" s="327"/>
      <c r="AO68" s="327"/>
      <c r="AP68" s="327"/>
      <c r="AQ68" s="327"/>
      <c r="AR68" s="327"/>
      <c r="AS68" s="327"/>
      <c r="AT68" s="327"/>
      <c r="AU68" s="327"/>
      <c r="AV68" s="327"/>
      <c r="AW68" s="327"/>
      <c r="AX68" s="327"/>
      <c r="AY68" s="327"/>
      <c r="AZ68" s="327"/>
      <c r="BA68" s="327"/>
      <c r="BB68" s="327"/>
      <c r="BC68" s="327"/>
      <c r="BD68" s="327"/>
      <c r="BE68" s="327"/>
      <c r="BF68" s="327"/>
      <c r="BG68" s="327"/>
      <c r="BH68" s="327"/>
      <c r="BI68" s="327"/>
      <c r="BJ68" s="327"/>
      <c r="BK68" s="327"/>
      <c r="BL68" s="327"/>
      <c r="BM68" s="327"/>
      <c r="BN68" s="327"/>
      <c r="BO68" s="327"/>
      <c r="BP68" s="327"/>
      <c r="BQ68" s="327"/>
      <c r="BR68" s="327"/>
      <c r="BS68" s="327"/>
      <c r="BT68" s="327"/>
      <c r="BU68" s="327"/>
      <c r="BV68" s="327"/>
      <c r="BW68" s="327"/>
      <c r="BX68" s="327"/>
      <c r="BY68" s="327"/>
      <c r="BZ68" s="327"/>
      <c r="CA68" s="327"/>
      <c r="CB68" s="327"/>
      <c r="CC68" s="327"/>
      <c r="CD68" s="327"/>
      <c r="CE68" s="327"/>
      <c r="CF68" s="327"/>
      <c r="CG68" s="327"/>
      <c r="CH68" s="327"/>
      <c r="CI68" s="327"/>
      <c r="CJ68" s="327"/>
      <c r="CK68" s="327"/>
      <c r="CL68" s="327"/>
      <c r="CM68" s="327"/>
      <c r="CN68" s="327"/>
      <c r="CO68" s="327"/>
    </row>
    <row r="69" spans="1:93" ht="72" customHeight="1" x14ac:dyDescent="0.25">
      <c r="A69" s="466" t="s">
        <v>537</v>
      </c>
      <c r="B69" s="471" t="s">
        <v>269</v>
      </c>
      <c r="I69" s="327"/>
      <c r="J69" s="327"/>
      <c r="K69" s="327"/>
      <c r="L69" s="327"/>
      <c r="M69" s="327"/>
      <c r="N69" s="327"/>
      <c r="O69" s="327"/>
      <c r="P69" s="327"/>
      <c r="Q69" s="327"/>
      <c r="R69" s="327"/>
      <c r="S69" s="327"/>
      <c r="T69" s="327"/>
      <c r="U69" s="327"/>
      <c r="V69" s="327"/>
      <c r="W69" s="327"/>
      <c r="X69" s="327"/>
      <c r="Y69" s="327"/>
      <c r="Z69" s="327"/>
      <c r="AA69" s="327"/>
      <c r="AB69" s="327"/>
      <c r="AC69" s="327"/>
      <c r="AD69" s="327"/>
      <c r="AE69" s="327"/>
      <c r="AF69" s="327"/>
      <c r="AG69" s="327"/>
      <c r="AH69" s="327"/>
      <c r="AI69" s="327"/>
      <c r="AJ69" s="327"/>
      <c r="AK69" s="327"/>
      <c r="AL69" s="327"/>
      <c r="AM69" s="327"/>
      <c r="AN69" s="327"/>
      <c r="AO69" s="327"/>
      <c r="AP69" s="327"/>
      <c r="AQ69" s="327"/>
      <c r="AR69" s="327"/>
      <c r="AS69" s="327"/>
      <c r="AT69" s="327"/>
      <c r="AU69" s="327"/>
      <c r="AV69" s="327"/>
      <c r="AW69" s="327"/>
      <c r="AX69" s="327"/>
      <c r="AY69" s="327"/>
      <c r="AZ69" s="327"/>
      <c r="BA69" s="327"/>
      <c r="BB69" s="327"/>
      <c r="BC69" s="327"/>
      <c r="BD69" s="327"/>
      <c r="BE69" s="327"/>
      <c r="BF69" s="327"/>
      <c r="BG69" s="327"/>
      <c r="BH69" s="327"/>
      <c r="BI69" s="327"/>
      <c r="BJ69" s="327"/>
      <c r="BK69" s="327"/>
      <c r="BL69" s="327"/>
      <c r="BM69" s="327"/>
      <c r="BN69" s="327"/>
      <c r="BO69" s="327"/>
      <c r="BP69" s="327"/>
      <c r="BQ69" s="327"/>
      <c r="BR69" s="327"/>
      <c r="BS69" s="327"/>
      <c r="BT69" s="327"/>
      <c r="BU69" s="327"/>
      <c r="BV69" s="327"/>
      <c r="BW69" s="327"/>
      <c r="BX69" s="327"/>
      <c r="BY69" s="327"/>
      <c r="BZ69" s="327"/>
      <c r="CA69" s="327"/>
      <c r="CB69" s="327"/>
      <c r="CC69" s="327"/>
      <c r="CD69" s="327"/>
      <c r="CE69" s="327"/>
      <c r="CF69" s="327"/>
      <c r="CG69" s="327"/>
      <c r="CH69" s="327"/>
      <c r="CI69" s="327"/>
      <c r="CJ69" s="327"/>
      <c r="CK69" s="327"/>
      <c r="CL69" s="327"/>
      <c r="CM69" s="327"/>
      <c r="CN69" s="327"/>
      <c r="CO69" s="327"/>
    </row>
    <row r="70" spans="1:93" x14ac:dyDescent="0.25">
      <c r="I70" s="327"/>
      <c r="J70" s="327"/>
      <c r="K70" s="327"/>
      <c r="L70" s="327"/>
      <c r="M70" s="327"/>
      <c r="N70" s="327"/>
      <c r="O70" s="327"/>
      <c r="P70" s="327"/>
      <c r="Q70" s="327"/>
      <c r="R70" s="327"/>
      <c r="S70" s="327"/>
      <c r="T70" s="327"/>
      <c r="U70" s="327"/>
      <c r="V70" s="327"/>
      <c r="W70" s="327"/>
      <c r="X70" s="327"/>
      <c r="Y70" s="327"/>
      <c r="Z70" s="327"/>
      <c r="AA70" s="327"/>
      <c r="AB70" s="327"/>
      <c r="AC70" s="327"/>
      <c r="AD70" s="327"/>
      <c r="AE70" s="327"/>
      <c r="AF70" s="327"/>
      <c r="AG70" s="327"/>
      <c r="AH70" s="327"/>
      <c r="AI70" s="327"/>
      <c r="AJ70" s="327"/>
      <c r="AK70" s="327"/>
      <c r="AL70" s="327"/>
      <c r="AM70" s="327"/>
      <c r="AN70" s="327"/>
      <c r="AO70" s="327"/>
      <c r="AP70" s="327"/>
      <c r="AQ70" s="327"/>
      <c r="AR70" s="327"/>
      <c r="AS70" s="327"/>
      <c r="AT70" s="327"/>
      <c r="AU70" s="327"/>
      <c r="AV70" s="327"/>
      <c r="AW70" s="327"/>
      <c r="AX70" s="327"/>
      <c r="AY70" s="327"/>
      <c r="AZ70" s="327"/>
      <c r="BA70" s="327"/>
      <c r="BB70" s="327"/>
      <c r="BC70" s="327"/>
      <c r="BD70" s="327"/>
      <c r="BE70" s="327"/>
      <c r="BF70" s="327"/>
      <c r="BG70" s="327"/>
      <c r="BH70" s="327"/>
      <c r="BI70" s="327"/>
      <c r="BJ70" s="327"/>
      <c r="BK70" s="327"/>
      <c r="BL70" s="327"/>
      <c r="BM70" s="327"/>
      <c r="BN70" s="327"/>
      <c r="BO70" s="327"/>
      <c r="BP70" s="327"/>
      <c r="BQ70" s="327"/>
      <c r="BR70" s="327"/>
      <c r="BS70" s="327"/>
      <c r="BT70" s="327"/>
      <c r="BU70" s="327"/>
      <c r="BV70" s="327"/>
      <c r="BW70" s="327"/>
      <c r="BX70" s="327"/>
      <c r="BY70" s="327"/>
      <c r="BZ70" s="327"/>
      <c r="CA70" s="327"/>
      <c r="CB70" s="327"/>
      <c r="CC70" s="327"/>
      <c r="CD70" s="327"/>
      <c r="CE70" s="327"/>
      <c r="CF70" s="327"/>
      <c r="CG70" s="327"/>
      <c r="CH70" s="327"/>
      <c r="CI70" s="327"/>
      <c r="CJ70" s="327"/>
      <c r="CK70" s="327"/>
      <c r="CL70" s="327"/>
      <c r="CM70" s="327"/>
      <c r="CN70" s="327"/>
      <c r="CO70" s="327"/>
    </row>
    <row r="71" spans="1:93" x14ac:dyDescent="0.25">
      <c r="A71" t="s">
        <v>538</v>
      </c>
      <c r="I71" s="327"/>
      <c r="J71" s="327"/>
      <c r="K71" s="327"/>
      <c r="L71" s="327"/>
      <c r="M71" s="327"/>
      <c r="N71" s="327"/>
      <c r="O71" s="327"/>
      <c r="P71" s="327"/>
      <c r="Q71" s="327"/>
      <c r="R71" s="327"/>
      <c r="S71" s="327"/>
      <c r="T71" s="327"/>
      <c r="U71" s="327"/>
      <c r="V71" s="327"/>
      <c r="W71" s="327"/>
      <c r="X71" s="327"/>
      <c r="Y71" s="327"/>
      <c r="Z71" s="327"/>
      <c r="AA71" s="327"/>
      <c r="AB71" s="327"/>
      <c r="AC71" s="327"/>
      <c r="AD71" s="327"/>
      <c r="AE71" s="327"/>
      <c r="AF71" s="327"/>
      <c r="AG71" s="327"/>
      <c r="AH71" s="327"/>
      <c r="AI71" s="327"/>
      <c r="AJ71" s="327"/>
      <c r="AK71" s="327"/>
      <c r="AL71" s="327"/>
      <c r="AM71" s="327"/>
      <c r="AN71" s="327"/>
      <c r="AO71" s="327"/>
      <c r="AP71" s="327"/>
      <c r="AQ71" s="327"/>
      <c r="AR71" s="327"/>
      <c r="AS71" s="327"/>
      <c r="AT71" s="327"/>
      <c r="AU71" s="327"/>
      <c r="AV71" s="327"/>
      <c r="AW71" s="327"/>
      <c r="AX71" s="327"/>
      <c r="AY71" s="327"/>
      <c r="AZ71" s="327"/>
      <c r="BA71" s="327"/>
      <c r="BB71" s="327"/>
      <c r="BC71" s="327"/>
      <c r="BD71" s="327"/>
      <c r="BE71" s="327"/>
      <c r="BF71" s="327"/>
      <c r="BG71" s="327"/>
      <c r="BH71" s="327"/>
      <c r="BI71" s="327"/>
      <c r="BJ71" s="327"/>
      <c r="BK71" s="327"/>
      <c r="BL71" s="327"/>
      <c r="BM71" s="327"/>
      <c r="BN71" s="327"/>
      <c r="BO71" s="327"/>
      <c r="BP71" s="327"/>
      <c r="BQ71" s="327"/>
      <c r="BR71" s="327"/>
      <c r="BS71" s="327"/>
      <c r="BT71" s="327"/>
      <c r="BU71" s="327"/>
      <c r="BV71" s="327"/>
      <c r="BW71" s="327"/>
      <c r="BX71" s="327"/>
      <c r="BY71" s="327"/>
      <c r="BZ71" s="327"/>
      <c r="CA71" s="327"/>
      <c r="CB71" s="327"/>
      <c r="CC71" s="327"/>
      <c r="CD71" s="327"/>
      <c r="CE71" s="327"/>
      <c r="CF71" s="327"/>
      <c r="CG71" s="327"/>
      <c r="CH71" s="327"/>
      <c r="CI71" s="327"/>
      <c r="CJ71" s="327"/>
      <c r="CK71" s="327"/>
      <c r="CL71" s="327"/>
      <c r="CM71" s="327"/>
      <c r="CN71" s="327"/>
      <c r="CO71" s="327"/>
    </row>
    <row r="72" spans="1:93" x14ac:dyDescent="0.25">
      <c r="I72" s="327"/>
      <c r="J72" s="327"/>
      <c r="K72" s="327"/>
      <c r="L72" s="327"/>
      <c r="M72" s="327"/>
      <c r="N72" s="327"/>
      <c r="O72" s="327"/>
      <c r="P72" s="327"/>
      <c r="Q72" s="327"/>
      <c r="R72" s="327"/>
      <c r="S72" s="327"/>
      <c r="T72" s="327"/>
      <c r="U72" s="327"/>
      <c r="V72" s="327"/>
      <c r="W72" s="327"/>
      <c r="X72" s="327"/>
      <c r="Y72" s="327"/>
      <c r="Z72" s="327"/>
      <c r="AA72" s="327"/>
      <c r="AB72" s="327"/>
      <c r="AC72" s="327"/>
      <c r="AD72" s="327"/>
      <c r="AE72" s="327"/>
      <c r="AF72" s="327"/>
      <c r="AG72" s="327"/>
      <c r="AH72" s="327"/>
      <c r="AI72" s="327"/>
      <c r="AJ72" s="327"/>
      <c r="AK72" s="327"/>
      <c r="AL72" s="327"/>
      <c r="AM72" s="327"/>
      <c r="AN72" s="327"/>
      <c r="AO72" s="327"/>
      <c r="AP72" s="327"/>
      <c r="AQ72" s="327"/>
      <c r="AR72" s="327"/>
      <c r="AS72" s="327"/>
      <c r="AT72" s="327"/>
      <c r="AU72" s="327"/>
      <c r="AV72" s="327"/>
      <c r="AW72" s="327"/>
      <c r="AX72" s="327"/>
      <c r="AY72" s="327"/>
      <c r="AZ72" s="327"/>
      <c r="BA72" s="327"/>
      <c r="BB72" s="327"/>
      <c r="BC72" s="327"/>
      <c r="BD72" s="327"/>
      <c r="BE72" s="327"/>
      <c r="BF72" s="327"/>
      <c r="BG72" s="327"/>
      <c r="BH72" s="327"/>
      <c r="BI72" s="327"/>
      <c r="BJ72" s="327"/>
      <c r="BK72" s="327"/>
      <c r="BL72" s="327"/>
      <c r="BM72" s="327"/>
      <c r="BN72" s="327"/>
      <c r="BO72" s="327"/>
      <c r="BP72" s="327"/>
      <c r="BQ72" s="327"/>
      <c r="BR72" s="327"/>
      <c r="BS72" s="327"/>
      <c r="BT72" s="327"/>
      <c r="BU72" s="327"/>
      <c r="BV72" s="327"/>
      <c r="BW72" s="327"/>
      <c r="BX72" s="327"/>
      <c r="BY72" s="327"/>
      <c r="BZ72" s="327"/>
      <c r="CA72" s="327"/>
      <c r="CB72" s="327"/>
      <c r="CC72" s="327"/>
      <c r="CD72" s="327"/>
      <c r="CE72" s="327"/>
      <c r="CF72" s="327"/>
      <c r="CG72" s="327"/>
      <c r="CH72" s="327"/>
      <c r="CI72" s="327"/>
      <c r="CJ72" s="327"/>
      <c r="CK72" s="327"/>
      <c r="CL72" s="327"/>
      <c r="CM72" s="327"/>
      <c r="CN72" s="327"/>
      <c r="CO72" s="327"/>
    </row>
    <row r="73" spans="1:93" x14ac:dyDescent="0.25">
      <c r="I73" s="327"/>
      <c r="J73" s="327"/>
      <c r="K73" s="327"/>
      <c r="L73" s="327"/>
      <c r="M73" s="327"/>
      <c r="N73" s="327"/>
      <c r="O73" s="327"/>
      <c r="P73" s="327"/>
      <c r="Q73" s="327"/>
      <c r="R73" s="327"/>
      <c r="S73" s="327"/>
      <c r="T73" s="327"/>
      <c r="U73" s="327"/>
      <c r="V73" s="327"/>
      <c r="W73" s="327"/>
      <c r="X73" s="327"/>
      <c r="Y73" s="327"/>
      <c r="Z73" s="327"/>
      <c r="AA73" s="327"/>
      <c r="AB73" s="327"/>
      <c r="AC73" s="327"/>
      <c r="AD73" s="327"/>
      <c r="AE73" s="327"/>
      <c r="AF73" s="327"/>
      <c r="AG73" s="327"/>
      <c r="AH73" s="327"/>
      <c r="AI73" s="327"/>
      <c r="AJ73" s="327"/>
      <c r="AK73" s="327"/>
      <c r="AL73" s="327"/>
      <c r="AM73" s="327"/>
      <c r="AN73" s="327"/>
      <c r="AO73" s="327"/>
      <c r="AP73" s="327"/>
      <c r="AQ73" s="327"/>
      <c r="AR73" s="327"/>
      <c r="AS73" s="327"/>
      <c r="AT73" s="327"/>
      <c r="AU73" s="327"/>
      <c r="AV73" s="327"/>
      <c r="AW73" s="327"/>
      <c r="AX73" s="327"/>
      <c r="AY73" s="327"/>
      <c r="AZ73" s="327"/>
      <c r="BA73" s="327"/>
      <c r="BB73" s="327"/>
      <c r="BC73" s="327"/>
      <c r="BD73" s="327"/>
      <c r="BE73" s="327"/>
      <c r="BF73" s="327"/>
      <c r="BG73" s="327"/>
      <c r="BH73" s="327"/>
      <c r="BI73" s="327"/>
      <c r="BJ73" s="327"/>
      <c r="BK73" s="327"/>
      <c r="BL73" s="327"/>
      <c r="BM73" s="327"/>
      <c r="BN73" s="327"/>
      <c r="BO73" s="327"/>
      <c r="BP73" s="327"/>
      <c r="BQ73" s="327"/>
      <c r="BR73" s="327"/>
      <c r="BS73" s="327"/>
      <c r="BT73" s="327"/>
      <c r="BU73" s="327"/>
      <c r="BV73" s="327"/>
      <c r="BW73" s="327"/>
      <c r="BX73" s="327"/>
      <c r="BY73" s="327"/>
      <c r="BZ73" s="327"/>
      <c r="CA73" s="327"/>
      <c r="CB73" s="327"/>
      <c r="CC73" s="327"/>
      <c r="CD73" s="327"/>
      <c r="CE73" s="327"/>
      <c r="CF73" s="327"/>
      <c r="CG73" s="327"/>
      <c r="CH73" s="327"/>
      <c r="CI73" s="327"/>
      <c r="CJ73" s="327"/>
      <c r="CK73" s="327"/>
      <c r="CL73" s="327"/>
      <c r="CM73" s="327"/>
      <c r="CN73" s="327"/>
      <c r="CO73" s="327"/>
    </row>
    <row r="74" spans="1:93" x14ac:dyDescent="0.25">
      <c r="I74" s="327"/>
      <c r="J74" s="327"/>
      <c r="K74" s="327"/>
      <c r="L74" s="327"/>
      <c r="M74" s="327"/>
      <c r="N74" s="327"/>
      <c r="O74" s="327"/>
      <c r="P74" s="327"/>
      <c r="Q74" s="327"/>
      <c r="R74" s="327"/>
      <c r="S74" s="327"/>
      <c r="T74" s="327"/>
      <c r="U74" s="327"/>
      <c r="V74" s="327"/>
      <c r="W74" s="327"/>
      <c r="X74" s="327"/>
      <c r="Y74" s="327"/>
      <c r="Z74" s="327"/>
      <c r="AA74" s="327"/>
      <c r="AB74" s="327"/>
      <c r="AC74" s="327"/>
      <c r="AD74" s="327"/>
      <c r="AE74" s="327"/>
      <c r="AF74" s="327"/>
      <c r="AG74" s="327"/>
      <c r="AH74" s="327"/>
      <c r="AI74" s="327"/>
      <c r="AJ74" s="327"/>
      <c r="AK74" s="327"/>
      <c r="AL74" s="327"/>
      <c r="AM74" s="327"/>
      <c r="AN74" s="327"/>
      <c r="AO74" s="327"/>
      <c r="AP74" s="327"/>
      <c r="AQ74" s="327"/>
      <c r="AR74" s="327"/>
      <c r="AS74" s="327"/>
      <c r="AT74" s="327"/>
      <c r="AU74" s="327"/>
      <c r="AV74" s="327"/>
      <c r="AW74" s="327"/>
      <c r="AX74" s="327"/>
      <c r="AY74" s="327"/>
      <c r="AZ74" s="327"/>
      <c r="BA74" s="327"/>
      <c r="BB74" s="327"/>
      <c r="BC74" s="327"/>
      <c r="BD74" s="327"/>
      <c r="BE74" s="327"/>
      <c r="BF74" s="327"/>
      <c r="BG74" s="327"/>
      <c r="BH74" s="327"/>
      <c r="BI74" s="327"/>
      <c r="BJ74" s="327"/>
      <c r="BK74" s="327"/>
      <c r="BL74" s="327"/>
      <c r="BM74" s="327"/>
      <c r="BN74" s="327"/>
      <c r="BO74" s="327"/>
      <c r="BP74" s="327"/>
      <c r="BQ74" s="327"/>
      <c r="BR74" s="327"/>
      <c r="BS74" s="327"/>
      <c r="BT74" s="327"/>
      <c r="BU74" s="327"/>
      <c r="BV74" s="327"/>
      <c r="BW74" s="327"/>
      <c r="BX74" s="327"/>
      <c r="BY74" s="327"/>
      <c r="BZ74" s="327"/>
      <c r="CA74" s="327"/>
      <c r="CB74" s="327"/>
      <c r="CC74" s="327"/>
      <c r="CD74" s="327"/>
      <c r="CE74" s="327"/>
      <c r="CF74" s="327"/>
      <c r="CG74" s="327"/>
      <c r="CH74" s="327"/>
      <c r="CI74" s="327"/>
      <c r="CJ74" s="327"/>
      <c r="CK74" s="327"/>
      <c r="CL74" s="327"/>
      <c r="CM74" s="327"/>
      <c r="CN74" s="327"/>
      <c r="CO74" s="327"/>
    </row>
    <row r="82" spans="2:3" ht="18.75" x14ac:dyDescent="0.25">
      <c r="B82" s="500"/>
      <c r="C82" s="501"/>
    </row>
  </sheetData>
  <mergeCells count="12">
    <mergeCell ref="B82:C82"/>
    <mergeCell ref="A7:B7"/>
    <mergeCell ref="A8:B8"/>
    <mergeCell ref="A10:B10"/>
    <mergeCell ref="A37:A38"/>
    <mergeCell ref="B37:B38"/>
    <mergeCell ref="A43:A44"/>
    <mergeCell ref="B43:B44"/>
    <mergeCell ref="A64:B64"/>
    <mergeCell ref="A65:A66"/>
    <mergeCell ref="B65:B66"/>
    <mergeCell ref="A68:B68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308" t="s">
        <v>301</v>
      </c>
    </row>
    <row r="2" spans="1:3" ht="15.75" x14ac:dyDescent="0.25">
      <c r="C2" s="308" t="s">
        <v>0</v>
      </c>
    </row>
    <row r="3" spans="1:3" ht="15.75" x14ac:dyDescent="0.25">
      <c r="C3" s="308" t="s">
        <v>1</v>
      </c>
    </row>
    <row r="4" spans="1:3" ht="15.75" x14ac:dyDescent="0.25">
      <c r="C4" s="308" t="s">
        <v>2</v>
      </c>
    </row>
    <row r="5" spans="1:3" x14ac:dyDescent="0.25">
      <c r="C5" s="325"/>
    </row>
    <row r="9" spans="1:3" ht="52.5" customHeight="1" x14ac:dyDescent="0.25">
      <c r="A9" s="527" t="s">
        <v>402</v>
      </c>
      <c r="B9" s="528"/>
      <c r="C9" s="528"/>
    </row>
    <row r="10" spans="1:3" ht="18.75" x14ac:dyDescent="0.3">
      <c r="A10" s="347"/>
    </row>
    <row r="11" spans="1:3" ht="18.75" x14ac:dyDescent="0.25">
      <c r="A11" s="333" t="s">
        <v>302</v>
      </c>
      <c r="B11" s="333" t="s">
        <v>303</v>
      </c>
      <c r="C11" s="333" t="s">
        <v>304</v>
      </c>
    </row>
    <row r="12" spans="1:3" ht="18.75" x14ac:dyDescent="0.25">
      <c r="A12" s="560" t="s">
        <v>305</v>
      </c>
      <c r="B12" s="561" t="s">
        <v>306</v>
      </c>
      <c r="C12" s="351" t="s">
        <v>307</v>
      </c>
    </row>
    <row r="13" spans="1:3" ht="18.75" x14ac:dyDescent="0.25">
      <c r="A13" s="560"/>
      <c r="B13" s="561"/>
      <c r="C13" s="351" t="s">
        <v>308</v>
      </c>
    </row>
    <row r="14" spans="1:3" ht="37.5" x14ac:dyDescent="0.25">
      <c r="A14" s="560"/>
      <c r="B14" s="561"/>
      <c r="C14" s="351" t="s">
        <v>309</v>
      </c>
    </row>
    <row r="15" spans="1:3" ht="18.75" x14ac:dyDescent="0.25">
      <c r="A15" s="560"/>
      <c r="B15" s="561"/>
      <c r="C15" s="351" t="s">
        <v>310</v>
      </c>
    </row>
    <row r="16" spans="1:3" ht="18.75" x14ac:dyDescent="0.25">
      <c r="A16" s="560"/>
      <c r="B16" s="561"/>
      <c r="C16" s="351" t="s">
        <v>311</v>
      </c>
    </row>
    <row r="17" spans="1:3" ht="18.75" x14ac:dyDescent="0.25">
      <c r="A17" s="560"/>
      <c r="B17" s="561"/>
      <c r="C17" s="351" t="s">
        <v>312</v>
      </c>
    </row>
    <row r="18" spans="1:3" ht="37.5" x14ac:dyDescent="0.25">
      <c r="A18" s="560"/>
      <c r="B18" s="561"/>
      <c r="C18" s="351" t="s">
        <v>313</v>
      </c>
    </row>
    <row r="19" spans="1:3" ht="37.5" x14ac:dyDescent="0.25">
      <c r="A19" s="560"/>
      <c r="B19" s="561"/>
      <c r="C19" s="351" t="s">
        <v>314</v>
      </c>
    </row>
    <row r="20" spans="1:3" ht="18.75" x14ac:dyDescent="0.25">
      <c r="A20" s="560" t="s">
        <v>315</v>
      </c>
      <c r="B20" s="561" t="s">
        <v>316</v>
      </c>
      <c r="C20" s="351" t="s">
        <v>307</v>
      </c>
    </row>
    <row r="21" spans="1:3" ht="18.75" x14ac:dyDescent="0.25">
      <c r="A21" s="560"/>
      <c r="B21" s="561"/>
      <c r="C21" s="351" t="s">
        <v>308</v>
      </c>
    </row>
    <row r="22" spans="1:3" ht="37.5" x14ac:dyDescent="0.25">
      <c r="A22" s="560"/>
      <c r="B22" s="561"/>
      <c r="C22" s="351" t="s">
        <v>309</v>
      </c>
    </row>
    <row r="23" spans="1:3" ht="18.75" x14ac:dyDescent="0.25">
      <c r="A23" s="560"/>
      <c r="B23" s="561"/>
      <c r="C23" s="351" t="s">
        <v>310</v>
      </c>
    </row>
    <row r="24" spans="1:3" ht="18.75" x14ac:dyDescent="0.25">
      <c r="A24" s="560"/>
      <c r="B24" s="561"/>
      <c r="C24" s="351" t="s">
        <v>311</v>
      </c>
    </row>
    <row r="25" spans="1:3" ht="18.75" x14ac:dyDescent="0.25">
      <c r="A25" s="560" t="s">
        <v>317</v>
      </c>
      <c r="B25" s="561" t="s">
        <v>318</v>
      </c>
      <c r="C25" s="351" t="s">
        <v>307</v>
      </c>
    </row>
    <row r="26" spans="1:3" ht="18.75" x14ac:dyDescent="0.25">
      <c r="A26" s="560"/>
      <c r="B26" s="561"/>
      <c r="C26" s="351" t="s">
        <v>308</v>
      </c>
    </row>
    <row r="27" spans="1:3" ht="37.5" x14ac:dyDescent="0.25">
      <c r="A27" s="560"/>
      <c r="B27" s="561"/>
      <c r="C27" s="351" t="s">
        <v>309</v>
      </c>
    </row>
    <row r="28" spans="1:3" ht="18.75" x14ac:dyDescent="0.25">
      <c r="A28" s="560"/>
      <c r="B28" s="561"/>
      <c r="C28" s="351" t="s">
        <v>310</v>
      </c>
    </row>
    <row r="29" spans="1:3" ht="18.75" x14ac:dyDescent="0.25">
      <c r="A29" s="560"/>
      <c r="B29" s="561"/>
      <c r="C29" s="351" t="s">
        <v>319</v>
      </c>
    </row>
    <row r="30" spans="1:3" ht="18.75" x14ac:dyDescent="0.25">
      <c r="A30" s="560"/>
      <c r="B30" s="561"/>
      <c r="C30" s="351" t="s">
        <v>320</v>
      </c>
    </row>
    <row r="31" spans="1:3" ht="75" x14ac:dyDescent="0.25">
      <c r="A31" s="352" t="s">
        <v>321</v>
      </c>
      <c r="B31" s="351" t="s">
        <v>322</v>
      </c>
      <c r="C31" s="351" t="s">
        <v>323</v>
      </c>
    </row>
    <row r="32" spans="1:3" ht="15.75" x14ac:dyDescent="0.25">
      <c r="A32" s="353"/>
    </row>
    <row r="33" spans="1:3" ht="18.75" x14ac:dyDescent="0.3">
      <c r="A33" s="557" t="s">
        <v>401</v>
      </c>
      <c r="B33" s="557"/>
      <c r="C33" s="557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D2" sqref="D2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378" t="s">
        <v>352</v>
      </c>
    </row>
    <row r="2" spans="1:4" ht="15.75" x14ac:dyDescent="0.25">
      <c r="D2" s="378" t="s">
        <v>0</v>
      </c>
    </row>
    <row r="3" spans="1:4" ht="15.75" x14ac:dyDescent="0.25">
      <c r="D3" s="378" t="s">
        <v>1</v>
      </c>
    </row>
    <row r="4" spans="1:4" ht="15.75" x14ac:dyDescent="0.25">
      <c r="D4" s="378" t="s">
        <v>2</v>
      </c>
    </row>
    <row r="5" spans="1:4" x14ac:dyDescent="0.25">
      <c r="C5" s="520"/>
      <c r="D5" s="501"/>
    </row>
    <row r="6" spans="1:4" ht="15.75" x14ac:dyDescent="0.25">
      <c r="C6" s="379"/>
    </row>
    <row r="7" spans="1:4" ht="60" customHeight="1" x14ac:dyDescent="0.25">
      <c r="A7" s="564" t="s">
        <v>452</v>
      </c>
      <c r="B7" s="564"/>
      <c r="C7" s="564"/>
    </row>
    <row r="8" spans="1:4" ht="18.75" x14ac:dyDescent="0.3">
      <c r="A8" s="389"/>
      <c r="C8" s="390" t="s">
        <v>3</v>
      </c>
    </row>
    <row r="9" spans="1:4" ht="18.75" x14ac:dyDescent="0.25">
      <c r="A9" s="386" t="s">
        <v>333</v>
      </c>
      <c r="B9" s="386" t="s">
        <v>4</v>
      </c>
      <c r="C9" s="386" t="s">
        <v>160</v>
      </c>
    </row>
    <row r="10" spans="1:4" ht="56.25" x14ac:dyDescent="0.25">
      <c r="A10" s="565" t="s">
        <v>305</v>
      </c>
      <c r="B10" s="383" t="s">
        <v>353</v>
      </c>
      <c r="C10" s="391">
        <v>0</v>
      </c>
    </row>
    <row r="11" spans="1:4" ht="18.75" x14ac:dyDescent="0.25">
      <c r="A11" s="566"/>
      <c r="B11" s="383" t="s">
        <v>246</v>
      </c>
      <c r="C11" s="391"/>
    </row>
    <row r="12" spans="1:4" ht="18.75" x14ac:dyDescent="0.25">
      <c r="A12" s="566"/>
      <c r="B12" s="383" t="s">
        <v>354</v>
      </c>
      <c r="C12" s="391">
        <v>0</v>
      </c>
    </row>
    <row r="13" spans="1:4" ht="18.75" x14ac:dyDescent="0.25">
      <c r="A13" s="567"/>
      <c r="B13" s="383" t="s">
        <v>355</v>
      </c>
      <c r="C13" s="391">
        <v>0</v>
      </c>
    </row>
    <row r="14" spans="1:4" ht="112.5" x14ac:dyDescent="0.25">
      <c r="A14" s="565" t="s">
        <v>356</v>
      </c>
      <c r="B14" s="383" t="s">
        <v>357</v>
      </c>
      <c r="C14" s="391">
        <v>1000</v>
      </c>
    </row>
    <row r="15" spans="1:4" ht="18.75" x14ac:dyDescent="0.25">
      <c r="A15" s="566"/>
      <c r="B15" s="383" t="s">
        <v>358</v>
      </c>
      <c r="C15" s="391"/>
    </row>
    <row r="16" spans="1:4" ht="18.75" x14ac:dyDescent="0.25">
      <c r="A16" s="566"/>
      <c r="B16" s="383" t="s">
        <v>354</v>
      </c>
      <c r="C16" s="391">
        <v>0</v>
      </c>
    </row>
    <row r="17" spans="1:3" ht="18.75" x14ac:dyDescent="0.25">
      <c r="A17" s="567"/>
      <c r="B17" s="383" t="s">
        <v>355</v>
      </c>
      <c r="C17" s="391">
        <v>1000</v>
      </c>
    </row>
    <row r="18" spans="1:3" ht="75" x14ac:dyDescent="0.25">
      <c r="A18" s="565" t="s">
        <v>359</v>
      </c>
      <c r="B18" s="383" t="s">
        <v>360</v>
      </c>
      <c r="C18" s="391">
        <v>0</v>
      </c>
    </row>
    <row r="19" spans="1:3" ht="18.75" x14ac:dyDescent="0.25">
      <c r="A19" s="566"/>
      <c r="B19" s="383" t="s">
        <v>358</v>
      </c>
      <c r="C19" s="391"/>
    </row>
    <row r="20" spans="1:3" ht="18.75" x14ac:dyDescent="0.25">
      <c r="A20" s="566"/>
      <c r="B20" s="383" t="s">
        <v>354</v>
      </c>
      <c r="C20" s="391">
        <v>0</v>
      </c>
    </row>
    <row r="21" spans="1:3" ht="18.75" x14ac:dyDescent="0.25">
      <c r="A21" s="567"/>
      <c r="B21" s="383" t="s">
        <v>355</v>
      </c>
      <c r="C21" s="391">
        <v>0</v>
      </c>
    </row>
    <row r="23" spans="1:3" s="392" customFormat="1" ht="66.75" customHeight="1" x14ac:dyDescent="0.25">
      <c r="A23" s="562" t="s">
        <v>403</v>
      </c>
      <c r="B23" s="563"/>
      <c r="C23" s="563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A8" sqref="A8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378" t="s">
        <v>542</v>
      </c>
    </row>
    <row r="2" spans="1:8" ht="15.75" x14ac:dyDescent="0.25">
      <c r="H2" s="378" t="s">
        <v>0</v>
      </c>
    </row>
    <row r="3" spans="1:8" ht="15.75" x14ac:dyDescent="0.25">
      <c r="H3" s="378" t="s">
        <v>1</v>
      </c>
    </row>
    <row r="4" spans="1:8" ht="15.75" x14ac:dyDescent="0.25">
      <c r="H4" s="378" t="s">
        <v>2</v>
      </c>
    </row>
    <row r="5" spans="1:8" x14ac:dyDescent="0.25">
      <c r="G5" s="520"/>
      <c r="H5" s="501"/>
    </row>
    <row r="6" spans="1:8" ht="15.75" x14ac:dyDescent="0.25">
      <c r="H6" s="379"/>
    </row>
    <row r="7" spans="1:8" ht="39.75" customHeight="1" x14ac:dyDescent="0.25">
      <c r="A7" s="564" t="s">
        <v>546</v>
      </c>
      <c r="B7" s="564"/>
      <c r="C7" s="564"/>
      <c r="D7" s="564"/>
      <c r="E7" s="564"/>
      <c r="F7" s="564"/>
      <c r="G7" s="564"/>
      <c r="H7" s="564"/>
    </row>
    <row r="9" spans="1:8" ht="18.75" x14ac:dyDescent="0.25">
      <c r="A9" s="569" t="s">
        <v>332</v>
      </c>
      <c r="B9" s="569"/>
      <c r="C9" s="569"/>
      <c r="D9" s="569"/>
      <c r="E9" s="569"/>
      <c r="F9" s="569"/>
      <c r="G9" s="569"/>
      <c r="H9" s="569"/>
    </row>
    <row r="10" spans="1:8" ht="18.75" x14ac:dyDescent="0.3">
      <c r="A10" s="380"/>
    </row>
    <row r="11" spans="1:8" ht="18.75" x14ac:dyDescent="0.25">
      <c r="A11" s="570" t="s">
        <v>333</v>
      </c>
      <c r="B11" s="570" t="s">
        <v>334</v>
      </c>
      <c r="C11" s="570" t="s">
        <v>335</v>
      </c>
      <c r="D11" s="570" t="s">
        <v>336</v>
      </c>
      <c r="E11" s="570" t="s">
        <v>337</v>
      </c>
      <c r="F11" s="570"/>
      <c r="G11" s="570"/>
      <c r="H11" s="570"/>
    </row>
    <row r="12" spans="1:8" ht="112.5" x14ac:dyDescent="0.25">
      <c r="A12" s="570"/>
      <c r="B12" s="570"/>
      <c r="C12" s="570"/>
      <c r="D12" s="570"/>
      <c r="E12" s="381" t="s">
        <v>338</v>
      </c>
      <c r="F12" s="381" t="s">
        <v>339</v>
      </c>
      <c r="G12" s="381" t="s">
        <v>340</v>
      </c>
      <c r="H12" s="381" t="s">
        <v>341</v>
      </c>
    </row>
    <row r="13" spans="1:8" ht="18.75" x14ac:dyDescent="0.25">
      <c r="A13" s="382">
        <v>1</v>
      </c>
      <c r="B13" s="382">
        <v>2</v>
      </c>
      <c r="C13" s="382">
        <v>3</v>
      </c>
      <c r="D13" s="382">
        <v>4</v>
      </c>
      <c r="E13" s="382">
        <v>5</v>
      </c>
      <c r="F13" s="382">
        <v>6</v>
      </c>
      <c r="G13" s="382">
        <v>7</v>
      </c>
      <c r="H13" s="382">
        <v>8</v>
      </c>
    </row>
    <row r="14" spans="1:8" ht="18.75" x14ac:dyDescent="0.25">
      <c r="A14" s="383"/>
      <c r="B14" s="383"/>
      <c r="C14" s="383"/>
      <c r="D14" s="384">
        <v>0</v>
      </c>
      <c r="E14" s="383"/>
      <c r="F14" s="383"/>
      <c r="G14" s="383"/>
      <c r="H14" s="383"/>
    </row>
    <row r="15" spans="1:8" ht="18.75" x14ac:dyDescent="0.25">
      <c r="A15" s="383"/>
      <c r="B15" s="385" t="s">
        <v>342</v>
      </c>
      <c r="C15" s="383"/>
      <c r="D15" s="384">
        <v>0</v>
      </c>
      <c r="E15" s="383"/>
      <c r="F15" s="383"/>
      <c r="G15" s="383"/>
      <c r="H15" s="383"/>
    </row>
    <row r="16" spans="1:8" ht="18.75" x14ac:dyDescent="0.3">
      <c r="A16" s="380"/>
    </row>
    <row r="17" spans="1:8" ht="18.75" x14ac:dyDescent="0.25">
      <c r="A17" s="569" t="s">
        <v>343</v>
      </c>
      <c r="B17" s="569"/>
      <c r="C17" s="569"/>
      <c r="D17" s="569"/>
      <c r="E17" s="569"/>
      <c r="F17" s="569"/>
      <c r="G17" s="569"/>
      <c r="H17" s="569"/>
    </row>
    <row r="18" spans="1:8" ht="18.75" x14ac:dyDescent="0.3">
      <c r="A18" s="380"/>
    </row>
    <row r="19" spans="1:8" ht="37.5" x14ac:dyDescent="0.25">
      <c r="A19" s="570" t="s">
        <v>344</v>
      </c>
      <c r="B19" s="570"/>
      <c r="C19" s="570"/>
      <c r="D19" s="570"/>
      <c r="E19" s="570"/>
      <c r="F19" s="381" t="s">
        <v>345</v>
      </c>
    </row>
    <row r="20" spans="1:8" ht="18.75" x14ac:dyDescent="0.25">
      <c r="A20" s="571">
        <v>1</v>
      </c>
      <c r="B20" s="571"/>
      <c r="C20" s="571"/>
      <c r="D20" s="571"/>
      <c r="E20" s="571"/>
      <c r="F20" s="382">
        <v>2</v>
      </c>
    </row>
    <row r="21" spans="1:8" ht="18.75" x14ac:dyDescent="0.25">
      <c r="A21" s="571" t="s">
        <v>346</v>
      </c>
      <c r="B21" s="571"/>
      <c r="C21" s="571"/>
      <c r="D21" s="571"/>
      <c r="E21" s="571"/>
      <c r="F21" s="387">
        <v>0</v>
      </c>
    </row>
    <row r="23" spans="1:8" s="388" customFormat="1" ht="65.25" customHeight="1" x14ac:dyDescent="0.3">
      <c r="A23" s="572" t="s">
        <v>373</v>
      </c>
      <c r="B23" s="563"/>
      <c r="C23" s="563"/>
      <c r="D23" s="563"/>
      <c r="E23" s="563"/>
      <c r="F23" s="563"/>
      <c r="G23" s="563"/>
      <c r="H23" s="563"/>
    </row>
    <row r="24" spans="1:8" ht="18.75" x14ac:dyDescent="0.3">
      <c r="B24" s="568"/>
      <c r="C24" s="568"/>
      <c r="D24" s="568"/>
      <c r="E24" s="568"/>
      <c r="F24" s="568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2" sqref="A2:B2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73" t="s">
        <v>543</v>
      </c>
      <c r="B1" s="531"/>
    </row>
    <row r="2" spans="1:3" x14ac:dyDescent="0.25">
      <c r="A2" s="573" t="s">
        <v>467</v>
      </c>
      <c r="B2" s="531"/>
    </row>
    <row r="3" spans="1:3" x14ac:dyDescent="0.25">
      <c r="A3" s="573" t="s">
        <v>468</v>
      </c>
      <c r="B3" s="531"/>
    </row>
    <row r="4" spans="1:3" x14ac:dyDescent="0.25">
      <c r="A4" s="573" t="s">
        <v>469</v>
      </c>
      <c r="B4" s="574"/>
    </row>
    <row r="6" spans="1:3" ht="18.75" x14ac:dyDescent="0.3">
      <c r="A6" s="576" t="s">
        <v>453</v>
      </c>
      <c r="B6" s="576"/>
      <c r="C6" s="576"/>
    </row>
    <row r="7" spans="1:3" ht="18.75" x14ac:dyDescent="0.3">
      <c r="A7" s="380"/>
    </row>
    <row r="8" spans="1:3" ht="42.75" customHeight="1" x14ac:dyDescent="0.3">
      <c r="A8" s="449" t="s">
        <v>347</v>
      </c>
      <c r="B8" s="450" t="s">
        <v>454</v>
      </c>
    </row>
    <row r="9" spans="1:3" ht="31.5" x14ac:dyDescent="0.25">
      <c r="A9" s="451" t="s">
        <v>455</v>
      </c>
      <c r="B9" s="452">
        <v>100</v>
      </c>
    </row>
    <row r="10" spans="1:3" ht="15.75" x14ac:dyDescent="0.25">
      <c r="A10" s="451" t="s">
        <v>268</v>
      </c>
      <c r="B10" s="452">
        <v>100</v>
      </c>
    </row>
    <row r="11" spans="1:3" ht="15.75" x14ac:dyDescent="0.25">
      <c r="A11" s="451" t="s">
        <v>349</v>
      </c>
      <c r="B11" s="452">
        <v>100</v>
      </c>
    </row>
    <row r="12" spans="1:3" ht="15.75" x14ac:dyDescent="0.25">
      <c r="A12" s="451" t="s">
        <v>351</v>
      </c>
      <c r="B12" s="452">
        <v>100</v>
      </c>
    </row>
    <row r="13" spans="1:3" ht="63" x14ac:dyDescent="0.25">
      <c r="A13" s="451" t="s">
        <v>456</v>
      </c>
      <c r="B13" s="452">
        <v>100</v>
      </c>
    </row>
    <row r="14" spans="1:3" ht="48" customHeight="1" x14ac:dyDescent="0.25">
      <c r="A14" s="453" t="s">
        <v>457</v>
      </c>
      <c r="B14" s="452">
        <v>100</v>
      </c>
    </row>
    <row r="15" spans="1:3" ht="47.25" x14ac:dyDescent="0.25">
      <c r="A15" s="453" t="s">
        <v>348</v>
      </c>
      <c r="B15" s="452">
        <v>100</v>
      </c>
    </row>
    <row r="16" spans="1:3" ht="31.5" x14ac:dyDescent="0.25">
      <c r="A16" s="451" t="s">
        <v>458</v>
      </c>
      <c r="B16" s="452">
        <v>100</v>
      </c>
    </row>
    <row r="17" spans="1:2" ht="63" x14ac:dyDescent="0.25">
      <c r="A17" s="451" t="s">
        <v>459</v>
      </c>
      <c r="B17" s="452" t="s">
        <v>350</v>
      </c>
    </row>
    <row r="18" spans="1:2" ht="47.25" x14ac:dyDescent="0.25">
      <c r="A18" s="451" t="s">
        <v>460</v>
      </c>
      <c r="B18" s="452">
        <v>100</v>
      </c>
    </row>
    <row r="19" spans="1:2" ht="63" x14ac:dyDescent="0.25">
      <c r="A19" s="451" t="s">
        <v>461</v>
      </c>
      <c r="B19" s="452">
        <v>100</v>
      </c>
    </row>
    <row r="20" spans="1:2" ht="84" customHeight="1" x14ac:dyDescent="0.25">
      <c r="A20" s="453" t="s">
        <v>462</v>
      </c>
      <c r="B20" s="452">
        <v>100</v>
      </c>
    </row>
    <row r="21" spans="1:2" ht="63" x14ac:dyDescent="0.25">
      <c r="A21" s="451" t="s">
        <v>463</v>
      </c>
      <c r="B21" s="452">
        <v>100</v>
      </c>
    </row>
    <row r="22" spans="1:2" ht="47.25" x14ac:dyDescent="0.25">
      <c r="A22" s="451" t="s">
        <v>464</v>
      </c>
      <c r="B22" s="452">
        <v>100</v>
      </c>
    </row>
    <row r="23" spans="1:2" ht="63" x14ac:dyDescent="0.25">
      <c r="A23" s="451" t="s">
        <v>465</v>
      </c>
      <c r="B23" s="452">
        <v>100</v>
      </c>
    </row>
    <row r="24" spans="1:2" ht="31.5" customHeight="1" x14ac:dyDescent="0.25">
      <c r="A24" s="575" t="s">
        <v>466</v>
      </c>
      <c r="B24" s="575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workbookViewId="0">
      <selection activeCell="C28" sqref="C28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308" t="s">
        <v>301</v>
      </c>
    </row>
    <row r="3" spans="1:3" ht="15.75" x14ac:dyDescent="0.25">
      <c r="C3" s="308" t="s">
        <v>0</v>
      </c>
    </row>
    <row r="4" spans="1:3" ht="15.75" x14ac:dyDescent="0.25">
      <c r="C4" s="308" t="s">
        <v>1</v>
      </c>
    </row>
    <row r="5" spans="1:3" ht="15.75" x14ac:dyDescent="0.25">
      <c r="C5" s="308" t="s">
        <v>2</v>
      </c>
    </row>
    <row r="6" spans="1:3" x14ac:dyDescent="0.25">
      <c r="C6" s="325" t="s">
        <v>545</v>
      </c>
    </row>
    <row r="10" spans="1:3" ht="83.25" customHeight="1" x14ac:dyDescent="0.25">
      <c r="A10" s="527" t="s">
        <v>544</v>
      </c>
      <c r="B10" s="527"/>
      <c r="C10" s="527"/>
    </row>
    <row r="11" spans="1:3" ht="18.75" x14ac:dyDescent="0.3">
      <c r="A11" s="474"/>
    </row>
    <row r="12" spans="1:3" ht="37.5" x14ac:dyDescent="0.25">
      <c r="A12" s="475" t="s">
        <v>302</v>
      </c>
      <c r="B12" s="475" t="s">
        <v>303</v>
      </c>
      <c r="C12" s="475" t="s">
        <v>304</v>
      </c>
    </row>
    <row r="13" spans="1:3" ht="17.25" customHeight="1" x14ac:dyDescent="0.25">
      <c r="A13" s="577" t="s">
        <v>305</v>
      </c>
      <c r="B13" s="578" t="s">
        <v>306</v>
      </c>
      <c r="C13" s="416" t="s">
        <v>307</v>
      </c>
    </row>
    <row r="14" spans="1:3" ht="17.25" customHeight="1" x14ac:dyDescent="0.25">
      <c r="A14" s="577"/>
      <c r="B14" s="578"/>
      <c r="C14" s="416" t="s">
        <v>308</v>
      </c>
    </row>
    <row r="15" spans="1:3" ht="56.25" x14ac:dyDescent="0.25">
      <c r="A15" s="577"/>
      <c r="B15" s="578"/>
      <c r="C15" s="416" t="s">
        <v>309</v>
      </c>
    </row>
    <row r="16" spans="1:3" ht="18.75" x14ac:dyDescent="0.25">
      <c r="A16" s="577"/>
      <c r="B16" s="578"/>
      <c r="C16" s="416" t="s">
        <v>310</v>
      </c>
    </row>
    <row r="17" spans="1:3" ht="18.75" x14ac:dyDescent="0.25">
      <c r="A17" s="577"/>
      <c r="B17" s="578"/>
      <c r="C17" s="416" t="s">
        <v>311</v>
      </c>
    </row>
    <row r="18" spans="1:3" ht="18.75" x14ac:dyDescent="0.25">
      <c r="A18" s="577"/>
      <c r="B18" s="578"/>
      <c r="C18" s="416" t="s">
        <v>312</v>
      </c>
    </row>
    <row r="19" spans="1:3" ht="37.5" x14ac:dyDescent="0.25">
      <c r="A19" s="577"/>
      <c r="B19" s="578"/>
      <c r="C19" s="416" t="s">
        <v>313</v>
      </c>
    </row>
    <row r="20" spans="1:3" ht="37.5" x14ac:dyDescent="0.25">
      <c r="A20" s="577"/>
      <c r="B20" s="578"/>
      <c r="C20" s="416" t="s">
        <v>314</v>
      </c>
    </row>
    <row r="21" spans="1:3" ht="18.75" x14ac:dyDescent="0.25">
      <c r="A21" s="577" t="s">
        <v>315</v>
      </c>
      <c r="B21" s="578" t="s">
        <v>316</v>
      </c>
      <c r="C21" s="416" t="s">
        <v>307</v>
      </c>
    </row>
    <row r="22" spans="1:3" ht="18.75" x14ac:dyDescent="0.25">
      <c r="A22" s="577"/>
      <c r="B22" s="578"/>
      <c r="C22" s="416" t="s">
        <v>308</v>
      </c>
    </row>
    <row r="23" spans="1:3" ht="56.25" x14ac:dyDescent="0.25">
      <c r="A23" s="577"/>
      <c r="B23" s="578"/>
      <c r="C23" s="416" t="s">
        <v>309</v>
      </c>
    </row>
    <row r="24" spans="1:3" ht="18.75" x14ac:dyDescent="0.25">
      <c r="A24" s="577"/>
      <c r="B24" s="578"/>
      <c r="C24" s="416" t="s">
        <v>310</v>
      </c>
    </row>
    <row r="25" spans="1:3" ht="18.75" x14ac:dyDescent="0.25">
      <c r="A25" s="577"/>
      <c r="B25" s="578"/>
      <c r="C25" s="416" t="s">
        <v>311</v>
      </c>
    </row>
    <row r="26" spans="1:3" ht="18.75" x14ac:dyDescent="0.25">
      <c r="A26" s="577" t="s">
        <v>317</v>
      </c>
      <c r="B26" s="578" t="s">
        <v>318</v>
      </c>
      <c r="C26" s="416" t="s">
        <v>307</v>
      </c>
    </row>
    <row r="27" spans="1:3" ht="18.75" x14ac:dyDescent="0.25">
      <c r="A27" s="577"/>
      <c r="B27" s="578"/>
      <c r="C27" s="416" t="s">
        <v>308</v>
      </c>
    </row>
    <row r="28" spans="1:3" ht="56.25" x14ac:dyDescent="0.25">
      <c r="A28" s="577"/>
      <c r="B28" s="578"/>
      <c r="C28" s="416" t="s">
        <v>309</v>
      </c>
    </row>
    <row r="29" spans="1:3" ht="18.75" x14ac:dyDescent="0.25">
      <c r="A29" s="577"/>
      <c r="B29" s="578"/>
      <c r="C29" s="416" t="s">
        <v>310</v>
      </c>
    </row>
    <row r="30" spans="1:3" ht="18.75" x14ac:dyDescent="0.25">
      <c r="A30" s="577"/>
      <c r="B30" s="578"/>
      <c r="C30" s="416" t="s">
        <v>319</v>
      </c>
    </row>
    <row r="31" spans="1:3" ht="18.75" x14ac:dyDescent="0.25">
      <c r="A31" s="577"/>
      <c r="B31" s="578"/>
      <c r="C31" s="416" t="s">
        <v>320</v>
      </c>
    </row>
    <row r="32" spans="1:3" ht="112.5" x14ac:dyDescent="0.25">
      <c r="A32" s="476" t="s">
        <v>321</v>
      </c>
      <c r="B32" s="416" t="s">
        <v>322</v>
      </c>
      <c r="C32" s="416" t="s">
        <v>323</v>
      </c>
    </row>
    <row r="33" spans="1:3" ht="15.75" x14ac:dyDescent="0.25">
      <c r="A33" s="477"/>
    </row>
    <row r="34" spans="1:3" ht="18.75" x14ac:dyDescent="0.3">
      <c r="A34" s="557" t="s">
        <v>401</v>
      </c>
      <c r="B34" s="557"/>
      <c r="C34" s="557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topLeftCell="A16" zoomScale="80" zoomScaleNormal="80" zoomScaleSheetLayoutView="106" workbookViewId="0">
      <selection activeCell="B20" sqref="B20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68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307" t="s">
        <v>50</v>
      </c>
    </row>
    <row r="2" spans="1:12" ht="15.75" x14ac:dyDescent="0.25">
      <c r="C2" s="92" t="s">
        <v>0</v>
      </c>
    </row>
    <row r="3" spans="1:12" ht="15.75" x14ac:dyDescent="0.25">
      <c r="C3" s="92" t="s">
        <v>1</v>
      </c>
    </row>
    <row r="4" spans="1:12" ht="15.75" x14ac:dyDescent="0.25">
      <c r="C4" s="92" t="s">
        <v>2</v>
      </c>
    </row>
    <row r="5" spans="1:12" x14ac:dyDescent="0.25">
      <c r="B5" s="520" t="s">
        <v>471</v>
      </c>
      <c r="C5" s="501"/>
    </row>
    <row r="7" spans="1:12" ht="33.75" customHeight="1" x14ac:dyDescent="0.3">
      <c r="A7" s="518" t="s">
        <v>412</v>
      </c>
      <c r="B7" s="518"/>
      <c r="C7" s="518"/>
      <c r="L7" s="415"/>
    </row>
    <row r="8" spans="1:12" ht="18.75" x14ac:dyDescent="0.3">
      <c r="A8" s="518"/>
      <c r="B8" s="518"/>
      <c r="C8" s="518"/>
    </row>
    <row r="9" spans="1:12" ht="18.75" x14ac:dyDescent="0.3">
      <c r="C9" s="93" t="s">
        <v>3</v>
      </c>
    </row>
    <row r="10" spans="1:12" ht="38.25" x14ac:dyDescent="0.25">
      <c r="A10" s="279" t="s">
        <v>222</v>
      </c>
      <c r="B10" s="279" t="s">
        <v>221</v>
      </c>
      <c r="C10" s="103" t="s">
        <v>160</v>
      </c>
      <c r="D10" s="46" t="s">
        <v>129</v>
      </c>
      <c r="E10" s="46" t="s">
        <v>128</v>
      </c>
    </row>
    <row r="11" spans="1:12" ht="18.75" x14ac:dyDescent="0.25">
      <c r="A11" s="279" t="s">
        <v>220</v>
      </c>
      <c r="B11" s="278" t="s">
        <v>406</v>
      </c>
      <c r="C11" s="269">
        <f>C12+C13+C17+C20+C21+C16+C18+C19</f>
        <v>12765.4</v>
      </c>
      <c r="D11" s="270">
        <f>SUM(D12:D19)</f>
        <v>1616.9</v>
      </c>
      <c r="E11" s="48" t="e">
        <f>D11/#REF!*100</f>
        <v>#REF!</v>
      </c>
      <c r="G11">
        <v>10895.6</v>
      </c>
      <c r="H11" s="7">
        <v>0</v>
      </c>
    </row>
    <row r="12" spans="1:12" ht="33" customHeight="1" x14ac:dyDescent="0.25">
      <c r="A12" s="317" t="s">
        <v>253</v>
      </c>
      <c r="B12" s="303" t="s">
        <v>219</v>
      </c>
      <c r="C12" s="280">
        <v>2400</v>
      </c>
      <c r="D12" s="271">
        <v>534.20000000000005</v>
      </c>
      <c r="E12" s="47" t="e">
        <f>D12/#REF!*100</f>
        <v>#REF!</v>
      </c>
      <c r="G12">
        <v>1150</v>
      </c>
      <c r="H12" s="7">
        <v>0</v>
      </c>
    </row>
    <row r="13" spans="1:12" ht="29.25" customHeight="1" x14ac:dyDescent="0.25">
      <c r="A13" s="304" t="s">
        <v>410</v>
      </c>
      <c r="B13" s="521" t="s">
        <v>407</v>
      </c>
      <c r="C13" s="524">
        <v>3495.9</v>
      </c>
      <c r="D13" s="271"/>
      <c r="E13" s="47"/>
      <c r="H13" s="7"/>
    </row>
    <row r="14" spans="1:12" ht="33" customHeight="1" x14ac:dyDescent="0.25">
      <c r="A14" s="317" t="s">
        <v>408</v>
      </c>
      <c r="B14" s="522"/>
      <c r="C14" s="525"/>
      <c r="D14" s="271"/>
      <c r="E14" s="47"/>
      <c r="H14" s="7"/>
    </row>
    <row r="15" spans="1:12" ht="62.25" customHeight="1" x14ac:dyDescent="0.25">
      <c r="A15" s="472" t="s">
        <v>409</v>
      </c>
      <c r="B15" s="523"/>
      <c r="C15" s="526"/>
      <c r="D15" s="281">
        <v>1075.9000000000001</v>
      </c>
      <c r="E15" s="47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304" t="s">
        <v>362</v>
      </c>
      <c r="B16" s="303" t="s">
        <v>216</v>
      </c>
      <c r="C16" s="272">
        <v>80</v>
      </c>
      <c r="D16" s="281">
        <v>6.8</v>
      </c>
      <c r="E16" s="47" t="e">
        <v>#REF!</v>
      </c>
      <c r="G16">
        <v>10.6</v>
      </c>
      <c r="H16" s="7">
        <v>0</v>
      </c>
    </row>
    <row r="17" spans="1:13" ht="56.25" x14ac:dyDescent="0.25">
      <c r="A17" s="322" t="s">
        <v>218</v>
      </c>
      <c r="B17" s="303" t="s">
        <v>217</v>
      </c>
      <c r="C17" s="393">
        <v>1800</v>
      </c>
      <c r="D17" s="281"/>
      <c r="E17" s="47"/>
      <c r="H17" s="7"/>
    </row>
    <row r="18" spans="1:13" ht="37.5" x14ac:dyDescent="0.25">
      <c r="A18" s="322" t="s">
        <v>254</v>
      </c>
      <c r="B18" s="303" t="s">
        <v>331</v>
      </c>
      <c r="C18" s="280">
        <v>900</v>
      </c>
      <c r="D18" s="271"/>
      <c r="E18" s="47"/>
      <c r="H18" s="7"/>
    </row>
    <row r="19" spans="1:13" ht="48.75" customHeight="1" x14ac:dyDescent="0.25">
      <c r="A19" s="322" t="s">
        <v>255</v>
      </c>
      <c r="B19" s="579" t="s">
        <v>559</v>
      </c>
      <c r="C19" s="280">
        <v>3900</v>
      </c>
      <c r="D19" s="271"/>
      <c r="E19" s="47"/>
      <c r="H19" s="7"/>
    </row>
    <row r="20" spans="1:13" ht="93.75" x14ac:dyDescent="0.3">
      <c r="A20" s="322" t="s">
        <v>363</v>
      </c>
      <c r="B20" s="377" t="s">
        <v>325</v>
      </c>
      <c r="C20" s="306">
        <v>139.5</v>
      </c>
      <c r="D20" s="271"/>
      <c r="E20" s="47"/>
      <c r="H20" s="7"/>
    </row>
    <row r="21" spans="1:13" ht="37.5" x14ac:dyDescent="0.3">
      <c r="A21" s="323" t="s">
        <v>250</v>
      </c>
      <c r="B21" s="305" t="s">
        <v>251</v>
      </c>
      <c r="C21" s="306">
        <v>50</v>
      </c>
      <c r="D21" s="271"/>
      <c r="E21" s="47"/>
      <c r="H21" s="7"/>
    </row>
    <row r="22" spans="1:13" ht="18.75" x14ac:dyDescent="0.25">
      <c r="A22" s="324" t="s">
        <v>215</v>
      </c>
      <c r="B22" s="278" t="s">
        <v>214</v>
      </c>
      <c r="C22" s="270">
        <f>C23+C24+C25+C26</f>
        <v>10894.699999999999</v>
      </c>
      <c r="D22" s="269" t="e">
        <f>D23+D25+#REF!+D24</f>
        <v>#REF!</v>
      </c>
      <c r="E22" s="48" t="e">
        <f>D22/#REF!*100</f>
        <v>#REF!</v>
      </c>
      <c r="G22">
        <v>8542.4</v>
      </c>
      <c r="H22" s="7">
        <v>0</v>
      </c>
    </row>
    <row r="23" spans="1:13" ht="37.5" customHeight="1" x14ac:dyDescent="0.25">
      <c r="A23" s="395" t="s">
        <v>364</v>
      </c>
      <c r="B23" s="277" t="s">
        <v>213</v>
      </c>
      <c r="C23" s="276">
        <v>9608.5</v>
      </c>
      <c r="D23" s="271">
        <v>3538</v>
      </c>
      <c r="E23" s="47" t="e">
        <f>D23/#REF!*100</f>
        <v>#REF!</v>
      </c>
      <c r="F23" s="274" t="s">
        <v>212</v>
      </c>
      <c r="G23">
        <v>6126.7</v>
      </c>
      <c r="H23" s="7">
        <v>0</v>
      </c>
    </row>
    <row r="24" spans="1:13" ht="60.75" customHeight="1" x14ac:dyDescent="0.25">
      <c r="A24" s="355" t="s">
        <v>366</v>
      </c>
      <c r="B24" s="273" t="s">
        <v>209</v>
      </c>
      <c r="C24" s="272">
        <v>3.8</v>
      </c>
      <c r="D24" s="275">
        <f>1444.1+639.9</f>
        <v>2084</v>
      </c>
      <c r="E24" s="47" t="e">
        <f>D24/#REF!*100</f>
        <v>#REF!</v>
      </c>
      <c r="F24" s="274"/>
      <c r="G24">
        <v>2248.4</v>
      </c>
      <c r="H24" s="7">
        <v>0</v>
      </c>
    </row>
    <row r="25" spans="1:13" ht="57.75" customHeight="1" x14ac:dyDescent="0.25">
      <c r="A25" s="355" t="s">
        <v>365</v>
      </c>
      <c r="B25" s="273" t="s">
        <v>210</v>
      </c>
      <c r="C25" s="394">
        <v>215.6</v>
      </c>
      <c r="D25" s="271">
        <v>94.7</v>
      </c>
      <c r="E25" s="47" t="e">
        <f>D25/#REF!*100</f>
        <v>#REF!</v>
      </c>
      <c r="F25" s="274"/>
      <c r="G25">
        <v>167.4</v>
      </c>
      <c r="H25" s="7">
        <v>0</v>
      </c>
    </row>
    <row r="26" spans="1:13" ht="57.75" customHeight="1" x14ac:dyDescent="0.3">
      <c r="A26" s="463" t="s">
        <v>541</v>
      </c>
      <c r="B26" s="473" t="s">
        <v>278</v>
      </c>
      <c r="C26" s="367">
        <v>1066.8</v>
      </c>
      <c r="D26" s="271"/>
      <c r="E26" s="47"/>
      <c r="F26" s="274"/>
      <c r="H26" s="7"/>
    </row>
    <row r="27" spans="1:13" ht="18.75" x14ac:dyDescent="0.25">
      <c r="A27" s="516" t="s">
        <v>208</v>
      </c>
      <c r="B27" s="517"/>
      <c r="C27" s="270">
        <f>C11+C22</f>
        <v>23660.1</v>
      </c>
      <c r="D27" s="269" t="e">
        <f>D22+D11</f>
        <v>#REF!</v>
      </c>
      <c r="E27" s="48" t="e">
        <f>D27/#REF!*100</f>
        <v>#REF!</v>
      </c>
      <c r="G27">
        <v>22561.249999999996</v>
      </c>
      <c r="H27" s="7">
        <v>-19438</v>
      </c>
      <c r="M27" s="7"/>
    </row>
    <row r="28" spans="1:13" x14ac:dyDescent="0.25">
      <c r="G28" s="7">
        <f>G27-C27</f>
        <v>-1098.8500000000022</v>
      </c>
    </row>
    <row r="29" spans="1:13" ht="18.75" x14ac:dyDescent="0.25">
      <c r="A29" s="519" t="s">
        <v>361</v>
      </c>
      <c r="B29" s="519"/>
      <c r="E29" s="7"/>
    </row>
  </sheetData>
  <mergeCells count="7">
    <mergeCell ref="A27:B27"/>
    <mergeCell ref="A8:C8"/>
    <mergeCell ref="A29:B29"/>
    <mergeCell ref="B5:C5"/>
    <mergeCell ref="A7:C7"/>
    <mergeCell ref="B13:B15"/>
    <mergeCell ref="C13:C15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C7" sqref="C7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5" ht="15.75" x14ac:dyDescent="0.25">
      <c r="C1" s="329" t="s">
        <v>287</v>
      </c>
    </row>
    <row r="2" spans="1:5" ht="15.75" x14ac:dyDescent="0.25">
      <c r="C2" s="329" t="s">
        <v>0</v>
      </c>
    </row>
    <row r="3" spans="1:5" ht="15.75" x14ac:dyDescent="0.25">
      <c r="C3" s="329" t="s">
        <v>1</v>
      </c>
    </row>
    <row r="4" spans="1:5" ht="15.75" x14ac:dyDescent="0.25">
      <c r="C4" s="329" t="s">
        <v>2</v>
      </c>
    </row>
    <row r="5" spans="1:5" x14ac:dyDescent="0.25">
      <c r="B5" s="531" t="s">
        <v>472</v>
      </c>
      <c r="C5" s="531"/>
    </row>
    <row r="6" spans="1:5" ht="18.75" x14ac:dyDescent="0.3">
      <c r="A6" s="527" t="s">
        <v>411</v>
      </c>
      <c r="B6" s="528"/>
      <c r="C6" s="528"/>
      <c r="D6" s="330"/>
    </row>
    <row r="7" spans="1:5" ht="18.75" customHeight="1" x14ac:dyDescent="0.25">
      <c r="C7" s="499" t="s">
        <v>3</v>
      </c>
      <c r="D7" s="332"/>
    </row>
    <row r="8" spans="1:5" ht="33" x14ac:dyDescent="0.25">
      <c r="A8" s="478" t="s">
        <v>222</v>
      </c>
      <c r="B8" s="478" t="s">
        <v>221</v>
      </c>
      <c r="C8" s="479" t="s">
        <v>160</v>
      </c>
    </row>
    <row r="9" spans="1:5" ht="16.5" x14ac:dyDescent="0.25">
      <c r="A9" s="480">
        <v>1</v>
      </c>
      <c r="B9" s="480">
        <v>2</v>
      </c>
      <c r="C9" s="481">
        <v>3</v>
      </c>
    </row>
    <row r="10" spans="1:5" ht="25.5" customHeight="1" x14ac:dyDescent="0.25">
      <c r="A10" s="482" t="s">
        <v>288</v>
      </c>
      <c r="B10" s="483" t="s">
        <v>214</v>
      </c>
      <c r="C10" s="484">
        <f>C11+C15+C20</f>
        <v>10304.999999999998</v>
      </c>
    </row>
    <row r="11" spans="1:5" ht="49.5" x14ac:dyDescent="0.25">
      <c r="A11" s="485" t="s">
        <v>289</v>
      </c>
      <c r="B11" s="486" t="s">
        <v>290</v>
      </c>
      <c r="C11" s="487">
        <f>C12</f>
        <v>9018.7999999999993</v>
      </c>
    </row>
    <row r="12" spans="1:5" ht="40.5" customHeight="1" x14ac:dyDescent="0.25">
      <c r="A12" s="488" t="s">
        <v>413</v>
      </c>
      <c r="B12" s="489" t="s">
        <v>291</v>
      </c>
      <c r="C12" s="487">
        <f>C13</f>
        <v>9018.7999999999993</v>
      </c>
    </row>
    <row r="13" spans="1:5" ht="33" x14ac:dyDescent="0.25">
      <c r="A13" s="490" t="s">
        <v>368</v>
      </c>
      <c r="B13" s="489" t="s">
        <v>292</v>
      </c>
      <c r="C13" s="487">
        <f>C14</f>
        <v>9018.7999999999993</v>
      </c>
    </row>
    <row r="14" spans="1:5" ht="33" x14ac:dyDescent="0.25">
      <c r="A14" s="488" t="s">
        <v>364</v>
      </c>
      <c r="B14" s="489" t="s">
        <v>213</v>
      </c>
      <c r="C14" s="487">
        <v>9018.7999999999993</v>
      </c>
      <c r="D14" s="7"/>
    </row>
    <row r="15" spans="1:5" ht="33" x14ac:dyDescent="0.25">
      <c r="A15" s="488" t="s">
        <v>369</v>
      </c>
      <c r="B15" s="491" t="s">
        <v>293</v>
      </c>
      <c r="C15" s="492">
        <f>C19+C17</f>
        <v>219.4</v>
      </c>
      <c r="E15" s="7"/>
    </row>
    <row r="16" spans="1:5" ht="49.5" x14ac:dyDescent="0.25">
      <c r="A16" s="488" t="s">
        <v>371</v>
      </c>
      <c r="B16" s="491" t="s">
        <v>295</v>
      </c>
      <c r="C16" s="492">
        <v>3.8</v>
      </c>
      <c r="E16" s="7"/>
    </row>
    <row r="17" spans="1:5" ht="49.5" x14ac:dyDescent="0.25">
      <c r="A17" s="488" t="s">
        <v>366</v>
      </c>
      <c r="B17" s="491" t="s">
        <v>209</v>
      </c>
      <c r="C17" s="492">
        <v>3.8</v>
      </c>
      <c r="E17" s="7"/>
    </row>
    <row r="18" spans="1:5" ht="49.5" x14ac:dyDescent="0.25">
      <c r="A18" s="488" t="s">
        <v>372</v>
      </c>
      <c r="B18" s="491" t="s">
        <v>294</v>
      </c>
      <c r="C18" s="492">
        <v>215.6</v>
      </c>
    </row>
    <row r="19" spans="1:5" ht="66" x14ac:dyDescent="0.25">
      <c r="A19" s="490" t="s">
        <v>365</v>
      </c>
      <c r="B19" s="491" t="s">
        <v>210</v>
      </c>
      <c r="C19" s="492">
        <v>215.6</v>
      </c>
    </row>
    <row r="20" spans="1:5" ht="58.5" customHeight="1" x14ac:dyDescent="0.25">
      <c r="A20" s="493" t="s">
        <v>540</v>
      </c>
      <c r="B20" s="494" t="s">
        <v>278</v>
      </c>
      <c r="C20" s="495">
        <v>1066.8</v>
      </c>
    </row>
    <row r="21" spans="1:5" ht="64.5" customHeight="1" x14ac:dyDescent="0.25">
      <c r="A21" s="493" t="s">
        <v>541</v>
      </c>
      <c r="B21" s="496" t="s">
        <v>278</v>
      </c>
      <c r="C21" s="495">
        <v>1066.8</v>
      </c>
    </row>
    <row r="22" spans="1:5" ht="17.25" x14ac:dyDescent="0.3">
      <c r="A22" s="497"/>
      <c r="B22" s="497"/>
      <c r="C22" s="498"/>
    </row>
    <row r="23" spans="1:5" ht="84" customHeight="1" x14ac:dyDescent="0.3">
      <c r="A23" s="529" t="s">
        <v>370</v>
      </c>
      <c r="B23" s="530"/>
      <c r="C23" s="530"/>
    </row>
    <row r="24" spans="1:5" ht="18.75" x14ac:dyDescent="0.25">
      <c r="A24" s="336"/>
      <c r="B24" s="337"/>
      <c r="C24" s="338"/>
      <c r="E24" s="7"/>
    </row>
    <row r="25" spans="1:5" ht="18.75" x14ac:dyDescent="0.25">
      <c r="A25" s="500"/>
      <c r="B25" s="501"/>
      <c r="C25" s="501"/>
    </row>
  </sheetData>
  <mergeCells count="4">
    <mergeCell ref="A6:C6"/>
    <mergeCell ref="A25:C25"/>
    <mergeCell ref="A23:C23"/>
    <mergeCell ref="B5:C5"/>
  </mergeCells>
  <phoneticPr fontId="38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topLeftCell="A10" workbookViewId="0">
      <selection activeCell="C14" sqref="C14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329" t="s">
        <v>199</v>
      </c>
    </row>
    <row r="3" spans="1:3" ht="15.75" x14ac:dyDescent="0.25">
      <c r="C3" s="329" t="s">
        <v>0</v>
      </c>
    </row>
    <row r="4" spans="1:3" ht="15.75" x14ac:dyDescent="0.25">
      <c r="C4" s="329" t="s">
        <v>1</v>
      </c>
    </row>
    <row r="5" spans="1:3" ht="15.75" x14ac:dyDescent="0.25">
      <c r="C5" s="329" t="s">
        <v>2</v>
      </c>
    </row>
    <row r="6" spans="1:3" x14ac:dyDescent="0.25">
      <c r="B6" s="531" t="s">
        <v>473</v>
      </c>
      <c r="C6" s="531"/>
    </row>
    <row r="8" spans="1:3" ht="52.5" customHeight="1" x14ac:dyDescent="0.3">
      <c r="A8" s="532" t="s">
        <v>414</v>
      </c>
      <c r="B8" s="533"/>
      <c r="C8" s="533"/>
    </row>
    <row r="9" spans="1:3" ht="18.75" customHeight="1" x14ac:dyDescent="0.3">
      <c r="C9" s="331" t="s">
        <v>3</v>
      </c>
    </row>
    <row r="10" spans="1:3" ht="37.5" x14ac:dyDescent="0.25">
      <c r="A10" s="339" t="s">
        <v>222</v>
      </c>
      <c r="B10" s="339" t="s">
        <v>221</v>
      </c>
      <c r="C10" s="340" t="s">
        <v>160</v>
      </c>
    </row>
    <row r="11" spans="1:3" ht="18.75" x14ac:dyDescent="0.3">
      <c r="A11" s="341">
        <v>1</v>
      </c>
      <c r="B11" s="341">
        <v>2</v>
      </c>
      <c r="C11" s="342">
        <v>3</v>
      </c>
    </row>
    <row r="12" spans="1:3" ht="18.75" x14ac:dyDescent="0.25">
      <c r="A12" s="339" t="s">
        <v>288</v>
      </c>
      <c r="B12" s="343" t="s">
        <v>214</v>
      </c>
      <c r="C12" s="344">
        <f>C16</f>
        <v>589.70000000000005</v>
      </c>
    </row>
    <row r="13" spans="1:3" ht="37.5" x14ac:dyDescent="0.25">
      <c r="A13" s="334" t="s">
        <v>289</v>
      </c>
      <c r="B13" s="335" t="s">
        <v>290</v>
      </c>
      <c r="C13" s="367">
        <f>C16</f>
        <v>589.70000000000005</v>
      </c>
    </row>
    <row r="14" spans="1:3" ht="37.5" x14ac:dyDescent="0.25">
      <c r="A14" s="396" t="s">
        <v>367</v>
      </c>
      <c r="B14" s="345" t="s">
        <v>291</v>
      </c>
      <c r="C14" s="367">
        <f>C16</f>
        <v>589.70000000000005</v>
      </c>
    </row>
    <row r="15" spans="1:3" ht="37.5" x14ac:dyDescent="0.25">
      <c r="A15" s="396" t="s">
        <v>368</v>
      </c>
      <c r="B15" s="345" t="s">
        <v>292</v>
      </c>
      <c r="C15" s="367">
        <f>C16</f>
        <v>589.70000000000005</v>
      </c>
    </row>
    <row r="16" spans="1:3" ht="37.5" x14ac:dyDescent="0.25">
      <c r="A16" s="396" t="s">
        <v>364</v>
      </c>
      <c r="B16" s="345" t="s">
        <v>213</v>
      </c>
      <c r="C16" s="367">
        <v>589.70000000000005</v>
      </c>
    </row>
    <row r="18" spans="1:3" ht="18.75" x14ac:dyDescent="0.25">
      <c r="A18" s="500" t="s">
        <v>373</v>
      </c>
      <c r="B18" s="501"/>
      <c r="C18" s="501"/>
    </row>
  </sheetData>
  <mergeCells count="3">
    <mergeCell ref="A8:C8"/>
    <mergeCell ref="A18:C18"/>
    <mergeCell ref="B6:C6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opLeftCell="A116" zoomScale="80" zoomScaleNormal="80" workbookViewId="0">
      <pane ySplit="1260" topLeftCell="A10" activePane="bottomLeft"/>
      <selection activeCell="A47" sqref="A47:A50"/>
      <selection pane="bottomLeft" activeCell="T15" sqref="T15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68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307" t="s">
        <v>249</v>
      </c>
    </row>
    <row r="2" spans="1:13" ht="15.75" x14ac:dyDescent="0.25">
      <c r="D2" s="92" t="s">
        <v>0</v>
      </c>
    </row>
    <row r="3" spans="1:13" ht="15.75" x14ac:dyDescent="0.25">
      <c r="D3" s="92" t="s">
        <v>1</v>
      </c>
    </row>
    <row r="4" spans="1:13" ht="15.75" x14ac:dyDescent="0.25">
      <c r="D4" s="92" t="s">
        <v>2</v>
      </c>
    </row>
    <row r="5" spans="1:13" x14ac:dyDescent="0.25">
      <c r="B5" s="531" t="s">
        <v>474</v>
      </c>
      <c r="C5" s="531"/>
      <c r="D5" s="531"/>
    </row>
    <row r="6" spans="1:13" x14ac:dyDescent="0.25">
      <c r="H6" s="7"/>
    </row>
    <row r="7" spans="1:13" ht="37.5" customHeight="1" x14ac:dyDescent="0.25">
      <c r="A7" s="527" t="s">
        <v>415</v>
      </c>
      <c r="B7" s="527"/>
      <c r="C7" s="527"/>
      <c r="D7" s="527"/>
      <c r="E7" s="7"/>
    </row>
    <row r="8" spans="1:13" ht="18.75" x14ac:dyDescent="0.3">
      <c r="A8" s="1"/>
      <c r="D8" s="93" t="s">
        <v>3</v>
      </c>
    </row>
    <row r="9" spans="1:13" ht="56.25" x14ac:dyDescent="0.3">
      <c r="A9" s="49" t="s">
        <v>22</v>
      </c>
      <c r="B9" s="2" t="s">
        <v>5</v>
      </c>
      <c r="C9" s="2" t="s">
        <v>6</v>
      </c>
      <c r="D9" s="103" t="s">
        <v>160</v>
      </c>
      <c r="E9" s="58" t="s">
        <v>129</v>
      </c>
      <c r="F9" s="58" t="s">
        <v>128</v>
      </c>
    </row>
    <row r="10" spans="1:13" ht="18.75" x14ac:dyDescent="0.3">
      <c r="A10" s="50">
        <v>1</v>
      </c>
      <c r="B10" s="3">
        <v>2</v>
      </c>
      <c r="C10" s="3">
        <v>3</v>
      </c>
      <c r="D10" s="94">
        <v>4</v>
      </c>
      <c r="E10" s="59"/>
      <c r="F10" s="59"/>
      <c r="H10" s="7"/>
    </row>
    <row r="11" spans="1:13" ht="18.75" x14ac:dyDescent="0.3">
      <c r="A11" s="51" t="s">
        <v>416</v>
      </c>
      <c r="B11" s="4"/>
      <c r="C11" s="4"/>
      <c r="D11" s="372">
        <f>D12+D19+D21+D24++D28+D31+D33+D35+D38+D40+D42</f>
        <v>23660.1</v>
      </c>
      <c r="E11" s="373" t="e">
        <f>E12+E19+E21+E24+E28+E31+E33+E35+E38+E40</f>
        <v>#REF!</v>
      </c>
      <c r="F11" s="374" t="e">
        <f>E11/#REF!*100</f>
        <v>#REF!</v>
      </c>
      <c r="G11" s="375">
        <v>21991.3</v>
      </c>
      <c r="H11" s="376">
        <f>G11-D11</f>
        <v>-1668.7999999999993</v>
      </c>
      <c r="I11" s="375"/>
      <c r="J11" s="375"/>
      <c r="K11" s="375"/>
      <c r="L11" s="376"/>
      <c r="M11" s="375"/>
    </row>
    <row r="12" spans="1:13" ht="18.75" x14ac:dyDescent="0.3">
      <c r="A12" s="51" t="s">
        <v>7</v>
      </c>
      <c r="B12" s="4" t="s">
        <v>23</v>
      </c>
      <c r="C12" s="4" t="s">
        <v>24</v>
      </c>
      <c r="D12" s="104">
        <f>D13+D14+D15+D16+D17+D18</f>
        <v>10911.600000000002</v>
      </c>
      <c r="E12" s="9">
        <f>E13+E15+E16+E17+E18</f>
        <v>5022</v>
      </c>
      <c r="F12" s="48" t="e">
        <f>E12/#REF!*100</f>
        <v>#REF!</v>
      </c>
      <c r="G12">
        <v>22561.3</v>
      </c>
      <c r="H12" s="7">
        <f>G12-D11</f>
        <v>-1098.7999999999993</v>
      </c>
    </row>
    <row r="13" spans="1:13" ht="57" customHeight="1" x14ac:dyDescent="0.3">
      <c r="A13" s="52" t="str">
        <f>прил._7!B26</f>
        <v>Функционирование высшего должностного лица субъекта Российской Федерации и муниципального образования</v>
      </c>
      <c r="B13" s="10" t="s">
        <v>23</v>
      </c>
      <c r="C13" s="10" t="s">
        <v>25</v>
      </c>
      <c r="D13" s="105">
        <v>853.1</v>
      </c>
      <c r="E13" s="105">
        <v>675</v>
      </c>
      <c r="F13" s="105">
        <v>675</v>
      </c>
      <c r="G13" s="105">
        <v>675</v>
      </c>
      <c r="H13" s="105">
        <v>675</v>
      </c>
      <c r="I13" s="105">
        <v>675</v>
      </c>
      <c r="J13" s="154">
        <v>675</v>
      </c>
      <c r="K13" s="159"/>
      <c r="L13" s="157"/>
    </row>
    <row r="14" spans="1:13" ht="72.75" customHeight="1" x14ac:dyDescent="0.3">
      <c r="A14" s="315" t="s">
        <v>193</v>
      </c>
      <c r="B14" s="10" t="s">
        <v>23</v>
      </c>
      <c r="C14" s="10" t="s">
        <v>27</v>
      </c>
      <c r="D14" s="105">
        <v>10</v>
      </c>
      <c r="E14" s="105"/>
      <c r="F14" s="105"/>
      <c r="G14" s="105"/>
      <c r="H14" s="105"/>
      <c r="I14" s="105"/>
      <c r="J14" s="154"/>
      <c r="K14" s="159"/>
      <c r="L14" s="160"/>
    </row>
    <row r="15" spans="1:13" ht="56.25" x14ac:dyDescent="0.3">
      <c r="A15" s="53" t="str">
        <f>прил._7!B31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23</v>
      </c>
      <c r="C15" s="10" t="s">
        <v>26</v>
      </c>
      <c r="D15" s="106">
        <f>прил._7!K31</f>
        <v>4810.3</v>
      </c>
      <c r="E15" s="106">
        <v>4243.8999999999996</v>
      </c>
      <c r="F15" s="106">
        <v>4243.8999999999996</v>
      </c>
      <c r="G15" s="106">
        <v>4243.8999999999996</v>
      </c>
      <c r="H15" s="106">
        <v>4243.8999999999996</v>
      </c>
      <c r="I15" s="106">
        <v>4243.8999999999996</v>
      </c>
      <c r="J15" s="155">
        <v>4243.8999999999996</v>
      </c>
      <c r="K15" s="160"/>
      <c r="L15" s="160"/>
    </row>
    <row r="16" spans="1:13" s="14" customFormat="1" ht="37.5" x14ac:dyDescent="0.3">
      <c r="A16" s="54" t="s">
        <v>49</v>
      </c>
      <c r="B16" s="10" t="s">
        <v>23</v>
      </c>
      <c r="C16" s="10" t="s">
        <v>29</v>
      </c>
      <c r="D16" s="106">
        <f>прил._7!K19</f>
        <v>70</v>
      </c>
      <c r="E16" s="106">
        <v>58.1</v>
      </c>
      <c r="F16" s="106">
        <v>58.1</v>
      </c>
      <c r="G16" s="106">
        <v>58.1</v>
      </c>
      <c r="H16" s="106">
        <v>58.1</v>
      </c>
      <c r="I16" s="106">
        <v>58.1</v>
      </c>
      <c r="J16" s="155">
        <v>58.1</v>
      </c>
      <c r="K16" s="160"/>
      <c r="L16" s="157"/>
    </row>
    <row r="17" spans="1:12" ht="18.75" x14ac:dyDescent="0.3">
      <c r="A17" s="254" t="str">
        <f>прил._7!B46</f>
        <v>Резервные фонды</v>
      </c>
      <c r="B17" s="255" t="s">
        <v>23</v>
      </c>
      <c r="C17" s="255" t="s">
        <v>43</v>
      </c>
      <c r="D17" s="106">
        <f>прил._7!K46</f>
        <v>10</v>
      </c>
      <c r="E17" s="106">
        <v>5</v>
      </c>
      <c r="F17" s="106">
        <v>5</v>
      </c>
      <c r="G17" s="106">
        <v>5</v>
      </c>
      <c r="H17" s="106">
        <v>5</v>
      </c>
      <c r="I17" s="106">
        <v>5</v>
      </c>
      <c r="J17" s="155">
        <v>5</v>
      </c>
      <c r="K17" s="160"/>
      <c r="L17" s="157"/>
    </row>
    <row r="18" spans="1:12" ht="18.75" x14ac:dyDescent="0.3">
      <c r="A18" s="254" t="str">
        <f>прил._7!B51</f>
        <v>Другие общегосударственные вопросы</v>
      </c>
      <c r="B18" s="255" t="s">
        <v>23</v>
      </c>
      <c r="C18" s="255" t="s">
        <v>42</v>
      </c>
      <c r="D18" s="106">
        <f>прил._7!K51</f>
        <v>5158.2000000000007</v>
      </c>
      <c r="E18" s="106">
        <v>40</v>
      </c>
      <c r="F18" s="106">
        <v>40</v>
      </c>
      <c r="G18" s="106">
        <v>40</v>
      </c>
      <c r="H18" s="106">
        <v>40</v>
      </c>
      <c r="I18" s="106">
        <v>40</v>
      </c>
      <c r="J18" s="155">
        <v>40</v>
      </c>
      <c r="K18" s="160"/>
      <c r="L18" s="157"/>
    </row>
    <row r="19" spans="1:12" ht="18.75" x14ac:dyDescent="0.3">
      <c r="A19" s="55" t="s">
        <v>9</v>
      </c>
      <c r="B19" s="11" t="s">
        <v>25</v>
      </c>
      <c r="C19" s="11" t="s">
        <v>24</v>
      </c>
      <c r="D19" s="107">
        <f>D20</f>
        <v>215.6</v>
      </c>
      <c r="E19" s="12">
        <f>E20</f>
        <v>186</v>
      </c>
      <c r="F19" s="48" t="e">
        <f>E19/#REF!*100</f>
        <v>#REF!</v>
      </c>
      <c r="K19" s="157"/>
      <c r="L19" s="157"/>
    </row>
    <row r="20" spans="1:12" ht="18.75" x14ac:dyDescent="0.3">
      <c r="A20" s="53" t="s">
        <v>10</v>
      </c>
      <c r="B20" s="10" t="s">
        <v>25</v>
      </c>
      <c r="C20" s="10" t="s">
        <v>27</v>
      </c>
      <c r="D20" s="106">
        <f>прил._7!K68</f>
        <v>215.6</v>
      </c>
      <c r="E20" s="106">
        <v>186</v>
      </c>
      <c r="F20" s="106">
        <v>186</v>
      </c>
      <c r="G20" s="106">
        <v>186</v>
      </c>
      <c r="H20" s="106">
        <v>186</v>
      </c>
      <c r="I20" s="106">
        <v>186</v>
      </c>
      <c r="J20" s="155">
        <v>186</v>
      </c>
      <c r="K20" s="160"/>
      <c r="L20" s="157"/>
    </row>
    <row r="21" spans="1:12" ht="18.75" x14ac:dyDescent="0.3">
      <c r="A21" s="55" t="s">
        <v>11</v>
      </c>
      <c r="B21" s="11" t="s">
        <v>27</v>
      </c>
      <c r="C21" s="11" t="s">
        <v>24</v>
      </c>
      <c r="D21" s="107">
        <f>D23+D22</f>
        <v>45</v>
      </c>
      <c r="E21" s="13">
        <f>E22+E23</f>
        <v>262.39999999999998</v>
      </c>
      <c r="F21" s="48" t="e">
        <f>E21/#REF!*100</f>
        <v>#REF!</v>
      </c>
      <c r="K21" s="157"/>
      <c r="L21" s="157"/>
    </row>
    <row r="22" spans="1:12" ht="37.5" x14ac:dyDescent="0.3">
      <c r="A22" s="53" t="s">
        <v>12</v>
      </c>
      <c r="B22" s="10" t="s">
        <v>27</v>
      </c>
      <c r="C22" s="10" t="s">
        <v>28</v>
      </c>
      <c r="D22" s="106">
        <f>прил._7!K71</f>
        <v>20</v>
      </c>
      <c r="E22" s="59">
        <v>262.39999999999998</v>
      </c>
      <c r="F22" s="47" t="e">
        <f>E22/#REF!*100</f>
        <v>#REF!</v>
      </c>
      <c r="G22" t="s">
        <v>133</v>
      </c>
      <c r="K22" s="157"/>
      <c r="L22" s="157"/>
    </row>
    <row r="23" spans="1:12" ht="44.25" customHeight="1" x14ac:dyDescent="0.3">
      <c r="A23" s="53" t="s">
        <v>13</v>
      </c>
      <c r="B23" s="10" t="s">
        <v>27</v>
      </c>
      <c r="C23" s="10">
        <v>14</v>
      </c>
      <c r="D23" s="106">
        <f>прил._7!K76</f>
        <v>25</v>
      </c>
      <c r="E23" s="59">
        <v>0</v>
      </c>
      <c r="F23" s="47" t="e">
        <f>E23/#REF!*100</f>
        <v>#REF!</v>
      </c>
      <c r="H23" t="s">
        <v>134</v>
      </c>
      <c r="K23" s="157"/>
      <c r="L23" s="157"/>
    </row>
    <row r="24" spans="1:12" ht="18.75" x14ac:dyDescent="0.3">
      <c r="A24" s="55" t="s">
        <v>14</v>
      </c>
      <c r="B24" s="11" t="s">
        <v>26</v>
      </c>
      <c r="C24" s="11" t="s">
        <v>24</v>
      </c>
      <c r="D24" s="107">
        <f>прил._7!K84</f>
        <v>3705.4</v>
      </c>
      <c r="E24" s="12" t="e">
        <f>#REF!+#REF!+E25+E26+E27</f>
        <v>#REF!</v>
      </c>
      <c r="F24" s="48" t="e">
        <f>E24/#REF!*100</f>
        <v>#REF!</v>
      </c>
      <c r="K24" s="157"/>
      <c r="L24" s="157"/>
    </row>
    <row r="25" spans="1:12" s="66" customFormat="1" ht="18.75" x14ac:dyDescent="0.3">
      <c r="A25" s="64" t="s">
        <v>100</v>
      </c>
      <c r="B25" s="65" t="s">
        <v>26</v>
      </c>
      <c r="C25" s="65" t="s">
        <v>28</v>
      </c>
      <c r="D25" s="108">
        <f>прил._7!K85</f>
        <v>3505.9</v>
      </c>
      <c r="E25" s="108">
        <v>3150</v>
      </c>
      <c r="F25" s="108">
        <v>3150</v>
      </c>
      <c r="G25" s="108">
        <v>3150</v>
      </c>
      <c r="H25" s="108">
        <v>3150</v>
      </c>
      <c r="I25" s="108">
        <v>3150</v>
      </c>
      <c r="J25" s="156">
        <v>3150</v>
      </c>
      <c r="K25" s="161"/>
      <c r="L25" s="158"/>
    </row>
    <row r="26" spans="1:12" ht="18.75" x14ac:dyDescent="0.3">
      <c r="A26" s="53" t="str">
        <f>прил._7!B94</f>
        <v>Связь и информатика</v>
      </c>
      <c r="B26" s="10" t="s">
        <v>26</v>
      </c>
      <c r="C26" s="10" t="s">
        <v>102</v>
      </c>
      <c r="D26" s="106">
        <f>прил._7!K98</f>
        <v>189.5</v>
      </c>
      <c r="E26" s="59">
        <v>156.80000000000001</v>
      </c>
      <c r="F26" s="47" t="e">
        <f>E26/#REF!*100</f>
        <v>#REF!</v>
      </c>
      <c r="K26" s="157"/>
      <c r="L26" s="157"/>
    </row>
    <row r="27" spans="1:12" ht="37.5" x14ac:dyDescent="0.3">
      <c r="A27" s="421" t="s">
        <v>417</v>
      </c>
      <c r="B27" s="255" t="s">
        <v>26</v>
      </c>
      <c r="C27" s="255">
        <v>12</v>
      </c>
      <c r="D27" s="106">
        <v>10</v>
      </c>
      <c r="E27" s="59">
        <v>175</v>
      </c>
      <c r="F27" s="47" t="e">
        <f>E27/#REF!*100</f>
        <v>#REF!</v>
      </c>
      <c r="K27" s="157"/>
      <c r="L27" s="157"/>
    </row>
    <row r="28" spans="1:12" ht="18.75" x14ac:dyDescent="0.3">
      <c r="A28" s="55" t="s">
        <v>15</v>
      </c>
      <c r="B28" s="11" t="s">
        <v>31</v>
      </c>
      <c r="C28" s="11" t="s">
        <v>24</v>
      </c>
      <c r="D28" s="107">
        <f>прил._7!K104</f>
        <v>2753.8999999999996</v>
      </c>
      <c r="E28" s="12">
        <f>E29+E30</f>
        <v>1863.7</v>
      </c>
      <c r="F28" s="48" t="e">
        <f>E28/#REF!*100</f>
        <v>#REF!</v>
      </c>
      <c r="K28" s="157"/>
      <c r="L28" s="157"/>
    </row>
    <row r="29" spans="1:12" ht="18.75" x14ac:dyDescent="0.3">
      <c r="A29" s="53" t="s">
        <v>16</v>
      </c>
      <c r="B29" s="10" t="s">
        <v>31</v>
      </c>
      <c r="C29" s="10" t="s">
        <v>25</v>
      </c>
      <c r="D29" s="106">
        <f>прил._7!K109</f>
        <v>50</v>
      </c>
      <c r="E29" s="106">
        <v>243.5</v>
      </c>
      <c r="F29" s="106">
        <v>243.5</v>
      </c>
      <c r="G29" s="106">
        <v>243.5</v>
      </c>
      <c r="H29" s="106">
        <v>243.5</v>
      </c>
      <c r="I29" s="106">
        <v>243.5</v>
      </c>
      <c r="J29" s="155">
        <v>243.5</v>
      </c>
      <c r="K29" s="160"/>
      <c r="L29" s="157"/>
    </row>
    <row r="30" spans="1:12" ht="18.75" x14ac:dyDescent="0.3">
      <c r="A30" s="53" t="s">
        <v>17</v>
      </c>
      <c r="B30" s="10" t="s">
        <v>31</v>
      </c>
      <c r="C30" s="10" t="s">
        <v>27</v>
      </c>
      <c r="D30" s="106">
        <f>прил._7!K110</f>
        <v>2703.8999999999996</v>
      </c>
      <c r="E30" s="59">
        <v>1620.2</v>
      </c>
      <c r="F30" s="47" t="e">
        <f>E30/#REF!*100</f>
        <v>#REF!</v>
      </c>
      <c r="H30" s="95"/>
      <c r="K30" s="157"/>
      <c r="L30" s="157"/>
    </row>
    <row r="31" spans="1:12" ht="18.75" x14ac:dyDescent="0.3">
      <c r="A31" s="55" t="s">
        <v>18</v>
      </c>
      <c r="B31" s="11" t="s">
        <v>30</v>
      </c>
      <c r="C31" s="11" t="s">
        <v>24</v>
      </c>
      <c r="D31" s="107">
        <f>прил._7!K123</f>
        <v>10</v>
      </c>
      <c r="E31" s="12">
        <f>E32</f>
        <v>186.7</v>
      </c>
      <c r="F31" s="48" t="e">
        <f>E31/#REF!*100</f>
        <v>#REF!</v>
      </c>
      <c r="K31" s="157"/>
      <c r="L31" s="157"/>
    </row>
    <row r="32" spans="1:12" ht="18.75" x14ac:dyDescent="0.3">
      <c r="A32" s="53" t="s">
        <v>179</v>
      </c>
      <c r="B32" s="10" t="s">
        <v>30</v>
      </c>
      <c r="C32" s="10" t="s">
        <v>30</v>
      </c>
      <c r="D32" s="106">
        <v>10</v>
      </c>
      <c r="E32" s="59">
        <v>186.7</v>
      </c>
      <c r="F32" s="47" t="e">
        <f>E32/#REF!*100</f>
        <v>#REF!</v>
      </c>
      <c r="K32" s="157"/>
      <c r="L32" s="157"/>
    </row>
    <row r="33" spans="1:256" ht="18.75" x14ac:dyDescent="0.3">
      <c r="A33" s="256" t="s">
        <v>19</v>
      </c>
      <c r="B33" s="257" t="s">
        <v>32</v>
      </c>
      <c r="C33" s="257" t="s">
        <v>24</v>
      </c>
      <c r="D33" s="107">
        <f>прил._7!K129</f>
        <v>5140</v>
      </c>
      <c r="E33" s="12">
        <f>E34</f>
        <v>2141.6999999999998</v>
      </c>
      <c r="F33" s="48" t="e">
        <f>E33/#REF!*100</f>
        <v>#REF!</v>
      </c>
      <c r="K33" s="157"/>
      <c r="L33" s="157"/>
    </row>
    <row r="34" spans="1:256" ht="18.75" x14ac:dyDescent="0.3">
      <c r="A34" s="258" t="s">
        <v>20</v>
      </c>
      <c r="B34" s="255" t="s">
        <v>32</v>
      </c>
      <c r="C34" s="255" t="s">
        <v>23</v>
      </c>
      <c r="D34" s="106">
        <f>прил._7!K130</f>
        <v>5140</v>
      </c>
      <c r="E34" s="59">
        <v>2141.6999999999998</v>
      </c>
      <c r="F34" s="47" t="e">
        <f>E34/#REF!*100</f>
        <v>#REF!</v>
      </c>
      <c r="K34" s="157"/>
      <c r="L34" s="157"/>
    </row>
    <row r="35" spans="1:256" ht="18.75" x14ac:dyDescent="0.3">
      <c r="A35" s="56" t="s">
        <v>39</v>
      </c>
      <c r="B35" s="60">
        <v>10</v>
      </c>
      <c r="C35" s="61" t="s">
        <v>130</v>
      </c>
      <c r="D35" s="107">
        <f>прил._7!K139</f>
        <v>464</v>
      </c>
      <c r="E35" s="8">
        <f>E36</f>
        <v>370</v>
      </c>
      <c r="F35" s="48" t="e">
        <f>E35/#REF!*100</f>
        <v>#REF!</v>
      </c>
      <c r="K35" s="157"/>
      <c r="L35" s="157"/>
    </row>
    <row r="36" spans="1:256" ht="18.75" x14ac:dyDescent="0.3">
      <c r="A36" s="57" t="s">
        <v>40</v>
      </c>
      <c r="B36" s="62">
        <v>10</v>
      </c>
      <c r="C36" s="63" t="s">
        <v>131</v>
      </c>
      <c r="D36" s="106">
        <v>444</v>
      </c>
      <c r="E36" s="106">
        <v>370</v>
      </c>
      <c r="F36" s="106">
        <v>370</v>
      </c>
      <c r="G36" s="106">
        <v>370</v>
      </c>
      <c r="H36" s="106">
        <v>370</v>
      </c>
      <c r="I36" s="106">
        <v>370</v>
      </c>
      <c r="J36" s="155">
        <v>370</v>
      </c>
      <c r="K36" s="160"/>
      <c r="L36" s="157"/>
    </row>
    <row r="37" spans="1:256" ht="18.75" x14ac:dyDescent="0.3">
      <c r="A37" s="57" t="s">
        <v>121</v>
      </c>
      <c r="B37" s="62">
        <v>10</v>
      </c>
      <c r="C37" s="6" t="s">
        <v>27</v>
      </c>
      <c r="D37" s="106">
        <f>прил._7!K145</f>
        <v>20</v>
      </c>
      <c r="E37" s="106"/>
      <c r="F37" s="106"/>
      <c r="G37" s="160"/>
      <c r="H37" s="160"/>
      <c r="I37" s="160"/>
      <c r="J37" s="160"/>
      <c r="K37" s="160"/>
      <c r="L37" s="157"/>
    </row>
    <row r="38" spans="1:256" ht="18.75" x14ac:dyDescent="0.3">
      <c r="A38" s="55" t="s">
        <v>180</v>
      </c>
      <c r="B38" s="11" t="s">
        <v>43</v>
      </c>
      <c r="C38" s="11" t="s">
        <v>24</v>
      </c>
      <c r="D38" s="107">
        <f>прил._7!K150</f>
        <v>263.60000000000002</v>
      </c>
      <c r="E38" s="12">
        <f>E39</f>
        <v>156.9</v>
      </c>
      <c r="F38" s="48" t="e">
        <f>E38/#REF!*100</f>
        <v>#REF!</v>
      </c>
      <c r="K38" s="157"/>
      <c r="L38" s="157"/>
    </row>
    <row r="39" spans="1:256" ht="18.75" x14ac:dyDescent="0.3">
      <c r="A39" s="53" t="s">
        <v>21</v>
      </c>
      <c r="B39" s="10" t="s">
        <v>43</v>
      </c>
      <c r="C39" s="10" t="s">
        <v>25</v>
      </c>
      <c r="D39" s="106">
        <f>прил._7!K151</f>
        <v>263.60000000000002</v>
      </c>
      <c r="E39" s="59">
        <v>156.9</v>
      </c>
      <c r="F39" s="47" t="e">
        <f>E39/#REF!*100</f>
        <v>#REF!</v>
      </c>
      <c r="H39" t="s">
        <v>132</v>
      </c>
      <c r="K39" s="157"/>
      <c r="L39" s="157"/>
    </row>
    <row r="40" spans="1:256" ht="18.75" x14ac:dyDescent="0.3">
      <c r="A40" s="56" t="s">
        <v>45</v>
      </c>
      <c r="B40" s="5" t="s">
        <v>41</v>
      </c>
      <c r="C40" s="5" t="s">
        <v>24</v>
      </c>
      <c r="D40" s="107">
        <f>прил._7!K156</f>
        <v>150</v>
      </c>
      <c r="E40" s="8" t="e">
        <f>#REF!+E41</f>
        <v>#REF!</v>
      </c>
      <c r="F40" s="48" t="e">
        <f>E40/#REF!*100</f>
        <v>#REF!</v>
      </c>
      <c r="K40" s="157"/>
      <c r="L40" s="157"/>
    </row>
    <row r="41" spans="1:256" ht="18.75" x14ac:dyDescent="0.3">
      <c r="A41" s="52" t="s">
        <v>46</v>
      </c>
      <c r="B41" s="6">
        <v>12</v>
      </c>
      <c r="C41" s="6" t="s">
        <v>25</v>
      </c>
      <c r="D41" s="106">
        <v>150</v>
      </c>
      <c r="E41" s="160"/>
      <c r="F41" s="160"/>
      <c r="G41" s="160"/>
      <c r="H41" s="160"/>
      <c r="I41" s="160"/>
      <c r="J41" s="160"/>
      <c r="K41" s="160"/>
      <c r="L41" s="157"/>
    </row>
    <row r="42" spans="1:256" s="183" customFormat="1" ht="18.75" x14ac:dyDescent="0.3">
      <c r="A42" s="456" t="s">
        <v>181</v>
      </c>
      <c r="B42" s="457" t="s">
        <v>42</v>
      </c>
      <c r="C42" s="457" t="s">
        <v>24</v>
      </c>
      <c r="D42" s="458">
        <f>прил._7!K162</f>
        <v>1</v>
      </c>
      <c r="E42" s="180"/>
      <c r="F42" s="180"/>
      <c r="G42" s="180"/>
      <c r="H42" s="180"/>
      <c r="I42" s="180"/>
      <c r="J42" s="180"/>
      <c r="K42" s="181"/>
      <c r="L42" s="182"/>
      <c r="M42" s="182"/>
      <c r="N42" s="182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2"/>
      <c r="Z42" s="182"/>
      <c r="AA42" s="182"/>
      <c r="AB42" s="182"/>
      <c r="AC42" s="182"/>
      <c r="AD42" s="182"/>
      <c r="AE42" s="182"/>
      <c r="AF42" s="182"/>
      <c r="AG42" s="182"/>
      <c r="AH42" s="182"/>
      <c r="AI42" s="182"/>
      <c r="AJ42" s="182"/>
      <c r="AK42" s="182"/>
      <c r="AL42" s="182"/>
      <c r="AM42" s="182"/>
      <c r="AN42" s="182"/>
      <c r="AO42" s="182"/>
      <c r="AP42" s="182"/>
      <c r="AQ42" s="182"/>
      <c r="AR42" s="182"/>
      <c r="AS42" s="182"/>
      <c r="AT42" s="182"/>
      <c r="AU42" s="182"/>
      <c r="AV42" s="182"/>
      <c r="AW42" s="182"/>
      <c r="AX42" s="182"/>
      <c r="AY42" s="182"/>
      <c r="AZ42" s="182"/>
      <c r="BA42" s="182"/>
      <c r="BB42" s="182"/>
      <c r="BC42" s="182"/>
      <c r="BD42" s="182"/>
      <c r="BE42" s="182"/>
      <c r="BF42" s="182"/>
      <c r="BG42" s="182"/>
      <c r="BH42" s="182"/>
      <c r="BI42" s="182"/>
      <c r="BJ42" s="182"/>
      <c r="BK42" s="182"/>
      <c r="BL42" s="182"/>
      <c r="BM42" s="182"/>
      <c r="BN42" s="182"/>
      <c r="BO42" s="182"/>
      <c r="BP42" s="182"/>
      <c r="BQ42" s="182"/>
      <c r="BR42" s="182"/>
      <c r="BS42" s="182"/>
      <c r="BT42" s="182"/>
      <c r="BU42" s="182"/>
      <c r="BV42" s="182"/>
      <c r="BW42" s="182"/>
      <c r="BX42" s="182"/>
      <c r="BY42" s="182"/>
      <c r="BZ42" s="182"/>
      <c r="CA42" s="182"/>
      <c r="CB42" s="182"/>
      <c r="CC42" s="182"/>
      <c r="CD42" s="182"/>
      <c r="CE42" s="182"/>
      <c r="CF42" s="182"/>
      <c r="CG42" s="182"/>
      <c r="CH42" s="182"/>
      <c r="CI42" s="182"/>
      <c r="CJ42" s="182"/>
      <c r="CK42" s="182"/>
      <c r="CL42" s="182"/>
      <c r="CM42" s="182"/>
      <c r="CN42" s="182"/>
      <c r="CO42" s="182"/>
      <c r="CP42" s="182"/>
      <c r="CQ42" s="182"/>
      <c r="CR42" s="182"/>
      <c r="CS42" s="182"/>
      <c r="CT42" s="182"/>
      <c r="CU42" s="182"/>
      <c r="CV42" s="182"/>
      <c r="CW42" s="182"/>
      <c r="CX42" s="182"/>
      <c r="CY42" s="182"/>
      <c r="CZ42" s="182"/>
      <c r="DA42" s="182"/>
      <c r="DB42" s="182"/>
      <c r="DC42" s="182"/>
      <c r="DD42" s="182"/>
      <c r="DE42" s="182"/>
      <c r="DF42" s="182"/>
      <c r="DG42" s="182"/>
      <c r="DH42" s="182"/>
      <c r="DI42" s="182"/>
      <c r="DJ42" s="182"/>
      <c r="DK42" s="182"/>
      <c r="DL42" s="182"/>
      <c r="DM42" s="182"/>
      <c r="DN42" s="182"/>
      <c r="DO42" s="182"/>
      <c r="DP42" s="182"/>
      <c r="DQ42" s="182"/>
      <c r="DR42" s="182"/>
      <c r="DS42" s="182"/>
      <c r="DT42" s="182"/>
      <c r="DU42" s="182"/>
      <c r="DV42" s="182"/>
      <c r="DW42" s="182"/>
      <c r="DX42" s="182"/>
      <c r="DY42" s="182"/>
      <c r="DZ42" s="182"/>
      <c r="EA42" s="182"/>
      <c r="EB42" s="182"/>
      <c r="EC42" s="182"/>
      <c r="ED42" s="182"/>
      <c r="EE42" s="182"/>
      <c r="EF42" s="182"/>
      <c r="EG42" s="182"/>
      <c r="EH42" s="182"/>
      <c r="EI42" s="182"/>
      <c r="EJ42" s="182"/>
      <c r="EK42" s="182"/>
      <c r="EL42" s="182"/>
      <c r="EM42" s="182"/>
      <c r="EN42" s="182"/>
      <c r="EO42" s="182"/>
      <c r="EP42" s="182"/>
      <c r="EQ42" s="182"/>
      <c r="ER42" s="182"/>
      <c r="ES42" s="182"/>
      <c r="ET42" s="182"/>
      <c r="EU42" s="182"/>
      <c r="EV42" s="182"/>
      <c r="EW42" s="182"/>
      <c r="EX42" s="182"/>
      <c r="EY42" s="182"/>
      <c r="EZ42" s="182"/>
      <c r="FA42" s="182"/>
      <c r="FB42" s="182"/>
      <c r="FC42" s="182"/>
      <c r="FD42" s="182"/>
      <c r="FE42" s="182"/>
      <c r="FF42" s="182"/>
      <c r="FG42" s="182"/>
      <c r="FH42" s="182"/>
      <c r="FI42" s="182"/>
      <c r="FJ42" s="182"/>
      <c r="FK42" s="182"/>
      <c r="FL42" s="182"/>
      <c r="FM42" s="182"/>
      <c r="FN42" s="182"/>
      <c r="FO42" s="182"/>
      <c r="FP42" s="182"/>
      <c r="FQ42" s="182"/>
      <c r="FR42" s="182"/>
      <c r="FS42" s="182"/>
      <c r="FT42" s="182"/>
      <c r="FU42" s="182"/>
      <c r="FV42" s="182"/>
      <c r="FW42" s="182"/>
      <c r="FX42" s="182"/>
      <c r="FY42" s="182"/>
      <c r="FZ42" s="182"/>
      <c r="GA42" s="182"/>
      <c r="GB42" s="182"/>
      <c r="GC42" s="182"/>
      <c r="GD42" s="182"/>
      <c r="GE42" s="182"/>
      <c r="GF42" s="182"/>
      <c r="GG42" s="182"/>
      <c r="GH42" s="182"/>
      <c r="GI42" s="182"/>
      <c r="GJ42" s="182"/>
      <c r="GK42" s="182"/>
      <c r="GL42" s="182"/>
      <c r="GM42" s="182"/>
      <c r="GN42" s="182"/>
      <c r="GO42" s="182"/>
      <c r="GP42" s="182"/>
      <c r="GQ42" s="182"/>
      <c r="GR42" s="182"/>
      <c r="GS42" s="182"/>
      <c r="GT42" s="182"/>
      <c r="GU42" s="182"/>
      <c r="GV42" s="182"/>
      <c r="GW42" s="182"/>
      <c r="GX42" s="182"/>
      <c r="GY42" s="182"/>
      <c r="GZ42" s="182"/>
      <c r="HA42" s="182"/>
      <c r="HB42" s="182"/>
      <c r="HC42" s="182"/>
      <c r="HD42" s="182"/>
      <c r="HE42" s="182"/>
      <c r="HF42" s="182"/>
      <c r="HG42" s="182"/>
      <c r="HH42" s="182"/>
      <c r="HI42" s="182"/>
      <c r="HJ42" s="182"/>
      <c r="HK42" s="182"/>
      <c r="HL42" s="182"/>
      <c r="HM42" s="182"/>
      <c r="HN42" s="182"/>
      <c r="HO42" s="182"/>
      <c r="HP42" s="182"/>
      <c r="HQ42" s="182"/>
      <c r="HR42" s="182"/>
      <c r="HS42" s="182"/>
      <c r="HT42" s="182"/>
      <c r="HU42" s="182"/>
      <c r="HV42" s="182"/>
      <c r="HW42" s="182"/>
      <c r="HX42" s="182"/>
      <c r="HY42" s="182"/>
      <c r="HZ42" s="182"/>
      <c r="IA42" s="182"/>
      <c r="IB42" s="182"/>
      <c r="IC42" s="182"/>
      <c r="ID42" s="182"/>
      <c r="IE42" s="182"/>
      <c r="IF42" s="182"/>
      <c r="IG42" s="182"/>
      <c r="IH42" s="182"/>
      <c r="II42" s="182"/>
      <c r="IJ42" s="182"/>
      <c r="IK42" s="182"/>
      <c r="IL42" s="182"/>
      <c r="IM42" s="182"/>
      <c r="IN42" s="182"/>
      <c r="IO42" s="182"/>
      <c r="IP42" s="182"/>
      <c r="IQ42" s="182"/>
      <c r="IR42" s="182"/>
      <c r="IS42" s="182"/>
      <c r="IT42" s="182"/>
      <c r="IU42" s="182"/>
      <c r="IV42" s="182"/>
    </row>
    <row r="43" spans="1:256" ht="18.75" x14ac:dyDescent="0.3">
      <c r="A43" s="184" t="s">
        <v>182</v>
      </c>
      <c r="B43" s="185">
        <v>13</v>
      </c>
      <c r="C43" s="185" t="s">
        <v>23</v>
      </c>
      <c r="D43" s="186">
        <f>D42</f>
        <v>1</v>
      </c>
      <c r="E43" s="187"/>
      <c r="F43" s="188"/>
      <c r="G43" s="179"/>
      <c r="H43" s="179"/>
      <c r="I43" s="179"/>
      <c r="J43" s="179"/>
      <c r="K43" s="189"/>
      <c r="L43" s="179"/>
      <c r="M43" s="179"/>
      <c r="N43" s="179"/>
      <c r="O43" s="179"/>
      <c r="P43" s="179"/>
      <c r="Q43" s="179"/>
      <c r="R43" s="179"/>
      <c r="S43" s="179"/>
      <c r="T43" s="179"/>
      <c r="U43" s="179"/>
      <c r="V43" s="179"/>
      <c r="W43" s="179"/>
      <c r="X43" s="179"/>
      <c r="Y43" s="179"/>
      <c r="Z43" s="179"/>
      <c r="AA43" s="179"/>
      <c r="AB43" s="179"/>
      <c r="AC43" s="179"/>
      <c r="AD43" s="179"/>
      <c r="AE43" s="179"/>
      <c r="AF43" s="179"/>
      <c r="AG43" s="179"/>
      <c r="AH43" s="179"/>
      <c r="AI43" s="179"/>
      <c r="AJ43" s="179"/>
      <c r="AK43" s="179"/>
      <c r="AL43" s="179"/>
      <c r="AM43" s="179"/>
      <c r="AN43" s="179"/>
      <c r="AO43" s="179"/>
      <c r="AP43" s="179"/>
      <c r="AQ43" s="179"/>
      <c r="AR43" s="179"/>
      <c r="AS43" s="179"/>
      <c r="AT43" s="179"/>
      <c r="AU43" s="179"/>
      <c r="AV43" s="179"/>
      <c r="AW43" s="179"/>
      <c r="AX43" s="179"/>
      <c r="AY43" s="179"/>
      <c r="AZ43" s="179"/>
      <c r="BA43" s="179"/>
      <c r="BB43" s="179"/>
      <c r="BC43" s="179"/>
      <c r="BD43" s="179"/>
      <c r="BE43" s="179"/>
      <c r="BF43" s="179"/>
      <c r="BG43" s="179"/>
      <c r="BH43" s="179"/>
      <c r="BI43" s="179"/>
      <c r="BJ43" s="179"/>
      <c r="BK43" s="179"/>
      <c r="BL43" s="179"/>
      <c r="BM43" s="179"/>
      <c r="BN43" s="179"/>
      <c r="BO43" s="179"/>
      <c r="BP43" s="179"/>
      <c r="BQ43" s="179"/>
      <c r="BR43" s="179"/>
      <c r="BS43" s="179"/>
      <c r="BT43" s="179"/>
      <c r="BU43" s="179"/>
      <c r="BV43" s="179"/>
      <c r="BW43" s="179"/>
      <c r="BX43" s="179"/>
      <c r="BY43" s="179"/>
      <c r="BZ43" s="179"/>
      <c r="CA43" s="179"/>
      <c r="CB43" s="179"/>
      <c r="CC43" s="179"/>
      <c r="CD43" s="179"/>
      <c r="CE43" s="179"/>
      <c r="CF43" s="179"/>
      <c r="CG43" s="179"/>
      <c r="CH43" s="179"/>
      <c r="CI43" s="179"/>
      <c r="CJ43" s="179"/>
      <c r="CK43" s="179"/>
      <c r="CL43" s="179"/>
      <c r="CM43" s="179"/>
      <c r="CN43" s="179"/>
      <c r="CO43" s="179"/>
      <c r="CP43" s="179"/>
      <c r="CQ43" s="179"/>
      <c r="CR43" s="179"/>
      <c r="CS43" s="179"/>
      <c r="CT43" s="179"/>
      <c r="CU43" s="179"/>
      <c r="CV43" s="179"/>
      <c r="CW43" s="179"/>
      <c r="CX43" s="179"/>
      <c r="CY43" s="179"/>
      <c r="CZ43" s="179"/>
      <c r="DA43" s="179"/>
      <c r="DB43" s="179"/>
      <c r="DC43" s="179"/>
      <c r="DD43" s="179"/>
      <c r="DE43" s="179"/>
      <c r="DF43" s="179"/>
      <c r="DG43" s="179"/>
      <c r="DH43" s="179"/>
      <c r="DI43" s="179"/>
      <c r="DJ43" s="179"/>
      <c r="DK43" s="179"/>
      <c r="DL43" s="179"/>
      <c r="DM43" s="179"/>
      <c r="DN43" s="179"/>
      <c r="DO43" s="179"/>
      <c r="DP43" s="179"/>
      <c r="DQ43" s="179"/>
      <c r="DR43" s="179"/>
      <c r="DS43" s="179"/>
      <c r="DT43" s="179"/>
      <c r="DU43" s="179"/>
      <c r="DV43" s="179"/>
      <c r="DW43" s="179"/>
      <c r="DX43" s="179"/>
      <c r="DY43" s="179"/>
      <c r="DZ43" s="179"/>
      <c r="EA43" s="179"/>
      <c r="EB43" s="179"/>
      <c r="EC43" s="179"/>
      <c r="ED43" s="179"/>
      <c r="EE43" s="179"/>
      <c r="EF43" s="179"/>
      <c r="EG43" s="179"/>
      <c r="EH43" s="179"/>
      <c r="EI43" s="179"/>
      <c r="EJ43" s="179"/>
      <c r="EK43" s="179"/>
      <c r="EL43" s="179"/>
      <c r="EM43" s="179"/>
      <c r="EN43" s="179"/>
      <c r="EO43" s="179"/>
      <c r="EP43" s="179"/>
      <c r="EQ43" s="179"/>
      <c r="ER43" s="179"/>
      <c r="ES43" s="179"/>
      <c r="ET43" s="179"/>
      <c r="EU43" s="179"/>
      <c r="EV43" s="179"/>
      <c r="EW43" s="179"/>
      <c r="EX43" s="179"/>
      <c r="EY43" s="179"/>
      <c r="EZ43" s="179"/>
      <c r="FA43" s="179"/>
      <c r="FB43" s="179"/>
      <c r="FC43" s="179"/>
      <c r="FD43" s="179"/>
      <c r="FE43" s="179"/>
      <c r="FF43" s="179"/>
      <c r="FG43" s="179"/>
      <c r="FH43" s="179"/>
      <c r="FI43" s="179"/>
      <c r="FJ43" s="179"/>
      <c r="FK43" s="179"/>
      <c r="FL43" s="179"/>
      <c r="FM43" s="179"/>
      <c r="FN43" s="179"/>
      <c r="FO43" s="179"/>
      <c r="FP43" s="179"/>
      <c r="FQ43" s="179"/>
      <c r="FR43" s="179"/>
      <c r="FS43" s="179"/>
      <c r="FT43" s="179"/>
      <c r="FU43" s="179"/>
      <c r="FV43" s="179"/>
      <c r="FW43" s="179"/>
      <c r="FX43" s="179"/>
      <c r="FY43" s="179"/>
      <c r="FZ43" s="179"/>
      <c r="GA43" s="179"/>
      <c r="GB43" s="179"/>
      <c r="GC43" s="179"/>
      <c r="GD43" s="179"/>
      <c r="GE43" s="179"/>
      <c r="GF43" s="179"/>
      <c r="GG43" s="179"/>
      <c r="GH43" s="179"/>
      <c r="GI43" s="179"/>
      <c r="GJ43" s="179"/>
      <c r="GK43" s="179"/>
      <c r="GL43" s="179"/>
      <c r="GM43" s="179"/>
      <c r="GN43" s="179"/>
      <c r="GO43" s="179"/>
      <c r="GP43" s="179"/>
      <c r="GQ43" s="179"/>
      <c r="GR43" s="179"/>
      <c r="GS43" s="179"/>
      <c r="GT43" s="179"/>
      <c r="GU43" s="179"/>
      <c r="GV43" s="179"/>
      <c r="GW43" s="179"/>
      <c r="GX43" s="179"/>
      <c r="GY43" s="179"/>
      <c r="GZ43" s="179"/>
      <c r="HA43" s="179"/>
      <c r="HB43" s="179"/>
      <c r="HC43" s="179"/>
      <c r="HD43" s="179"/>
      <c r="HE43" s="179"/>
      <c r="HF43" s="179"/>
      <c r="HG43" s="179"/>
      <c r="HH43" s="179"/>
      <c r="HI43" s="179"/>
      <c r="HJ43" s="179"/>
      <c r="HK43" s="179"/>
      <c r="HL43" s="179"/>
      <c r="HM43" s="179"/>
      <c r="HN43" s="179"/>
      <c r="HO43" s="179"/>
      <c r="HP43" s="179"/>
      <c r="HQ43" s="179"/>
      <c r="HR43" s="179"/>
      <c r="HS43" s="179"/>
      <c r="HT43" s="179"/>
      <c r="HU43" s="179"/>
      <c r="HV43" s="179"/>
      <c r="HW43" s="179"/>
      <c r="HX43" s="179"/>
      <c r="HY43" s="179"/>
      <c r="HZ43" s="179"/>
      <c r="IA43" s="179"/>
      <c r="IB43" s="179"/>
      <c r="IC43" s="179"/>
      <c r="ID43" s="179"/>
      <c r="IE43" s="179"/>
      <c r="IF43" s="179"/>
      <c r="IG43" s="179"/>
      <c r="IH43" s="179"/>
      <c r="II43" s="179"/>
      <c r="IJ43" s="179"/>
      <c r="IK43" s="179"/>
      <c r="IL43" s="179"/>
      <c r="IM43" s="179"/>
      <c r="IN43" s="179"/>
      <c r="IO43" s="179"/>
      <c r="IP43" s="179"/>
      <c r="IQ43" s="179"/>
      <c r="IR43" s="179"/>
      <c r="IS43" s="179"/>
      <c r="IT43" s="179"/>
      <c r="IU43" s="179"/>
      <c r="IV43" s="179"/>
    </row>
    <row r="44" spans="1:256" ht="18.75" x14ac:dyDescent="0.3">
      <c r="E44" s="96"/>
      <c r="F44" s="97"/>
      <c r="K44" s="162"/>
      <c r="L44" s="157"/>
    </row>
    <row r="46" spans="1:256" ht="15" customHeight="1" x14ac:dyDescent="0.25">
      <c r="A46" s="67" t="s">
        <v>374</v>
      </c>
      <c r="B46" s="67"/>
      <c r="C46" s="67"/>
    </row>
  </sheetData>
  <mergeCells count="2">
    <mergeCell ref="A7:D7"/>
    <mergeCell ref="B5:D5"/>
  </mergeCells>
  <phoneticPr fontId="38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78"/>
  <sheetViews>
    <sheetView topLeftCell="A77" zoomScale="90" zoomScaleNormal="90" zoomScaleSheetLayoutView="100" workbookViewId="0">
      <selection activeCell="B55" sqref="B55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42" t="s">
        <v>328</v>
      </c>
      <c r="D1" s="542"/>
      <c r="E1" s="542"/>
      <c r="F1" s="542"/>
      <c r="G1" s="542"/>
      <c r="H1" s="542"/>
    </row>
    <row r="2" spans="1:16" x14ac:dyDescent="0.25">
      <c r="C2" s="542" t="s">
        <v>0</v>
      </c>
      <c r="D2" s="542"/>
      <c r="E2" s="542"/>
      <c r="F2" s="542"/>
      <c r="G2" s="542"/>
      <c r="H2" s="542"/>
    </row>
    <row r="3" spans="1:16" x14ac:dyDescent="0.25">
      <c r="C3" s="542" t="s">
        <v>124</v>
      </c>
      <c r="D3" s="542"/>
      <c r="E3" s="542"/>
      <c r="F3" s="542"/>
      <c r="G3" s="542"/>
      <c r="H3" s="542"/>
    </row>
    <row r="4" spans="1:16" x14ac:dyDescent="0.25">
      <c r="C4" s="542" t="s">
        <v>2</v>
      </c>
      <c r="D4" s="542"/>
      <c r="E4" s="542"/>
      <c r="F4" s="542"/>
      <c r="G4" s="542"/>
      <c r="H4" s="542"/>
    </row>
    <row r="5" spans="1:16" x14ac:dyDescent="0.25">
      <c r="C5" s="542" t="s">
        <v>475</v>
      </c>
      <c r="D5" s="542"/>
      <c r="E5" s="542"/>
      <c r="F5" s="542"/>
      <c r="G5" s="542"/>
      <c r="H5" s="542"/>
    </row>
    <row r="6" spans="1:16" ht="52.5" customHeight="1" x14ac:dyDescent="0.25">
      <c r="A6" s="543" t="s">
        <v>418</v>
      </c>
      <c r="B6" s="543"/>
      <c r="C6" s="543"/>
      <c r="D6" s="543"/>
      <c r="E6" s="543"/>
      <c r="F6" s="543"/>
      <c r="G6" s="543"/>
      <c r="H6" s="543"/>
    </row>
    <row r="7" spans="1:16" x14ac:dyDescent="0.25">
      <c r="H7" s="17" t="s">
        <v>62</v>
      </c>
    </row>
    <row r="8" spans="1:16" ht="42" customHeight="1" x14ac:dyDescent="0.25">
      <c r="A8" s="18" t="s">
        <v>63</v>
      </c>
      <c r="B8" s="18" t="s">
        <v>4</v>
      </c>
      <c r="C8" s="534" t="s">
        <v>33</v>
      </c>
      <c r="D8" s="535"/>
      <c r="E8" s="535"/>
      <c r="F8" s="536"/>
      <c r="G8" s="145" t="s">
        <v>34</v>
      </c>
      <c r="H8" s="102" t="s">
        <v>160</v>
      </c>
      <c r="I8" s="46" t="s">
        <v>129</v>
      </c>
      <c r="J8" s="46" t="s">
        <v>128</v>
      </c>
    </row>
    <row r="9" spans="1:16" x14ac:dyDescent="0.25">
      <c r="A9" s="19">
        <v>1</v>
      </c>
      <c r="B9" s="19">
        <v>2</v>
      </c>
      <c r="C9" s="537">
        <v>6</v>
      </c>
      <c r="D9" s="538"/>
      <c r="E9" s="538"/>
      <c r="F9" s="539"/>
      <c r="G9" s="146">
        <v>7</v>
      </c>
      <c r="H9" s="19">
        <v>8</v>
      </c>
    </row>
    <row r="10" spans="1:16" ht="18" customHeight="1" x14ac:dyDescent="0.25">
      <c r="A10" s="20"/>
      <c r="B10" s="127" t="s">
        <v>66</v>
      </c>
      <c r="C10" s="136"/>
      <c r="D10" s="136"/>
      <c r="E10" s="136"/>
      <c r="F10" s="136"/>
      <c r="G10" s="20"/>
      <c r="H10" s="267">
        <f>H15+H19+H23+H36+H44+H48+H55+H62+H66+H70+H77+H81+H98+H108+H112+H126+H137+H142+H145+H147+H158+H163+H123</f>
        <v>23660.100000000006</v>
      </c>
      <c r="K10" s="407"/>
      <c r="L10" s="33"/>
      <c r="P10" s="33"/>
    </row>
    <row r="11" spans="1:16" s="24" customFormat="1" ht="0.75" hidden="1" customHeight="1" x14ac:dyDescent="0.2">
      <c r="A11" s="23"/>
      <c r="B11" s="132" t="s">
        <v>125</v>
      </c>
      <c r="C11" s="119" t="s">
        <v>25</v>
      </c>
      <c r="D11" s="119" t="s">
        <v>69</v>
      </c>
      <c r="E11" s="119" t="s">
        <v>24</v>
      </c>
      <c r="F11" s="119" t="s">
        <v>136</v>
      </c>
      <c r="G11" s="119"/>
      <c r="H11" s="120">
        <f>H12</f>
        <v>0</v>
      </c>
      <c r="J11" s="34"/>
      <c r="K11" s="406"/>
    </row>
    <row r="12" spans="1:16" s="24" customFormat="1" hidden="1" x14ac:dyDescent="0.25">
      <c r="A12" s="25"/>
      <c r="B12" s="131" t="s">
        <v>108</v>
      </c>
      <c r="C12" s="27" t="s">
        <v>25</v>
      </c>
      <c r="D12" s="27" t="s">
        <v>78</v>
      </c>
      <c r="E12" s="27" t="s">
        <v>24</v>
      </c>
      <c r="F12" s="27" t="s">
        <v>136</v>
      </c>
      <c r="G12" s="27"/>
      <c r="H12" s="36">
        <f>H13</f>
        <v>0</v>
      </c>
      <c r="K12" s="406"/>
    </row>
    <row r="13" spans="1:16" s="24" customFormat="1" ht="45" hidden="1" x14ac:dyDescent="0.25">
      <c r="A13" s="25"/>
      <c r="B13" s="131" t="s">
        <v>109</v>
      </c>
      <c r="C13" s="27" t="s">
        <v>25</v>
      </c>
      <c r="D13" s="27" t="s">
        <v>78</v>
      </c>
      <c r="E13" s="27" t="s">
        <v>24</v>
      </c>
      <c r="F13" s="27" t="s">
        <v>135</v>
      </c>
      <c r="G13" s="27"/>
      <c r="H13" s="36">
        <f>H14</f>
        <v>0</v>
      </c>
      <c r="K13" s="406"/>
    </row>
    <row r="14" spans="1:16" s="24" customFormat="1" ht="1.5" hidden="1" customHeight="1" x14ac:dyDescent="0.25">
      <c r="A14" s="25"/>
      <c r="B14" s="129" t="s">
        <v>83</v>
      </c>
      <c r="C14" s="27" t="s">
        <v>25</v>
      </c>
      <c r="D14" s="27" t="s">
        <v>78</v>
      </c>
      <c r="E14" s="27" t="s">
        <v>24</v>
      </c>
      <c r="F14" s="27" t="s">
        <v>135</v>
      </c>
      <c r="G14" s="27" t="s">
        <v>84</v>
      </c>
      <c r="H14" s="36">
        <v>0</v>
      </c>
      <c r="K14" s="406"/>
    </row>
    <row r="15" spans="1:16" s="24" customFormat="1" ht="42.75" x14ac:dyDescent="0.2">
      <c r="A15" s="23"/>
      <c r="B15" s="132" t="s">
        <v>419</v>
      </c>
      <c r="C15" s="119" t="s">
        <v>25</v>
      </c>
      <c r="D15" s="119" t="s">
        <v>69</v>
      </c>
      <c r="E15" s="119" t="s">
        <v>24</v>
      </c>
      <c r="F15" s="119" t="s">
        <v>136</v>
      </c>
      <c r="G15" s="119"/>
      <c r="H15" s="120">
        <f>H16</f>
        <v>10</v>
      </c>
      <c r="K15" s="406"/>
    </row>
    <row r="16" spans="1:16" x14ac:dyDescent="0.25">
      <c r="A16" s="25"/>
      <c r="B16" s="22" t="s">
        <v>108</v>
      </c>
      <c r="C16" s="27" t="s">
        <v>25</v>
      </c>
      <c r="D16" s="27" t="s">
        <v>78</v>
      </c>
      <c r="E16" s="27" t="s">
        <v>24</v>
      </c>
      <c r="F16" s="27" t="s">
        <v>136</v>
      </c>
      <c r="G16" s="27"/>
      <c r="H16" s="36">
        <f>H18</f>
        <v>10</v>
      </c>
      <c r="K16" s="398"/>
    </row>
    <row r="17" spans="1:11" ht="44.25" customHeight="1" x14ac:dyDescent="0.25">
      <c r="A17" s="25"/>
      <c r="B17" s="130" t="s">
        <v>171</v>
      </c>
      <c r="C17" s="27" t="s">
        <v>25</v>
      </c>
      <c r="D17" s="27" t="s">
        <v>78</v>
      </c>
      <c r="E17" s="27" t="s">
        <v>24</v>
      </c>
      <c r="F17" s="27" t="s">
        <v>135</v>
      </c>
      <c r="G17" s="27"/>
      <c r="H17" s="36">
        <f>H18</f>
        <v>10</v>
      </c>
      <c r="K17" s="398"/>
    </row>
    <row r="18" spans="1:11" ht="33.75" customHeight="1" x14ac:dyDescent="0.25">
      <c r="A18" s="25"/>
      <c r="B18" s="130" t="s">
        <v>83</v>
      </c>
      <c r="C18" s="27" t="s">
        <v>25</v>
      </c>
      <c r="D18" s="27" t="s">
        <v>78</v>
      </c>
      <c r="E18" s="27" t="s">
        <v>24</v>
      </c>
      <c r="F18" s="27" t="s">
        <v>135</v>
      </c>
      <c r="G18" s="27" t="s">
        <v>84</v>
      </c>
      <c r="H18" s="36">
        <f>прил._7!K89</f>
        <v>10</v>
      </c>
      <c r="K18" s="407"/>
    </row>
    <row r="19" spans="1:11" s="24" customFormat="1" ht="57" x14ac:dyDescent="0.2">
      <c r="A19" s="23"/>
      <c r="B19" s="132" t="s">
        <v>420</v>
      </c>
      <c r="C19" s="119" t="s">
        <v>26</v>
      </c>
      <c r="D19" s="119" t="s">
        <v>69</v>
      </c>
      <c r="E19" s="119" t="s">
        <v>24</v>
      </c>
      <c r="F19" s="119" t="s">
        <v>136</v>
      </c>
      <c r="G19" s="119"/>
      <c r="H19" s="120">
        <f>H22</f>
        <v>3495.9</v>
      </c>
      <c r="K19" s="406"/>
    </row>
    <row r="20" spans="1:11" ht="39" customHeight="1" x14ac:dyDescent="0.25">
      <c r="A20" s="25"/>
      <c r="B20" s="129" t="s">
        <v>421</v>
      </c>
      <c r="C20" s="27" t="s">
        <v>26</v>
      </c>
      <c r="D20" s="27" t="s">
        <v>78</v>
      </c>
      <c r="E20" s="27" t="s">
        <v>24</v>
      </c>
      <c r="F20" s="27" t="s">
        <v>136</v>
      </c>
      <c r="G20" s="27"/>
      <c r="H20" s="36">
        <f>H21</f>
        <v>3495.9</v>
      </c>
      <c r="K20" s="398"/>
    </row>
    <row r="21" spans="1:11" ht="30" x14ac:dyDescent="0.25">
      <c r="A21" s="25"/>
      <c r="B21" s="131" t="str">
        <f>прил._7!B92</f>
        <v>Подпрограмма "Мероприятия, финансируемые за счет средств дорожного фонда"</v>
      </c>
      <c r="C21" s="27" t="s">
        <v>26</v>
      </c>
      <c r="D21" s="27" t="s">
        <v>78</v>
      </c>
      <c r="E21" s="27" t="s">
        <v>24</v>
      </c>
      <c r="F21" s="27" t="s">
        <v>137</v>
      </c>
      <c r="G21" s="27"/>
      <c r="H21" s="36">
        <f>H22</f>
        <v>3495.9</v>
      </c>
      <c r="K21" s="398"/>
    </row>
    <row r="22" spans="1:11" s="32" customFormat="1" ht="28.5" customHeight="1" x14ac:dyDescent="0.25">
      <c r="A22" s="25"/>
      <c r="B22" s="130" t="s">
        <v>83</v>
      </c>
      <c r="C22" s="27" t="s">
        <v>26</v>
      </c>
      <c r="D22" s="27" t="s">
        <v>78</v>
      </c>
      <c r="E22" s="27" t="s">
        <v>24</v>
      </c>
      <c r="F22" s="27" t="s">
        <v>137</v>
      </c>
      <c r="G22" s="27" t="s">
        <v>84</v>
      </c>
      <c r="H22" s="36">
        <f>прил._7!K93</f>
        <v>3495.9</v>
      </c>
      <c r="K22" s="398"/>
    </row>
    <row r="23" spans="1:11" s="32" customFormat="1" ht="57" customHeight="1" x14ac:dyDescent="0.25">
      <c r="A23" s="23"/>
      <c r="B23" s="132" t="str">
        <f>прил._7!B72</f>
        <v xml:space="preserve">Муниципальная программа "Обеспечение безопасности и развитие казачества </v>
      </c>
      <c r="C23" s="119" t="s">
        <v>31</v>
      </c>
      <c r="D23" s="119" t="s">
        <v>69</v>
      </c>
      <c r="E23" s="119" t="s">
        <v>24</v>
      </c>
      <c r="F23" s="119" t="s">
        <v>136</v>
      </c>
      <c r="G23" s="119"/>
      <c r="H23" s="120">
        <f>прил._7!K70</f>
        <v>45</v>
      </c>
      <c r="K23" s="398"/>
    </row>
    <row r="24" spans="1:11" s="32" customFormat="1" ht="48" customHeight="1" x14ac:dyDescent="0.25">
      <c r="A24" s="25"/>
      <c r="B24" s="131" t="s">
        <v>184</v>
      </c>
      <c r="C24" s="27" t="s">
        <v>31</v>
      </c>
      <c r="D24" s="27" t="s">
        <v>78</v>
      </c>
      <c r="E24" s="27" t="s">
        <v>24</v>
      </c>
      <c r="F24" s="27" t="s">
        <v>136</v>
      </c>
      <c r="G24" s="27"/>
      <c r="H24" s="36">
        <f>H27</f>
        <v>20</v>
      </c>
      <c r="K24" s="398"/>
    </row>
    <row r="25" spans="1:11" ht="17.25" hidden="1" customHeight="1" x14ac:dyDescent="0.25">
      <c r="A25" s="25"/>
      <c r="B25" s="22" t="s">
        <v>53</v>
      </c>
      <c r="C25" s="27" t="s">
        <v>31</v>
      </c>
      <c r="D25" s="27" t="s">
        <v>78</v>
      </c>
      <c r="E25" s="27"/>
      <c r="F25" s="27" t="s">
        <v>156</v>
      </c>
      <c r="G25" s="27"/>
      <c r="H25" s="36"/>
      <c r="K25" s="398"/>
    </row>
    <row r="26" spans="1:11" ht="28.5" hidden="1" customHeight="1" x14ac:dyDescent="0.25">
      <c r="A26" s="25"/>
      <c r="B26" s="22" t="s">
        <v>83</v>
      </c>
      <c r="C26" s="27" t="s">
        <v>31</v>
      </c>
      <c r="D26" s="27" t="s">
        <v>78</v>
      </c>
      <c r="E26" s="27"/>
      <c r="F26" s="27" t="s">
        <v>156</v>
      </c>
      <c r="G26" s="27" t="s">
        <v>84</v>
      </c>
      <c r="H26" s="36"/>
      <c r="K26" s="398"/>
    </row>
    <row r="27" spans="1:11" ht="95.25" customHeight="1" x14ac:dyDescent="0.25">
      <c r="A27" s="25"/>
      <c r="B27" s="130" t="str">
        <f>прил._7!B74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27" s="27" t="s">
        <v>31</v>
      </c>
      <c r="D27" s="27" t="s">
        <v>78</v>
      </c>
      <c r="E27" s="27" t="s">
        <v>24</v>
      </c>
      <c r="F27" s="27" t="s">
        <v>156</v>
      </c>
      <c r="G27" s="27"/>
      <c r="H27" s="36">
        <f>H28</f>
        <v>20</v>
      </c>
      <c r="K27" s="398"/>
    </row>
    <row r="28" spans="1:11" ht="30" customHeight="1" x14ac:dyDescent="0.25">
      <c r="A28" s="25"/>
      <c r="B28" s="130" t="s">
        <v>83</v>
      </c>
      <c r="C28" s="27" t="s">
        <v>31</v>
      </c>
      <c r="D28" s="27" t="s">
        <v>78</v>
      </c>
      <c r="E28" s="27" t="s">
        <v>24</v>
      </c>
      <c r="F28" s="27" t="s">
        <v>156</v>
      </c>
      <c r="G28" s="27" t="s">
        <v>84</v>
      </c>
      <c r="H28" s="36">
        <f>прил._7!K75</f>
        <v>20</v>
      </c>
      <c r="K28" s="398"/>
    </row>
    <row r="29" spans="1:11" ht="30" customHeight="1" x14ac:dyDescent="0.25">
      <c r="A29" s="25"/>
      <c r="B29" s="86" t="s">
        <v>476</v>
      </c>
      <c r="C29" s="27" t="s">
        <v>31</v>
      </c>
      <c r="D29" s="27" t="s">
        <v>91</v>
      </c>
      <c r="E29" s="27" t="s">
        <v>24</v>
      </c>
      <c r="F29" s="27" t="s">
        <v>136</v>
      </c>
      <c r="G29" s="27"/>
      <c r="H29" s="36">
        <f>H31</f>
        <v>5</v>
      </c>
      <c r="K29" s="398"/>
    </row>
    <row r="30" spans="1:11" ht="54.75" customHeight="1" x14ac:dyDescent="0.25">
      <c r="A30" s="25"/>
      <c r="B30" s="86" t="s">
        <v>477</v>
      </c>
      <c r="C30" s="27" t="s">
        <v>31</v>
      </c>
      <c r="D30" s="27" t="s">
        <v>91</v>
      </c>
      <c r="E30" s="27" t="s">
        <v>24</v>
      </c>
      <c r="F30" s="27" t="s">
        <v>478</v>
      </c>
      <c r="G30" s="27"/>
      <c r="H30" s="36">
        <f>H31</f>
        <v>5</v>
      </c>
      <c r="K30" s="398"/>
    </row>
    <row r="31" spans="1:11" ht="30" customHeight="1" x14ac:dyDescent="0.25">
      <c r="A31" s="25"/>
      <c r="B31" s="86" t="s">
        <v>83</v>
      </c>
      <c r="C31" s="27" t="s">
        <v>31</v>
      </c>
      <c r="D31" s="27" t="s">
        <v>91</v>
      </c>
      <c r="E31" s="27" t="s">
        <v>24</v>
      </c>
      <c r="F31" s="27" t="s">
        <v>478</v>
      </c>
      <c r="G31" s="27" t="s">
        <v>84</v>
      </c>
      <c r="H31" s="36">
        <v>5</v>
      </c>
      <c r="K31" s="398"/>
    </row>
    <row r="32" spans="1:11" ht="63.75" customHeight="1" x14ac:dyDescent="0.25">
      <c r="A32" s="25"/>
      <c r="B32" s="29" t="str">
        <f>прил._7!B80</f>
        <v>Муниципальная программа "Обеспечение безопасности и развитие казачества в Новодмитриевском сельском поселении на 2021-2023 годы"</v>
      </c>
      <c r="C32" s="27" t="s">
        <v>31</v>
      </c>
      <c r="D32" s="27" t="s">
        <v>69</v>
      </c>
      <c r="E32" s="27" t="s">
        <v>24</v>
      </c>
      <c r="F32" s="27" t="s">
        <v>136</v>
      </c>
      <c r="G32" s="27"/>
      <c r="H32" s="36">
        <f>H35</f>
        <v>20</v>
      </c>
      <c r="K32" s="398"/>
    </row>
    <row r="33" spans="1:11" ht="17.25" customHeight="1" x14ac:dyDescent="0.25">
      <c r="A33" s="25"/>
      <c r="B33" s="129" t="s">
        <v>98</v>
      </c>
      <c r="C33" s="27" t="s">
        <v>31</v>
      </c>
      <c r="D33" s="27" t="s">
        <v>93</v>
      </c>
      <c r="E33" s="27" t="s">
        <v>24</v>
      </c>
      <c r="F33" s="27" t="s">
        <v>136</v>
      </c>
      <c r="G33" s="27"/>
      <c r="H33" s="36">
        <v>20</v>
      </c>
      <c r="K33" s="398"/>
    </row>
    <row r="34" spans="1:11" ht="29.25" customHeight="1" x14ac:dyDescent="0.25">
      <c r="A34" s="25"/>
      <c r="B34" s="129" t="str">
        <f>прил._7!B82</f>
        <v>Подпрограмма "Поддержка и развитие Кубанского казачества"</v>
      </c>
      <c r="C34" s="27" t="s">
        <v>31</v>
      </c>
      <c r="D34" s="27" t="s">
        <v>93</v>
      </c>
      <c r="E34" s="27" t="s">
        <v>24</v>
      </c>
      <c r="F34" s="27" t="s">
        <v>157</v>
      </c>
      <c r="G34" s="27"/>
      <c r="H34" s="36">
        <v>20</v>
      </c>
      <c r="K34" s="398"/>
    </row>
    <row r="35" spans="1:11" ht="43.5" customHeight="1" x14ac:dyDescent="0.25">
      <c r="A35" s="25"/>
      <c r="B35" s="422" t="s">
        <v>422</v>
      </c>
      <c r="C35" s="27" t="s">
        <v>31</v>
      </c>
      <c r="D35" s="27" t="s">
        <v>93</v>
      </c>
      <c r="E35" s="27" t="s">
        <v>24</v>
      </c>
      <c r="F35" s="27" t="s">
        <v>157</v>
      </c>
      <c r="G35" s="27" t="s">
        <v>115</v>
      </c>
      <c r="H35" s="36">
        <f>прил._7!K83</f>
        <v>20</v>
      </c>
      <c r="K35" s="398"/>
    </row>
    <row r="36" spans="1:11" ht="45" customHeight="1" x14ac:dyDescent="0.25">
      <c r="A36" s="23"/>
      <c r="B36" s="132" t="str">
        <f>прил._7!B131</f>
        <v>Муниципальная программа "Развитие культуры на 2021-2023 годы  в Новодмитриевском сельском поселении"</v>
      </c>
      <c r="C36" s="119" t="s">
        <v>29</v>
      </c>
      <c r="D36" s="119" t="s">
        <v>69</v>
      </c>
      <c r="E36" s="119" t="s">
        <v>24</v>
      </c>
      <c r="F36" s="119" t="s">
        <v>136</v>
      </c>
      <c r="G36" s="119"/>
      <c r="H36" s="120">
        <f>H38+H41</f>
        <v>6206.8</v>
      </c>
      <c r="K36" s="398"/>
    </row>
    <row r="37" spans="1:11" ht="15.75" customHeight="1" x14ac:dyDescent="0.25">
      <c r="A37" s="25"/>
      <c r="B37" s="148" t="s">
        <v>167</v>
      </c>
      <c r="C37" s="27" t="s">
        <v>29</v>
      </c>
      <c r="D37" s="27" t="s">
        <v>78</v>
      </c>
      <c r="E37" s="27" t="s">
        <v>24</v>
      </c>
      <c r="F37" s="27" t="s">
        <v>136</v>
      </c>
      <c r="G37" s="27"/>
      <c r="H37" s="36">
        <f>H38</f>
        <v>5100</v>
      </c>
      <c r="K37" s="398"/>
    </row>
    <row r="38" spans="1:11" ht="29.25" customHeight="1" x14ac:dyDescent="0.25">
      <c r="A38" s="30"/>
      <c r="B38" s="148" t="s">
        <v>116</v>
      </c>
      <c r="C38" s="27" t="s">
        <v>29</v>
      </c>
      <c r="D38" s="27" t="s">
        <v>78</v>
      </c>
      <c r="E38" s="27" t="s">
        <v>31</v>
      </c>
      <c r="F38" s="27" t="s">
        <v>136</v>
      </c>
      <c r="G38" s="27"/>
      <c r="H38" s="36">
        <f>H40</f>
        <v>5100</v>
      </c>
      <c r="K38" s="398"/>
    </row>
    <row r="39" spans="1:11" ht="48" customHeight="1" x14ac:dyDescent="0.25">
      <c r="A39" s="30"/>
      <c r="B39" s="148" t="str">
        <f>прил._7!B134</f>
        <v>Подпрограмма "Расходы на обеспечение деятельности (оказание услуг) муниципальных учреждений"</v>
      </c>
      <c r="C39" s="27" t="s">
        <v>29</v>
      </c>
      <c r="D39" s="27" t="s">
        <v>78</v>
      </c>
      <c r="E39" s="27" t="s">
        <v>31</v>
      </c>
      <c r="F39" s="27" t="s">
        <v>138</v>
      </c>
      <c r="G39" s="27"/>
      <c r="H39" s="36">
        <f>H40</f>
        <v>5100</v>
      </c>
      <c r="K39" s="398"/>
    </row>
    <row r="40" spans="1:11" ht="45.75" customHeight="1" x14ac:dyDescent="0.25">
      <c r="A40" s="30"/>
      <c r="B40" s="148" t="s">
        <v>162</v>
      </c>
      <c r="C40" s="27" t="s">
        <v>29</v>
      </c>
      <c r="D40" s="27" t="s">
        <v>78</v>
      </c>
      <c r="E40" s="27" t="s">
        <v>31</v>
      </c>
      <c r="F40" s="27" t="s">
        <v>138</v>
      </c>
      <c r="G40" s="27" t="s">
        <v>115</v>
      </c>
      <c r="H40" s="36">
        <f>прил._7!K135</f>
        <v>5100</v>
      </c>
      <c r="K40" s="398"/>
    </row>
    <row r="41" spans="1:11" ht="28.5" customHeight="1" x14ac:dyDescent="0.25">
      <c r="A41" s="25"/>
      <c r="B41" s="131" t="s">
        <v>117</v>
      </c>
      <c r="C41" s="27" t="s">
        <v>29</v>
      </c>
      <c r="D41" s="27" t="s">
        <v>78</v>
      </c>
      <c r="E41" s="27" t="s">
        <v>32</v>
      </c>
      <c r="F41" s="27" t="s">
        <v>136</v>
      </c>
      <c r="G41" s="27"/>
      <c r="H41" s="36">
        <f>H43</f>
        <v>1106.8</v>
      </c>
      <c r="K41" s="398"/>
    </row>
    <row r="42" spans="1:11" ht="30.75" customHeight="1" x14ac:dyDescent="0.25">
      <c r="A42" s="25"/>
      <c r="B42" s="22" t="str">
        <f>прил._7!B137</f>
        <v>Мероприятия в сфере сохранения и развития культуры</v>
      </c>
      <c r="C42" s="27" t="s">
        <v>29</v>
      </c>
      <c r="D42" s="27" t="s">
        <v>78</v>
      </c>
      <c r="E42" s="27" t="s">
        <v>32</v>
      </c>
      <c r="F42" s="27" t="s">
        <v>139</v>
      </c>
      <c r="G42" s="27"/>
      <c r="H42" s="36">
        <f>H43</f>
        <v>1106.8</v>
      </c>
      <c r="K42" s="398"/>
    </row>
    <row r="43" spans="1:11" ht="34.5" customHeight="1" x14ac:dyDescent="0.25">
      <c r="A43" s="25"/>
      <c r="B43" s="129" t="s">
        <v>83</v>
      </c>
      <c r="C43" s="27" t="s">
        <v>29</v>
      </c>
      <c r="D43" s="27" t="s">
        <v>78</v>
      </c>
      <c r="E43" s="27" t="s">
        <v>32</v>
      </c>
      <c r="F43" s="27" t="s">
        <v>139</v>
      </c>
      <c r="G43" s="27" t="s">
        <v>84</v>
      </c>
      <c r="H43" s="36">
        <f>прил._7!K138+прил._7!K122</f>
        <v>1106.8</v>
      </c>
      <c r="K43" s="398"/>
    </row>
    <row r="44" spans="1:11" ht="56.25" customHeight="1" x14ac:dyDescent="0.25">
      <c r="A44" s="25"/>
      <c r="B44" s="132" t="str">
        <f>прил._7!B152</f>
        <v>Муниципальная программа "Развитие физической культуры и спорта в Новодмитриевском сельском поселении Северского района</v>
      </c>
      <c r="C44" s="119" t="s">
        <v>32</v>
      </c>
      <c r="D44" s="119" t="s">
        <v>78</v>
      </c>
      <c r="E44" s="119" t="s">
        <v>27</v>
      </c>
      <c r="F44" s="119" t="s">
        <v>136</v>
      </c>
      <c r="G44" s="119"/>
      <c r="H44" s="120">
        <f>H47</f>
        <v>263.60000000000002</v>
      </c>
      <c r="K44" s="398"/>
    </row>
    <row r="45" spans="1:11" ht="29.25" customHeight="1" x14ac:dyDescent="0.25">
      <c r="A45" s="25"/>
      <c r="B45" s="22" t="s">
        <v>122</v>
      </c>
      <c r="C45" s="27" t="s">
        <v>32</v>
      </c>
      <c r="D45" s="27" t="s">
        <v>78</v>
      </c>
      <c r="E45" s="27" t="s">
        <v>27</v>
      </c>
      <c r="F45" s="27" t="s">
        <v>70</v>
      </c>
      <c r="G45" s="27"/>
      <c r="H45" s="36">
        <f>H46</f>
        <v>263.60000000000002</v>
      </c>
      <c r="K45" s="398"/>
    </row>
    <row r="46" spans="1:11" ht="29.25" customHeight="1" x14ac:dyDescent="0.25">
      <c r="A46" s="25"/>
      <c r="B46" s="22" t="s">
        <v>122</v>
      </c>
      <c r="C46" s="27" t="s">
        <v>32</v>
      </c>
      <c r="D46" s="27" t="s">
        <v>78</v>
      </c>
      <c r="E46" s="27" t="s">
        <v>27</v>
      </c>
      <c r="F46" s="27" t="s">
        <v>140</v>
      </c>
      <c r="G46" s="27"/>
      <c r="H46" s="36">
        <f>H47</f>
        <v>263.60000000000002</v>
      </c>
      <c r="K46" s="398"/>
    </row>
    <row r="47" spans="1:11" ht="75" customHeight="1" x14ac:dyDescent="0.25">
      <c r="A47" s="25"/>
      <c r="B47" s="21" t="s">
        <v>79</v>
      </c>
      <c r="C47" s="27" t="s">
        <v>32</v>
      </c>
      <c r="D47" s="27" t="s">
        <v>78</v>
      </c>
      <c r="E47" s="27" t="s">
        <v>27</v>
      </c>
      <c r="F47" s="27" t="s">
        <v>140</v>
      </c>
      <c r="G47" s="27" t="s">
        <v>80</v>
      </c>
      <c r="H47" s="36">
        <f>прил._7!K155</f>
        <v>263.60000000000002</v>
      </c>
      <c r="K47" s="398"/>
    </row>
    <row r="48" spans="1:11" ht="49.5" customHeight="1" x14ac:dyDescent="0.25">
      <c r="A48" s="23"/>
      <c r="B48" s="132" t="str">
        <f>прил._7!B125</f>
        <v xml:space="preserve">Муниципальная программа "Молодежь Новодмитриевского сельского поселения Северского района на 2021-2023 годы  </v>
      </c>
      <c r="C48" s="119" t="s">
        <v>102</v>
      </c>
      <c r="D48" s="119" t="s">
        <v>69</v>
      </c>
      <c r="E48" s="119" t="s">
        <v>24</v>
      </c>
      <c r="F48" s="119" t="s">
        <v>136</v>
      </c>
      <c r="G48" s="119"/>
      <c r="H48" s="120">
        <f>H52</f>
        <v>10</v>
      </c>
      <c r="I48" s="36"/>
      <c r="J48" s="36"/>
      <c r="K48" s="398"/>
    </row>
    <row r="49" spans="1:11" ht="37.5" customHeight="1" x14ac:dyDescent="0.25">
      <c r="A49" s="25"/>
      <c r="B49" s="166" t="s">
        <v>424</v>
      </c>
      <c r="C49" s="41" t="s">
        <v>102</v>
      </c>
      <c r="D49" s="41" t="s">
        <v>78</v>
      </c>
      <c r="E49" s="41" t="s">
        <v>24</v>
      </c>
      <c r="F49" s="41" t="s">
        <v>136</v>
      </c>
      <c r="G49" s="27"/>
      <c r="H49" s="36">
        <f>H50</f>
        <v>10</v>
      </c>
      <c r="I49" s="36"/>
      <c r="J49" s="36"/>
      <c r="K49" s="398"/>
    </row>
    <row r="50" spans="1:11" ht="48.75" customHeight="1" x14ac:dyDescent="0.25">
      <c r="A50" s="25"/>
      <c r="B50" s="39" t="s">
        <v>166</v>
      </c>
      <c r="C50" s="41" t="s">
        <v>102</v>
      </c>
      <c r="D50" s="41" t="s">
        <v>78</v>
      </c>
      <c r="E50" s="41" t="s">
        <v>23</v>
      </c>
      <c r="F50" s="41" t="s">
        <v>136</v>
      </c>
      <c r="G50" s="27"/>
      <c r="H50" s="36">
        <f>H51</f>
        <v>10</v>
      </c>
      <c r="I50" s="36"/>
      <c r="J50" s="36"/>
      <c r="K50" s="398"/>
    </row>
    <row r="51" spans="1:11" ht="30" customHeight="1" x14ac:dyDescent="0.25">
      <c r="A51" s="25"/>
      <c r="B51" s="83" t="s">
        <v>37</v>
      </c>
      <c r="C51" s="41" t="s">
        <v>102</v>
      </c>
      <c r="D51" s="41" t="s">
        <v>78</v>
      </c>
      <c r="E51" s="41" t="s">
        <v>23</v>
      </c>
      <c r="F51" s="41" t="s">
        <v>141</v>
      </c>
      <c r="G51" s="27"/>
      <c r="H51" s="36">
        <f>H52</f>
        <v>10</v>
      </c>
      <c r="I51" s="36"/>
      <c r="J51" s="36"/>
      <c r="K51" s="398"/>
    </row>
    <row r="52" spans="1:11" ht="29.25" customHeight="1" x14ac:dyDescent="0.25">
      <c r="A52" s="23"/>
      <c r="B52" s="83" t="s">
        <v>83</v>
      </c>
      <c r="C52" s="41" t="s">
        <v>102</v>
      </c>
      <c r="D52" s="41" t="s">
        <v>78</v>
      </c>
      <c r="E52" s="41" t="s">
        <v>23</v>
      </c>
      <c r="F52" s="41" t="s">
        <v>141</v>
      </c>
      <c r="G52" s="27" t="s">
        <v>84</v>
      </c>
      <c r="H52" s="36">
        <f>прил._7!K128</f>
        <v>10</v>
      </c>
      <c r="I52" s="36"/>
      <c r="J52" s="36"/>
      <c r="K52" s="398"/>
    </row>
    <row r="53" spans="1:11" ht="30" hidden="1" x14ac:dyDescent="0.25">
      <c r="A53" s="25"/>
      <c r="B53" s="29" t="s">
        <v>83</v>
      </c>
      <c r="C53" s="27" t="s">
        <v>102</v>
      </c>
      <c r="D53" s="27" t="s">
        <v>78</v>
      </c>
      <c r="E53" s="27" t="s">
        <v>25</v>
      </c>
      <c r="F53" s="27" t="s">
        <v>141</v>
      </c>
      <c r="G53" s="27" t="s">
        <v>80</v>
      </c>
      <c r="H53" s="36"/>
      <c r="I53" s="36"/>
      <c r="J53" s="36"/>
      <c r="K53" s="398"/>
    </row>
    <row r="54" spans="1:11" ht="21" hidden="1" customHeight="1" x14ac:dyDescent="0.25">
      <c r="A54" s="25"/>
      <c r="B54" s="129" t="s">
        <v>83</v>
      </c>
      <c r="C54" s="27" t="s">
        <v>102</v>
      </c>
      <c r="D54" s="27" t="s">
        <v>78</v>
      </c>
      <c r="E54" s="27" t="s">
        <v>25</v>
      </c>
      <c r="F54" s="27" t="s">
        <v>141</v>
      </c>
      <c r="G54" s="27" t="s">
        <v>84</v>
      </c>
      <c r="H54" s="36"/>
      <c r="I54" s="36">
        <v>0</v>
      </c>
      <c r="J54" s="36">
        <v>0</v>
      </c>
      <c r="K54" s="398"/>
    </row>
    <row r="55" spans="1:11" ht="60" customHeight="1" x14ac:dyDescent="0.25">
      <c r="A55" s="30"/>
      <c r="B55" s="132" t="str">
        <f>прил._7!B52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5" s="119" t="s">
        <v>43</v>
      </c>
      <c r="D55" s="119" t="s">
        <v>69</v>
      </c>
      <c r="E55" s="119" t="s">
        <v>24</v>
      </c>
      <c r="F55" s="119" t="s">
        <v>136</v>
      </c>
      <c r="G55" s="122"/>
      <c r="H55" s="120">
        <f>H56</f>
        <v>14.4</v>
      </c>
      <c r="K55" s="398"/>
    </row>
    <row r="56" spans="1:11" ht="27.75" customHeight="1" x14ac:dyDescent="0.25">
      <c r="A56" s="30"/>
      <c r="B56" s="131" t="s">
        <v>95</v>
      </c>
      <c r="C56" s="27" t="s">
        <v>43</v>
      </c>
      <c r="D56" s="27" t="s">
        <v>78</v>
      </c>
      <c r="E56" s="27" t="s">
        <v>24</v>
      </c>
      <c r="F56" s="27" t="s">
        <v>136</v>
      </c>
      <c r="G56" s="31"/>
      <c r="H56" s="36">
        <f>H57</f>
        <v>14.4</v>
      </c>
      <c r="K56" s="398"/>
    </row>
    <row r="57" spans="1:11" ht="33.75" customHeight="1" x14ac:dyDescent="0.25">
      <c r="A57" s="30"/>
      <c r="B57" s="131" t="s">
        <v>96</v>
      </c>
      <c r="C57" s="27" t="s">
        <v>43</v>
      </c>
      <c r="D57" s="27" t="s">
        <v>78</v>
      </c>
      <c r="E57" s="27" t="s">
        <v>24</v>
      </c>
      <c r="F57" s="27" t="s">
        <v>142</v>
      </c>
      <c r="G57" s="31"/>
      <c r="H57" s="36">
        <f>H58</f>
        <v>14.4</v>
      </c>
      <c r="K57" s="398"/>
    </row>
    <row r="58" spans="1:11" ht="28.5" customHeight="1" x14ac:dyDescent="0.25">
      <c r="A58" s="30"/>
      <c r="B58" s="22" t="str">
        <f>прил._7!B55</f>
        <v>Социальное обеспечение и иные выплаты населению</v>
      </c>
      <c r="C58" s="27" t="s">
        <v>43</v>
      </c>
      <c r="D58" s="27" t="s">
        <v>78</v>
      </c>
      <c r="E58" s="27" t="s">
        <v>24</v>
      </c>
      <c r="F58" s="27" t="s">
        <v>142</v>
      </c>
      <c r="G58" s="31" t="s">
        <v>120</v>
      </c>
      <c r="H58" s="36">
        <f>прил._7!K55</f>
        <v>14.4</v>
      </c>
      <c r="K58" s="398"/>
    </row>
    <row r="59" spans="1:11" ht="32.25" hidden="1" customHeight="1" x14ac:dyDescent="0.25">
      <c r="A59" s="30"/>
      <c r="B59" s="84" t="s">
        <v>163</v>
      </c>
      <c r="C59" s="41" t="s">
        <v>41</v>
      </c>
      <c r="D59" s="41" t="s">
        <v>69</v>
      </c>
      <c r="E59" s="41" t="s">
        <v>24</v>
      </c>
      <c r="F59" s="41" t="s">
        <v>136</v>
      </c>
      <c r="G59" s="149"/>
      <c r="H59" s="120"/>
      <c r="K59" s="398"/>
    </row>
    <row r="60" spans="1:11" ht="22.5" hidden="1" customHeight="1" x14ac:dyDescent="0.25">
      <c r="A60" s="30"/>
      <c r="B60" s="150" t="s">
        <v>164</v>
      </c>
      <c r="C60" s="41" t="s">
        <v>41</v>
      </c>
      <c r="D60" s="41" t="s">
        <v>78</v>
      </c>
      <c r="E60" s="41" t="s">
        <v>24</v>
      </c>
      <c r="F60" s="41" t="s">
        <v>165</v>
      </c>
      <c r="G60" s="149"/>
      <c r="H60" s="36"/>
      <c r="K60" s="398"/>
    </row>
    <row r="61" spans="1:11" ht="30" hidden="1" customHeight="1" x14ac:dyDescent="0.25">
      <c r="A61" s="30"/>
      <c r="B61" s="150" t="s">
        <v>114</v>
      </c>
      <c r="C61" s="41" t="s">
        <v>41</v>
      </c>
      <c r="D61" s="41" t="s">
        <v>78</v>
      </c>
      <c r="E61" s="41" t="s">
        <v>24</v>
      </c>
      <c r="F61" s="41" t="s">
        <v>165</v>
      </c>
      <c r="G61" s="149" t="s">
        <v>115</v>
      </c>
      <c r="H61" s="36"/>
      <c r="K61" s="398"/>
    </row>
    <row r="62" spans="1:11" s="24" customFormat="1" ht="72" customHeight="1" x14ac:dyDescent="0.2">
      <c r="A62" s="26"/>
      <c r="B62" s="177" t="s">
        <v>169</v>
      </c>
      <c r="C62" s="72" t="s">
        <v>41</v>
      </c>
      <c r="D62" s="72" t="s">
        <v>69</v>
      </c>
      <c r="E62" s="72" t="s">
        <v>24</v>
      </c>
      <c r="F62" s="72" t="s">
        <v>136</v>
      </c>
      <c r="G62" s="178"/>
      <c r="H62" s="120">
        <f>H65</f>
        <v>20</v>
      </c>
      <c r="K62" s="406"/>
    </row>
    <row r="63" spans="1:11" ht="30" customHeight="1" x14ac:dyDescent="0.25">
      <c r="A63" s="30"/>
      <c r="B63" s="176" t="s">
        <v>170</v>
      </c>
      <c r="C63" s="41" t="s">
        <v>41</v>
      </c>
      <c r="D63" s="41" t="s">
        <v>78</v>
      </c>
      <c r="E63" s="41" t="s">
        <v>24</v>
      </c>
      <c r="F63" s="41" t="s">
        <v>136</v>
      </c>
      <c r="G63" s="149"/>
      <c r="H63" s="36">
        <f>H64</f>
        <v>20</v>
      </c>
      <c r="K63" s="398"/>
    </row>
    <row r="64" spans="1:11" ht="30" customHeight="1" x14ac:dyDescent="0.25">
      <c r="A64" s="30"/>
      <c r="B64" s="176" t="s">
        <v>170</v>
      </c>
      <c r="C64" s="41" t="s">
        <v>41</v>
      </c>
      <c r="D64" s="41" t="s">
        <v>78</v>
      </c>
      <c r="E64" s="41" t="s">
        <v>24</v>
      </c>
      <c r="F64" s="41" t="s">
        <v>165</v>
      </c>
      <c r="G64" s="149"/>
      <c r="H64" s="36">
        <f>H65</f>
        <v>20</v>
      </c>
      <c r="K64" s="398"/>
    </row>
    <row r="65" spans="1:15" ht="44.25" customHeight="1" x14ac:dyDescent="0.25">
      <c r="A65" s="30"/>
      <c r="B65" s="176" t="s">
        <v>114</v>
      </c>
      <c r="C65" s="41" t="s">
        <v>41</v>
      </c>
      <c r="D65" s="41" t="s">
        <v>78</v>
      </c>
      <c r="E65" s="41" t="s">
        <v>24</v>
      </c>
      <c r="F65" s="41" t="s">
        <v>165</v>
      </c>
      <c r="G65" s="149" t="s">
        <v>115</v>
      </c>
      <c r="H65" s="36">
        <f>прил._7!K149</f>
        <v>20</v>
      </c>
      <c r="K65" s="398"/>
    </row>
    <row r="66" spans="1:15" ht="58.5" customHeight="1" x14ac:dyDescent="0.25">
      <c r="A66" s="30"/>
      <c r="B66" s="423" t="s">
        <v>256</v>
      </c>
      <c r="C66" s="72" t="s">
        <v>42</v>
      </c>
      <c r="D66" s="72" t="s">
        <v>69</v>
      </c>
      <c r="E66" s="72" t="s">
        <v>24</v>
      </c>
      <c r="F66" s="72" t="s">
        <v>136</v>
      </c>
      <c r="G66" s="178"/>
      <c r="H66" s="120">
        <f>H69</f>
        <v>193.7</v>
      </c>
      <c r="K66" s="398"/>
    </row>
    <row r="67" spans="1:15" ht="30.75" customHeight="1" x14ac:dyDescent="0.25">
      <c r="A67" s="30"/>
      <c r="B67" s="173" t="s">
        <v>205</v>
      </c>
      <c r="C67" s="318" t="s">
        <v>42</v>
      </c>
      <c r="D67" s="318" t="s">
        <v>78</v>
      </c>
      <c r="E67" s="318" t="s">
        <v>24</v>
      </c>
      <c r="F67" s="318" t="s">
        <v>136</v>
      </c>
      <c r="G67" s="149"/>
      <c r="H67" s="36">
        <f>H69</f>
        <v>193.7</v>
      </c>
      <c r="K67" s="398"/>
    </row>
    <row r="68" spans="1:15" ht="69.75" customHeight="1" x14ac:dyDescent="0.25">
      <c r="A68" s="30"/>
      <c r="B68" s="424" t="s">
        <v>207</v>
      </c>
      <c r="C68" s="318" t="s">
        <v>42</v>
      </c>
      <c r="D68" s="318" t="s">
        <v>78</v>
      </c>
      <c r="E68" s="318" t="s">
        <v>24</v>
      </c>
      <c r="F68" s="318" t="s">
        <v>206</v>
      </c>
      <c r="G68" s="149"/>
      <c r="H68" s="36">
        <f>H69</f>
        <v>193.7</v>
      </c>
      <c r="K68" s="398"/>
    </row>
    <row r="69" spans="1:15" ht="33" customHeight="1" x14ac:dyDescent="0.25">
      <c r="A69" s="30"/>
      <c r="B69" s="425" t="s">
        <v>83</v>
      </c>
      <c r="C69" s="41" t="s">
        <v>42</v>
      </c>
      <c r="D69" s="41" t="s">
        <v>78</v>
      </c>
      <c r="E69" s="41" t="s">
        <v>24</v>
      </c>
      <c r="F69" s="41" t="s">
        <v>206</v>
      </c>
      <c r="G69" s="149" t="s">
        <v>84</v>
      </c>
      <c r="H69" s="36">
        <f>прил._7!K59</f>
        <v>193.7</v>
      </c>
      <c r="K69" s="398"/>
    </row>
    <row r="70" spans="1:15" ht="65.25" customHeight="1" x14ac:dyDescent="0.25">
      <c r="A70" s="23"/>
      <c r="B70" s="133" t="str">
        <f>прил._7!B95</f>
        <v>Муниципальная программа "Информационное общество Северского района в Новодмитриевском сельском поселении на 2021-2023 годы"</v>
      </c>
      <c r="C70" s="119" t="s">
        <v>103</v>
      </c>
      <c r="D70" s="119" t="s">
        <v>69</v>
      </c>
      <c r="E70" s="119" t="s">
        <v>24</v>
      </c>
      <c r="F70" s="119" t="s">
        <v>136</v>
      </c>
      <c r="G70" s="119"/>
      <c r="H70" s="120">
        <f>H71+H74</f>
        <v>339.5</v>
      </c>
      <c r="K70" s="398"/>
    </row>
    <row r="71" spans="1:15" ht="22.5" customHeight="1" x14ac:dyDescent="0.25">
      <c r="A71" s="23"/>
      <c r="B71" s="129" t="s">
        <v>123</v>
      </c>
      <c r="C71" s="27" t="s">
        <v>103</v>
      </c>
      <c r="D71" s="27" t="s">
        <v>78</v>
      </c>
      <c r="E71" s="27" t="s">
        <v>24</v>
      </c>
      <c r="F71" s="27" t="s">
        <v>136</v>
      </c>
      <c r="G71" s="27"/>
      <c r="H71" s="36">
        <f>H73</f>
        <v>150</v>
      </c>
      <c r="K71" s="398"/>
    </row>
    <row r="72" spans="1:15" ht="42.75" customHeight="1" x14ac:dyDescent="0.25">
      <c r="A72" s="23"/>
      <c r="B72" s="22" t="s">
        <v>60</v>
      </c>
      <c r="C72" s="27" t="s">
        <v>103</v>
      </c>
      <c r="D72" s="27" t="s">
        <v>78</v>
      </c>
      <c r="E72" s="27" t="s">
        <v>24</v>
      </c>
      <c r="F72" s="27" t="s">
        <v>143</v>
      </c>
      <c r="G72" s="27"/>
      <c r="H72" s="36">
        <v>150</v>
      </c>
      <c r="K72" s="398"/>
    </row>
    <row r="73" spans="1:15" ht="42.75" customHeight="1" x14ac:dyDescent="0.25">
      <c r="A73" s="23"/>
      <c r="B73" s="130" t="s">
        <v>83</v>
      </c>
      <c r="C73" s="27" t="s">
        <v>103</v>
      </c>
      <c r="D73" s="27" t="s">
        <v>78</v>
      </c>
      <c r="E73" s="27" t="s">
        <v>24</v>
      </c>
      <c r="F73" s="27" t="s">
        <v>143</v>
      </c>
      <c r="G73" s="27" t="s">
        <v>84</v>
      </c>
      <c r="H73" s="36">
        <f>прил._7!K161</f>
        <v>150</v>
      </c>
      <c r="K73" s="398"/>
    </row>
    <row r="74" spans="1:15" ht="37.5" customHeight="1" x14ac:dyDescent="0.25">
      <c r="A74" s="25"/>
      <c r="B74" s="129" t="s">
        <v>425</v>
      </c>
      <c r="C74" s="27" t="s">
        <v>103</v>
      </c>
      <c r="D74" s="27" t="s">
        <v>71</v>
      </c>
      <c r="E74" s="27" t="s">
        <v>24</v>
      </c>
      <c r="F74" s="27" t="s">
        <v>136</v>
      </c>
      <c r="G74" s="27"/>
      <c r="H74" s="36">
        <f>H75</f>
        <v>189.5</v>
      </c>
      <c r="K74" s="405"/>
      <c r="L74" s="35"/>
      <c r="M74" s="35"/>
      <c r="N74" s="35"/>
      <c r="O74" s="35"/>
    </row>
    <row r="75" spans="1:15" ht="30" x14ac:dyDescent="0.25">
      <c r="A75" s="25"/>
      <c r="B75" s="22" t="s">
        <v>60</v>
      </c>
      <c r="C75" s="27" t="s">
        <v>103</v>
      </c>
      <c r="D75" s="27" t="s">
        <v>71</v>
      </c>
      <c r="E75" s="27" t="s">
        <v>24</v>
      </c>
      <c r="F75" s="27" t="s">
        <v>144</v>
      </c>
      <c r="G75" s="27"/>
      <c r="H75" s="36">
        <f>H76</f>
        <v>189.5</v>
      </c>
      <c r="K75" s="405"/>
      <c r="L75" s="35"/>
      <c r="M75" s="35"/>
      <c r="N75" s="35"/>
      <c r="O75" s="35"/>
    </row>
    <row r="76" spans="1:15" ht="27.75" customHeight="1" x14ac:dyDescent="0.25">
      <c r="A76" s="25"/>
      <c r="B76" s="130" t="s">
        <v>83</v>
      </c>
      <c r="C76" s="27" t="s">
        <v>103</v>
      </c>
      <c r="D76" s="27" t="s">
        <v>71</v>
      </c>
      <c r="E76" s="27" t="s">
        <v>24</v>
      </c>
      <c r="F76" s="27" t="s">
        <v>144</v>
      </c>
      <c r="G76" s="27" t="s">
        <v>84</v>
      </c>
      <c r="H76" s="36">
        <f>прил._7!K98</f>
        <v>189.5</v>
      </c>
      <c r="K76" s="405"/>
      <c r="L76" s="35"/>
      <c r="M76" s="35"/>
      <c r="N76" s="35"/>
      <c r="O76" s="35"/>
    </row>
    <row r="77" spans="1:15" ht="56.25" customHeight="1" x14ac:dyDescent="0.25">
      <c r="A77" s="25"/>
      <c r="B77" s="132" t="s">
        <v>426</v>
      </c>
      <c r="C77" s="27" t="s">
        <v>99</v>
      </c>
      <c r="D77" s="27" t="s">
        <v>69</v>
      </c>
      <c r="E77" s="27"/>
      <c r="F77" s="27" t="s">
        <v>136</v>
      </c>
      <c r="G77" s="27"/>
      <c r="H77" s="36">
        <f>H80</f>
        <v>10</v>
      </c>
      <c r="I77" s="36" t="e">
        <v>#REF!</v>
      </c>
      <c r="J77" s="36" t="e">
        <v>#REF!</v>
      </c>
      <c r="K77" s="398"/>
    </row>
    <row r="78" spans="1:15" ht="39" customHeight="1" x14ac:dyDescent="0.25">
      <c r="A78" s="25"/>
      <c r="B78" s="426" t="s">
        <v>427</v>
      </c>
      <c r="C78" s="27" t="s">
        <v>99</v>
      </c>
      <c r="D78" s="27" t="s">
        <v>78</v>
      </c>
      <c r="E78" s="27"/>
      <c r="F78" s="27" t="s">
        <v>136</v>
      </c>
      <c r="G78" s="27"/>
      <c r="H78" s="36">
        <f>H80</f>
        <v>10</v>
      </c>
      <c r="K78" s="398"/>
    </row>
    <row r="79" spans="1:15" ht="51.75" customHeight="1" x14ac:dyDescent="0.25">
      <c r="A79" s="25"/>
      <c r="B79" s="129" t="s">
        <v>428</v>
      </c>
      <c r="C79" s="27" t="s">
        <v>99</v>
      </c>
      <c r="D79" s="27" t="s">
        <v>78</v>
      </c>
      <c r="E79" s="27"/>
      <c r="F79" s="27" t="s">
        <v>158</v>
      </c>
      <c r="G79" s="27"/>
      <c r="H79" s="36">
        <f>H80</f>
        <v>10</v>
      </c>
      <c r="K79" s="398"/>
    </row>
    <row r="80" spans="1:15" ht="33" customHeight="1" x14ac:dyDescent="0.25">
      <c r="A80" s="25"/>
      <c r="B80" s="130" t="s">
        <v>83</v>
      </c>
      <c r="C80" s="27" t="s">
        <v>99</v>
      </c>
      <c r="D80" s="27" t="s">
        <v>78</v>
      </c>
      <c r="E80" s="27"/>
      <c r="F80" s="27" t="s">
        <v>158</v>
      </c>
      <c r="G80" s="27" t="s">
        <v>84</v>
      </c>
      <c r="H80" s="36">
        <f>прил._7!K103</f>
        <v>10</v>
      </c>
      <c r="K80" s="398"/>
    </row>
    <row r="81" spans="1:11" ht="57.75" customHeight="1" x14ac:dyDescent="0.25">
      <c r="A81" s="23"/>
      <c r="B81" s="132" t="str">
        <f>прил._7!B106</f>
        <v>Муниципальная программа "Развитие жилищно-коммунальной инфраструктуры в Новодмитриевском сельском поселении на 2021-2023 годы"</v>
      </c>
      <c r="C81" s="119" t="s">
        <v>104</v>
      </c>
      <c r="D81" s="119" t="s">
        <v>69</v>
      </c>
      <c r="E81" s="119" t="s">
        <v>24</v>
      </c>
      <c r="F81" s="119" t="s">
        <v>136</v>
      </c>
      <c r="G81" s="119"/>
      <c r="H81" s="120">
        <f>H97</f>
        <v>50</v>
      </c>
      <c r="K81" s="398"/>
    </row>
    <row r="82" spans="1:11" ht="30" x14ac:dyDescent="0.25">
      <c r="A82" s="25"/>
      <c r="B82" s="131" t="s">
        <v>105</v>
      </c>
      <c r="C82" s="27" t="s">
        <v>104</v>
      </c>
      <c r="D82" s="27" t="s">
        <v>71</v>
      </c>
      <c r="E82" s="27" t="s">
        <v>24</v>
      </c>
      <c r="F82" s="27" t="s">
        <v>136</v>
      </c>
      <c r="G82" s="27"/>
      <c r="H82" s="36">
        <f>H96</f>
        <v>50</v>
      </c>
      <c r="K82" s="398"/>
    </row>
    <row r="83" spans="1:11" ht="30" hidden="1" x14ac:dyDescent="0.25">
      <c r="A83" s="25"/>
      <c r="B83" s="131" t="s">
        <v>48</v>
      </c>
      <c r="C83" s="27" t="s">
        <v>104</v>
      </c>
      <c r="D83" s="27" t="s">
        <v>71</v>
      </c>
      <c r="E83" s="27"/>
      <c r="F83" s="27" t="s">
        <v>159</v>
      </c>
      <c r="G83" s="27"/>
      <c r="H83" s="36">
        <f>H84+H85</f>
        <v>0</v>
      </c>
      <c r="K83" s="398"/>
    </row>
    <row r="84" spans="1:11" ht="33" hidden="1" customHeight="1" x14ac:dyDescent="0.25">
      <c r="A84" s="25"/>
      <c r="B84" s="129" t="s">
        <v>83</v>
      </c>
      <c r="C84" s="27" t="s">
        <v>104</v>
      </c>
      <c r="D84" s="27" t="s">
        <v>71</v>
      </c>
      <c r="E84" s="27"/>
      <c r="F84" s="27" t="s">
        <v>159</v>
      </c>
      <c r="G84" s="27" t="s">
        <v>84</v>
      </c>
      <c r="H84" s="36">
        <v>0</v>
      </c>
      <c r="K84" s="398"/>
    </row>
    <row r="85" spans="1:11" ht="27.75" hidden="1" customHeight="1" x14ac:dyDescent="0.25">
      <c r="A85" s="25"/>
      <c r="B85" s="129" t="s">
        <v>85</v>
      </c>
      <c r="C85" s="27" t="s">
        <v>104</v>
      </c>
      <c r="D85" s="27" t="s">
        <v>71</v>
      </c>
      <c r="E85" s="27"/>
      <c r="F85" s="27" t="s">
        <v>159</v>
      </c>
      <c r="G85" s="27" t="s">
        <v>86</v>
      </c>
      <c r="H85" s="36">
        <v>0</v>
      </c>
      <c r="K85" s="398"/>
    </row>
    <row r="86" spans="1:11" ht="28.5" hidden="1" customHeight="1" x14ac:dyDescent="0.25">
      <c r="A86" s="25"/>
      <c r="B86" s="129" t="s">
        <v>107</v>
      </c>
      <c r="C86" s="27" t="s">
        <v>104</v>
      </c>
      <c r="D86" s="27" t="s">
        <v>89</v>
      </c>
      <c r="E86" s="27"/>
      <c r="F86" s="27" t="s">
        <v>136</v>
      </c>
      <c r="G86" s="27"/>
      <c r="H86" s="36">
        <f>H87+H90</f>
        <v>0</v>
      </c>
      <c r="K86" s="398"/>
    </row>
    <row r="87" spans="1:11" ht="32.25" hidden="1" customHeight="1" x14ac:dyDescent="0.25">
      <c r="A87" s="25"/>
      <c r="B87" s="131" t="s">
        <v>106</v>
      </c>
      <c r="C87" s="27" t="s">
        <v>104</v>
      </c>
      <c r="D87" s="27" t="s">
        <v>89</v>
      </c>
      <c r="E87" s="27"/>
      <c r="F87" s="27" t="s">
        <v>145</v>
      </c>
      <c r="G87" s="27"/>
      <c r="H87" s="36">
        <f>H88+H89</f>
        <v>0</v>
      </c>
      <c r="K87" s="398"/>
    </row>
    <row r="88" spans="1:11" ht="29.25" hidden="1" customHeight="1" x14ac:dyDescent="0.25">
      <c r="A88" s="25"/>
      <c r="B88" s="129" t="s">
        <v>83</v>
      </c>
      <c r="C88" s="27" t="s">
        <v>104</v>
      </c>
      <c r="D88" s="27" t="s">
        <v>89</v>
      </c>
      <c r="E88" s="27"/>
      <c r="F88" s="27" t="s">
        <v>145</v>
      </c>
      <c r="G88" s="27" t="s">
        <v>84</v>
      </c>
      <c r="H88" s="36">
        <v>0</v>
      </c>
      <c r="K88" s="398"/>
    </row>
    <row r="89" spans="1:11" ht="13.5" hidden="1" customHeight="1" x14ac:dyDescent="0.25">
      <c r="A89" s="25"/>
      <c r="B89" s="129" t="s">
        <v>85</v>
      </c>
      <c r="C89" s="27" t="s">
        <v>104</v>
      </c>
      <c r="D89" s="27" t="s">
        <v>89</v>
      </c>
      <c r="E89" s="27"/>
      <c r="F89" s="27" t="s">
        <v>145</v>
      </c>
      <c r="G89" s="27" t="s">
        <v>86</v>
      </c>
      <c r="H89" s="36">
        <v>0</v>
      </c>
      <c r="K89" s="398"/>
    </row>
    <row r="90" spans="1:11" ht="16.5" hidden="1" customHeight="1" x14ac:dyDescent="0.25">
      <c r="A90" s="25"/>
      <c r="B90" s="131" t="s">
        <v>48</v>
      </c>
      <c r="C90" s="27" t="s">
        <v>104</v>
      </c>
      <c r="D90" s="27" t="s">
        <v>89</v>
      </c>
      <c r="E90" s="27"/>
      <c r="F90" s="27" t="s">
        <v>159</v>
      </c>
      <c r="G90" s="27"/>
      <c r="H90" s="36">
        <f>H91+H92</f>
        <v>0</v>
      </c>
      <c r="K90" s="398"/>
    </row>
    <row r="91" spans="1:11" ht="12" hidden="1" customHeight="1" x14ac:dyDescent="0.25">
      <c r="A91" s="25"/>
      <c r="B91" s="129" t="s">
        <v>83</v>
      </c>
      <c r="C91" s="27" t="s">
        <v>104</v>
      </c>
      <c r="D91" s="27" t="s">
        <v>89</v>
      </c>
      <c r="E91" s="27"/>
      <c r="F91" s="27" t="s">
        <v>159</v>
      </c>
      <c r="G91" s="27" t="s">
        <v>84</v>
      </c>
      <c r="H91" s="36">
        <v>0</v>
      </c>
      <c r="K91" s="398"/>
    </row>
    <row r="92" spans="1:11" ht="1.5" hidden="1" customHeight="1" x14ac:dyDescent="0.25">
      <c r="A92" s="25"/>
      <c r="B92" s="129" t="s">
        <v>85</v>
      </c>
      <c r="C92" s="27" t="s">
        <v>104</v>
      </c>
      <c r="D92" s="27" t="s">
        <v>89</v>
      </c>
      <c r="E92" s="27"/>
      <c r="F92" s="27" t="s">
        <v>159</v>
      </c>
      <c r="G92" s="27" t="s">
        <v>86</v>
      </c>
      <c r="H92" s="36">
        <v>0</v>
      </c>
      <c r="K92" s="398"/>
    </row>
    <row r="93" spans="1:11" ht="18" hidden="1" customHeight="1" x14ac:dyDescent="0.25">
      <c r="A93" s="25"/>
      <c r="B93" s="134" t="s">
        <v>126</v>
      </c>
      <c r="C93" s="27" t="s">
        <v>104</v>
      </c>
      <c r="D93" s="27" t="s">
        <v>71</v>
      </c>
      <c r="E93" s="27" t="s">
        <v>24</v>
      </c>
      <c r="F93" s="27" t="s">
        <v>146</v>
      </c>
      <c r="G93" s="27"/>
      <c r="H93" s="36">
        <v>0</v>
      </c>
      <c r="K93" s="398"/>
    </row>
    <row r="94" spans="1:11" ht="16.5" hidden="1" customHeight="1" x14ac:dyDescent="0.25">
      <c r="A94" s="25"/>
      <c r="B94" s="135" t="s">
        <v>85</v>
      </c>
      <c r="C94" s="27" t="s">
        <v>104</v>
      </c>
      <c r="D94" s="27" t="s">
        <v>71</v>
      </c>
      <c r="E94" s="27" t="s">
        <v>24</v>
      </c>
      <c r="F94" s="27" t="s">
        <v>146</v>
      </c>
      <c r="G94" s="27" t="s">
        <v>86</v>
      </c>
      <c r="H94" s="36">
        <v>0</v>
      </c>
      <c r="K94" s="398"/>
    </row>
    <row r="95" spans="1:11" ht="16.5" hidden="1" customHeight="1" x14ac:dyDescent="0.25">
      <c r="A95" s="25"/>
      <c r="B95" s="131" t="s">
        <v>16</v>
      </c>
      <c r="C95" s="27" t="s">
        <v>104</v>
      </c>
      <c r="D95" s="27" t="s">
        <v>71</v>
      </c>
      <c r="E95" s="27"/>
      <c r="F95" s="27" t="s">
        <v>159</v>
      </c>
      <c r="G95" s="27"/>
      <c r="H95" s="36">
        <f>H96</f>
        <v>50</v>
      </c>
      <c r="K95" s="398"/>
    </row>
    <row r="96" spans="1:11" ht="28.5" customHeight="1" x14ac:dyDescent="0.25">
      <c r="A96" s="25"/>
      <c r="B96" s="135" t="str">
        <f>прил._7!B108</f>
        <v>Мероприятия в области коммунального хозяйства</v>
      </c>
      <c r="C96" s="27" t="s">
        <v>104</v>
      </c>
      <c r="D96" s="27" t="s">
        <v>71</v>
      </c>
      <c r="E96" s="27" t="s">
        <v>24</v>
      </c>
      <c r="F96" s="27" t="s">
        <v>159</v>
      </c>
      <c r="G96" s="27"/>
      <c r="H96" s="36">
        <f>H97</f>
        <v>50</v>
      </c>
      <c r="K96" s="398"/>
    </row>
    <row r="97" spans="1:45" ht="34.5" customHeight="1" x14ac:dyDescent="0.25">
      <c r="A97" s="25"/>
      <c r="B97" s="129" t="s">
        <v>83</v>
      </c>
      <c r="C97" s="27" t="s">
        <v>104</v>
      </c>
      <c r="D97" s="27" t="s">
        <v>71</v>
      </c>
      <c r="E97" s="27" t="s">
        <v>24</v>
      </c>
      <c r="F97" s="27" t="s">
        <v>159</v>
      </c>
      <c r="G97" s="27" t="s">
        <v>84</v>
      </c>
      <c r="H97" s="36">
        <f>прил._7!K109</f>
        <v>50</v>
      </c>
      <c r="I97" s="36">
        <v>0</v>
      </c>
      <c r="J97" s="36">
        <v>0</v>
      </c>
      <c r="K97" s="398"/>
    </row>
    <row r="98" spans="1:45" ht="56.25" customHeight="1" x14ac:dyDescent="0.25">
      <c r="A98" s="23"/>
      <c r="B98" s="132" t="str">
        <f>прил._7!B111</f>
        <v>Муниципальная программа "Благоустройство территории поселения в Новодмитриевском сельском поселении на 2021-2023 годы"</v>
      </c>
      <c r="C98" s="119" t="s">
        <v>110</v>
      </c>
      <c r="D98" s="119" t="s">
        <v>69</v>
      </c>
      <c r="E98" s="119" t="s">
        <v>24</v>
      </c>
      <c r="F98" s="119" t="s">
        <v>136</v>
      </c>
      <c r="G98" s="119"/>
      <c r="H98" s="120">
        <f>H101+H107+H104</f>
        <v>1637.1000000000001</v>
      </c>
      <c r="K98" s="398"/>
    </row>
    <row r="99" spans="1:45" ht="34.5" customHeight="1" x14ac:dyDescent="0.25">
      <c r="A99" s="25"/>
      <c r="B99" s="131" t="s">
        <v>111</v>
      </c>
      <c r="C99" s="27" t="s">
        <v>110</v>
      </c>
      <c r="D99" s="27" t="s">
        <v>78</v>
      </c>
      <c r="E99" s="27" t="s">
        <v>24</v>
      </c>
      <c r="F99" s="27" t="s">
        <v>136</v>
      </c>
      <c r="G99" s="27"/>
      <c r="H99" s="36">
        <f>H101</f>
        <v>840</v>
      </c>
      <c r="K99" s="398"/>
    </row>
    <row r="100" spans="1:45" ht="61.5" customHeight="1" x14ac:dyDescent="0.25">
      <c r="A100" s="25"/>
      <c r="B100" s="22" t="str">
        <f>прил._7!B113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00" s="27" t="s">
        <v>110</v>
      </c>
      <c r="D100" s="27" t="s">
        <v>78</v>
      </c>
      <c r="E100" s="27" t="s">
        <v>24</v>
      </c>
      <c r="F100" s="27" t="s">
        <v>147</v>
      </c>
      <c r="G100" s="27"/>
      <c r="H100" s="36">
        <f>H101</f>
        <v>840</v>
      </c>
      <c r="K100" s="398"/>
    </row>
    <row r="101" spans="1:45" ht="30" x14ac:dyDescent="0.25">
      <c r="A101" s="25"/>
      <c r="B101" s="129" t="s">
        <v>83</v>
      </c>
      <c r="C101" s="27" t="s">
        <v>110</v>
      </c>
      <c r="D101" s="27" t="s">
        <v>78</v>
      </c>
      <c r="E101" s="27" t="s">
        <v>24</v>
      </c>
      <c r="F101" s="27" t="s">
        <v>147</v>
      </c>
      <c r="G101" s="27" t="s">
        <v>84</v>
      </c>
      <c r="H101" s="36">
        <f>прил._7!K114</f>
        <v>840</v>
      </c>
      <c r="K101" s="398"/>
    </row>
    <row r="102" spans="1:45" ht="51.75" customHeight="1" x14ac:dyDescent="0.25">
      <c r="A102" s="25"/>
      <c r="B102" s="29" t="str">
        <f>прил._7!B115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02" s="27" t="s">
        <v>110</v>
      </c>
      <c r="D102" s="27" t="s">
        <v>71</v>
      </c>
      <c r="E102" s="27" t="s">
        <v>24</v>
      </c>
      <c r="F102" s="27" t="s">
        <v>136</v>
      </c>
      <c r="G102" s="27"/>
      <c r="H102" s="36">
        <f>H104</f>
        <v>520.20000000000005</v>
      </c>
      <c r="K102" s="398"/>
    </row>
    <row r="103" spans="1:45" ht="30.75" customHeight="1" x14ac:dyDescent="0.25">
      <c r="A103" s="25"/>
      <c r="B103" s="129" t="s">
        <v>112</v>
      </c>
      <c r="C103" s="27" t="s">
        <v>110</v>
      </c>
      <c r="D103" s="27" t="s">
        <v>71</v>
      </c>
      <c r="E103" s="27" t="s">
        <v>24</v>
      </c>
      <c r="F103" s="27" t="s">
        <v>148</v>
      </c>
      <c r="G103" s="27"/>
      <c r="H103" s="36">
        <f>H104</f>
        <v>520.20000000000005</v>
      </c>
      <c r="K103" s="398"/>
    </row>
    <row r="104" spans="1:45" ht="30.75" customHeight="1" x14ac:dyDescent="0.25">
      <c r="A104" s="25"/>
      <c r="B104" s="29" t="s">
        <v>83</v>
      </c>
      <c r="C104" s="27" t="s">
        <v>110</v>
      </c>
      <c r="D104" s="27" t="s">
        <v>71</v>
      </c>
      <c r="E104" s="27" t="s">
        <v>24</v>
      </c>
      <c r="F104" s="27" t="s">
        <v>148</v>
      </c>
      <c r="G104" s="27" t="s">
        <v>84</v>
      </c>
      <c r="H104" s="36">
        <f>прил._7!K117</f>
        <v>520.20000000000005</v>
      </c>
      <c r="K104" s="398"/>
    </row>
    <row r="105" spans="1:45" s="263" customFormat="1" ht="66.75" customHeight="1" x14ac:dyDescent="0.25">
      <c r="A105" s="38"/>
      <c r="B105" s="131" t="str">
        <f>прил._7!B118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05" s="27" t="s">
        <v>110</v>
      </c>
      <c r="D105" s="27" t="s">
        <v>97</v>
      </c>
      <c r="E105" s="27" t="s">
        <v>24</v>
      </c>
      <c r="F105" s="27" t="s">
        <v>136</v>
      </c>
      <c r="G105" s="27"/>
      <c r="H105" s="36">
        <f>H107</f>
        <v>276.89999999999998</v>
      </c>
      <c r="I105" s="77"/>
      <c r="J105" s="77"/>
      <c r="K105" s="398"/>
      <c r="L105" s="77"/>
      <c r="M105" s="77"/>
      <c r="N105" s="77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7"/>
      <c r="Z105" s="77"/>
      <c r="AA105" s="77"/>
      <c r="AB105" s="77"/>
      <c r="AC105" s="77"/>
      <c r="AD105" s="77"/>
      <c r="AE105" s="77"/>
      <c r="AF105" s="77"/>
      <c r="AG105" s="77"/>
      <c r="AH105" s="77"/>
      <c r="AI105" s="77"/>
      <c r="AJ105" s="77"/>
      <c r="AK105" s="77"/>
      <c r="AL105" s="77"/>
      <c r="AM105" s="77"/>
      <c r="AN105" s="77"/>
      <c r="AO105" s="77"/>
      <c r="AP105" s="77"/>
      <c r="AQ105" s="77"/>
      <c r="AR105" s="77"/>
      <c r="AS105" s="77"/>
    </row>
    <row r="106" spans="1:45" ht="35.25" customHeight="1" x14ac:dyDescent="0.25">
      <c r="A106" s="25"/>
      <c r="B106" s="129" t="s">
        <v>113</v>
      </c>
      <c r="C106" s="27" t="s">
        <v>110</v>
      </c>
      <c r="D106" s="27" t="s">
        <v>97</v>
      </c>
      <c r="E106" s="27" t="s">
        <v>24</v>
      </c>
      <c r="F106" s="27" t="s">
        <v>149</v>
      </c>
      <c r="G106" s="27"/>
      <c r="H106" s="36">
        <f>H105</f>
        <v>276.89999999999998</v>
      </c>
      <c r="K106" s="398"/>
    </row>
    <row r="107" spans="1:45" ht="29.25" customHeight="1" x14ac:dyDescent="0.25">
      <c r="A107" s="25"/>
      <c r="B107" s="129" t="s">
        <v>83</v>
      </c>
      <c r="C107" s="27" t="s">
        <v>110</v>
      </c>
      <c r="D107" s="27" t="s">
        <v>97</v>
      </c>
      <c r="E107" s="27" t="s">
        <v>24</v>
      </c>
      <c r="F107" s="27" t="s">
        <v>149</v>
      </c>
      <c r="G107" s="27" t="s">
        <v>84</v>
      </c>
      <c r="H107" s="36">
        <f>прил._7!K120</f>
        <v>276.89999999999998</v>
      </c>
      <c r="K107" s="405"/>
      <c r="L107" s="35"/>
    </row>
    <row r="108" spans="1:45" ht="32.25" customHeight="1" x14ac:dyDescent="0.25">
      <c r="A108" s="20"/>
      <c r="B108" s="128" t="s">
        <v>76</v>
      </c>
      <c r="C108" s="119" t="s">
        <v>77</v>
      </c>
      <c r="D108" s="119" t="s">
        <v>69</v>
      </c>
      <c r="E108" s="119" t="s">
        <v>24</v>
      </c>
      <c r="F108" s="119" t="s">
        <v>136</v>
      </c>
      <c r="G108" s="119"/>
      <c r="H108" s="120">
        <f>H111</f>
        <v>853.1</v>
      </c>
      <c r="I108" s="120">
        <f>I111</f>
        <v>0</v>
      </c>
      <c r="J108" s="153">
        <f>J111</f>
        <v>0</v>
      </c>
      <c r="K108" s="408"/>
      <c r="L108" s="35"/>
    </row>
    <row r="109" spans="1:45" ht="24.75" customHeight="1" x14ac:dyDescent="0.25">
      <c r="A109" s="20"/>
      <c r="B109" s="22" t="s">
        <v>54</v>
      </c>
      <c r="C109" s="27" t="s">
        <v>77</v>
      </c>
      <c r="D109" s="27" t="s">
        <v>78</v>
      </c>
      <c r="E109" s="27" t="s">
        <v>24</v>
      </c>
      <c r="F109" s="27" t="s">
        <v>136</v>
      </c>
      <c r="G109" s="27"/>
      <c r="H109" s="36">
        <f>прил._7!K30</f>
        <v>853.1</v>
      </c>
      <c r="K109" s="405"/>
      <c r="L109" s="35"/>
    </row>
    <row r="110" spans="1:45" ht="30" x14ac:dyDescent="0.25">
      <c r="A110" s="20"/>
      <c r="B110" s="22" t="s">
        <v>72</v>
      </c>
      <c r="C110" s="27" t="s">
        <v>77</v>
      </c>
      <c r="D110" s="27" t="s">
        <v>78</v>
      </c>
      <c r="E110" s="27" t="s">
        <v>24</v>
      </c>
      <c r="F110" s="27" t="s">
        <v>150</v>
      </c>
      <c r="G110" s="27"/>
      <c r="H110" s="36">
        <f>H111</f>
        <v>853.1</v>
      </c>
      <c r="K110" s="405"/>
      <c r="L110" s="35"/>
    </row>
    <row r="111" spans="1:45" ht="78" customHeight="1" x14ac:dyDescent="0.25">
      <c r="A111" s="20"/>
      <c r="B111" s="22" t="s">
        <v>79</v>
      </c>
      <c r="C111" s="27" t="s">
        <v>77</v>
      </c>
      <c r="D111" s="27" t="s">
        <v>78</v>
      </c>
      <c r="E111" s="27" t="s">
        <v>24</v>
      </c>
      <c r="F111" s="27" t="s">
        <v>150</v>
      </c>
      <c r="G111" s="27" t="s">
        <v>80</v>
      </c>
      <c r="H111" s="36">
        <f>прил._7!K30</f>
        <v>853.1</v>
      </c>
      <c r="K111" s="405"/>
      <c r="L111" s="35"/>
    </row>
    <row r="112" spans="1:45" ht="18" customHeight="1" x14ac:dyDescent="0.25">
      <c r="A112" s="20"/>
      <c r="B112" s="128" t="s">
        <v>183</v>
      </c>
      <c r="C112" s="119" t="s">
        <v>82</v>
      </c>
      <c r="D112" s="119" t="s">
        <v>78</v>
      </c>
      <c r="E112" s="119" t="s">
        <v>24</v>
      </c>
      <c r="F112" s="119" t="s">
        <v>136</v>
      </c>
      <c r="G112" s="119"/>
      <c r="H112" s="267">
        <f>H113</f>
        <v>9917.0000000000018</v>
      </c>
      <c r="I112" s="120">
        <f>I115+I116+I121+I122+I125+I128+I141+I117</f>
        <v>0</v>
      </c>
      <c r="J112" s="153">
        <f>J115+J116+J121+J122+J125+J128+J141+J117</f>
        <v>0</v>
      </c>
      <c r="K112" s="408"/>
      <c r="L112" s="35"/>
    </row>
    <row r="113" spans="1:12" ht="16.5" customHeight="1" x14ac:dyDescent="0.25">
      <c r="A113" s="25"/>
      <c r="B113" s="22" t="s">
        <v>183</v>
      </c>
      <c r="C113" s="27" t="s">
        <v>82</v>
      </c>
      <c r="D113" s="27" t="s">
        <v>78</v>
      </c>
      <c r="E113" s="27" t="s">
        <v>24</v>
      </c>
      <c r="F113" s="27" t="s">
        <v>136</v>
      </c>
      <c r="G113" s="27"/>
      <c r="H113" s="36">
        <f>H114+H118+H120</f>
        <v>9917.0000000000018</v>
      </c>
      <c r="K113" s="409"/>
      <c r="L113" s="35"/>
    </row>
    <row r="114" spans="1:12" ht="30" x14ac:dyDescent="0.25">
      <c r="A114" s="25"/>
      <c r="B114" s="22" t="s">
        <v>72</v>
      </c>
      <c r="C114" s="27" t="s">
        <v>82</v>
      </c>
      <c r="D114" s="27" t="s">
        <v>78</v>
      </c>
      <c r="E114" s="27" t="s">
        <v>24</v>
      </c>
      <c r="F114" s="27" t="s">
        <v>150</v>
      </c>
      <c r="G114" s="27"/>
      <c r="H114" s="36">
        <f>H115+H116+H117</f>
        <v>4751.3</v>
      </c>
      <c r="K114" s="405"/>
      <c r="L114" s="35"/>
    </row>
    <row r="115" spans="1:12" ht="87.75" customHeight="1" x14ac:dyDescent="0.25">
      <c r="A115" s="25"/>
      <c r="B115" s="22" t="s">
        <v>79</v>
      </c>
      <c r="C115" s="27" t="s">
        <v>82</v>
      </c>
      <c r="D115" s="27" t="s">
        <v>78</v>
      </c>
      <c r="E115" s="27" t="s">
        <v>24</v>
      </c>
      <c r="F115" s="27" t="s">
        <v>150</v>
      </c>
      <c r="G115" s="27" t="s">
        <v>80</v>
      </c>
      <c r="H115" s="36">
        <f>прил._7!K35</f>
        <v>3507.5</v>
      </c>
      <c r="K115" s="407"/>
    </row>
    <row r="116" spans="1:12" ht="28.5" customHeight="1" x14ac:dyDescent="0.25">
      <c r="A116" s="25"/>
      <c r="B116" s="22" t="s">
        <v>83</v>
      </c>
      <c r="C116" s="27" t="s">
        <v>82</v>
      </c>
      <c r="D116" s="27" t="s">
        <v>78</v>
      </c>
      <c r="E116" s="27" t="s">
        <v>24</v>
      </c>
      <c r="F116" s="27" t="s">
        <v>150</v>
      </c>
      <c r="G116" s="27" t="s">
        <v>84</v>
      </c>
      <c r="H116" s="36">
        <f>прил._7!K36</f>
        <v>1228.3</v>
      </c>
      <c r="K116" s="398"/>
    </row>
    <row r="117" spans="1:12" ht="20.25" customHeight="1" x14ac:dyDescent="0.25">
      <c r="A117" s="25"/>
      <c r="B117" s="22" t="s">
        <v>85</v>
      </c>
      <c r="C117" s="27" t="s">
        <v>82</v>
      </c>
      <c r="D117" s="27" t="s">
        <v>78</v>
      </c>
      <c r="E117" s="27" t="s">
        <v>24</v>
      </c>
      <c r="F117" s="27" t="s">
        <v>150</v>
      </c>
      <c r="G117" s="27" t="s">
        <v>86</v>
      </c>
      <c r="H117" s="36">
        <f>прил._7!K37</f>
        <v>15.5</v>
      </c>
      <c r="K117" s="398"/>
    </row>
    <row r="118" spans="1:12" ht="20.25" customHeight="1" x14ac:dyDescent="0.25">
      <c r="A118" s="25"/>
      <c r="B118" s="22" t="s">
        <v>189</v>
      </c>
      <c r="C118" s="27" t="s">
        <v>82</v>
      </c>
      <c r="D118" s="27" t="s">
        <v>78</v>
      </c>
      <c r="E118" s="27" t="s">
        <v>24</v>
      </c>
      <c r="F118" s="27" t="s">
        <v>136</v>
      </c>
      <c r="G118" s="27"/>
      <c r="H118" s="36">
        <f>H119</f>
        <v>4950.1000000000004</v>
      </c>
      <c r="K118" s="398"/>
    </row>
    <row r="119" spans="1:12" ht="30" customHeight="1" x14ac:dyDescent="0.25">
      <c r="A119" s="25"/>
      <c r="B119" s="427" t="s">
        <v>429</v>
      </c>
      <c r="C119" s="27" t="s">
        <v>82</v>
      </c>
      <c r="D119" s="27" t="s">
        <v>78</v>
      </c>
      <c r="E119" s="27" t="s">
        <v>24</v>
      </c>
      <c r="F119" s="27" t="s">
        <v>190</v>
      </c>
      <c r="G119" s="27" t="s">
        <v>86</v>
      </c>
      <c r="H119" s="36">
        <f>прил._7!K62</f>
        <v>4950.1000000000004</v>
      </c>
      <c r="K119" s="398"/>
    </row>
    <row r="120" spans="1:12" ht="41.25" customHeight="1" x14ac:dyDescent="0.25">
      <c r="A120" s="30"/>
      <c r="B120" s="22" t="s">
        <v>36</v>
      </c>
      <c r="C120" s="27" t="s">
        <v>82</v>
      </c>
      <c r="D120" s="27" t="s">
        <v>78</v>
      </c>
      <c r="E120" s="27" t="s">
        <v>24</v>
      </c>
      <c r="F120" s="27" t="s">
        <v>154</v>
      </c>
      <c r="G120" s="27"/>
      <c r="H120" s="36">
        <f>прил._7!K64</f>
        <v>215.6</v>
      </c>
      <c r="K120" s="398"/>
    </row>
    <row r="121" spans="1:12" ht="81" customHeight="1" x14ac:dyDescent="0.25">
      <c r="A121" s="30"/>
      <c r="B121" s="22" t="s">
        <v>79</v>
      </c>
      <c r="C121" s="27" t="s">
        <v>82</v>
      </c>
      <c r="D121" s="27" t="s">
        <v>78</v>
      </c>
      <c r="E121" s="27" t="s">
        <v>24</v>
      </c>
      <c r="F121" s="27" t="s">
        <v>154</v>
      </c>
      <c r="G121" s="27" t="s">
        <v>80</v>
      </c>
      <c r="H121" s="36">
        <f>прил._7!K68</f>
        <v>215.6</v>
      </c>
      <c r="K121" s="407"/>
    </row>
    <row r="122" spans="1:12" ht="29.25" customHeight="1" x14ac:dyDescent="0.25">
      <c r="A122" s="30"/>
      <c r="B122" s="22" t="s">
        <v>83</v>
      </c>
      <c r="C122" s="27" t="s">
        <v>82</v>
      </c>
      <c r="D122" s="27" t="s">
        <v>78</v>
      </c>
      <c r="E122" s="27" t="s">
        <v>24</v>
      </c>
      <c r="F122" s="27" t="s">
        <v>154</v>
      </c>
      <c r="G122" s="27" t="s">
        <v>84</v>
      </c>
      <c r="H122" s="36">
        <v>0</v>
      </c>
      <c r="K122" s="398"/>
    </row>
    <row r="123" spans="1:12" ht="15" customHeight="1" x14ac:dyDescent="0.25">
      <c r="A123" s="25"/>
      <c r="B123" s="22" t="s">
        <v>59</v>
      </c>
      <c r="C123" s="27" t="s">
        <v>82</v>
      </c>
      <c r="D123" s="27" t="s">
        <v>71</v>
      </c>
      <c r="E123" s="27" t="s">
        <v>24</v>
      </c>
      <c r="F123" s="27" t="s">
        <v>136</v>
      </c>
      <c r="G123" s="27"/>
      <c r="H123" s="36">
        <v>3.8</v>
      </c>
      <c r="K123" s="398"/>
    </row>
    <row r="124" spans="1:12" ht="46.5" customHeight="1" x14ac:dyDescent="0.25">
      <c r="A124" s="25"/>
      <c r="B124" s="22" t="s">
        <v>87</v>
      </c>
      <c r="C124" s="27" t="s">
        <v>82</v>
      </c>
      <c r="D124" s="27" t="s">
        <v>71</v>
      </c>
      <c r="E124" s="27" t="s">
        <v>24</v>
      </c>
      <c r="F124" s="27" t="s">
        <v>151</v>
      </c>
      <c r="G124" s="27"/>
      <c r="H124" s="36">
        <v>3.8</v>
      </c>
      <c r="K124" s="398"/>
    </row>
    <row r="125" spans="1:12" ht="27" customHeight="1" x14ac:dyDescent="0.25">
      <c r="A125" s="25"/>
      <c r="B125" s="22" t="s">
        <v>83</v>
      </c>
      <c r="C125" s="27" t="s">
        <v>82</v>
      </c>
      <c r="D125" s="27" t="s">
        <v>71</v>
      </c>
      <c r="E125" s="27" t="s">
        <v>24</v>
      </c>
      <c r="F125" s="27" t="s">
        <v>151</v>
      </c>
      <c r="G125" s="27" t="s">
        <v>84</v>
      </c>
      <c r="H125" s="36">
        <f>прил._7!K40</f>
        <v>3.8</v>
      </c>
      <c r="K125" s="398"/>
    </row>
    <row r="126" spans="1:12" ht="34.5" customHeight="1" x14ac:dyDescent="0.25">
      <c r="A126" s="25"/>
      <c r="B126" s="22" t="s">
        <v>57</v>
      </c>
      <c r="C126" s="27" t="s">
        <v>82</v>
      </c>
      <c r="D126" s="27" t="s">
        <v>89</v>
      </c>
      <c r="E126" s="27" t="s">
        <v>24</v>
      </c>
      <c r="F126" s="27" t="s">
        <v>136</v>
      </c>
      <c r="G126" s="27"/>
      <c r="H126" s="36">
        <f>H128</f>
        <v>10</v>
      </c>
      <c r="K126" s="398"/>
    </row>
    <row r="127" spans="1:12" ht="20.25" customHeight="1" x14ac:dyDescent="0.25">
      <c r="A127" s="25"/>
      <c r="B127" s="22" t="s">
        <v>90</v>
      </c>
      <c r="C127" s="27" t="s">
        <v>82</v>
      </c>
      <c r="D127" s="27" t="s">
        <v>89</v>
      </c>
      <c r="E127" s="27" t="s">
        <v>24</v>
      </c>
      <c r="F127" s="27" t="s">
        <v>152</v>
      </c>
      <c r="G127" s="27"/>
      <c r="H127" s="36">
        <f>H128</f>
        <v>10</v>
      </c>
      <c r="K127" s="398"/>
    </row>
    <row r="128" spans="1:12" ht="22.5" customHeight="1" x14ac:dyDescent="0.25">
      <c r="A128" s="25"/>
      <c r="B128" s="228" t="s">
        <v>85</v>
      </c>
      <c r="C128" s="41" t="s">
        <v>82</v>
      </c>
      <c r="D128" s="41" t="s">
        <v>89</v>
      </c>
      <c r="E128" s="41" t="s">
        <v>24</v>
      </c>
      <c r="F128" s="41" t="s">
        <v>152</v>
      </c>
      <c r="G128" s="41" t="s">
        <v>86</v>
      </c>
      <c r="H128" s="262">
        <f>прил._7!K50</f>
        <v>10</v>
      </c>
      <c r="K128" s="398"/>
    </row>
    <row r="129" spans="1:11" ht="41.25" hidden="1" customHeight="1" x14ac:dyDescent="0.25">
      <c r="A129" s="25"/>
      <c r="B129" s="151" t="s">
        <v>51</v>
      </c>
      <c r="C129" s="40">
        <v>51</v>
      </c>
      <c r="D129" s="41" t="s">
        <v>94</v>
      </c>
      <c r="E129" s="41" t="s">
        <v>24</v>
      </c>
      <c r="F129" s="41" t="s">
        <v>136</v>
      </c>
      <c r="G129" s="41"/>
      <c r="H129" s="36">
        <v>0</v>
      </c>
      <c r="K129" s="398"/>
    </row>
    <row r="130" spans="1:11" ht="27.75" hidden="1" customHeight="1" x14ac:dyDescent="0.25">
      <c r="A130" s="25"/>
      <c r="B130" s="151" t="s">
        <v>52</v>
      </c>
      <c r="C130" s="41" t="s">
        <v>82</v>
      </c>
      <c r="D130" s="41" t="s">
        <v>94</v>
      </c>
      <c r="E130" s="41" t="s">
        <v>24</v>
      </c>
      <c r="F130" s="41" t="s">
        <v>155</v>
      </c>
      <c r="G130" s="27"/>
      <c r="H130" s="36">
        <v>0</v>
      </c>
      <c r="K130" s="398"/>
    </row>
    <row r="131" spans="1:11" ht="33.75" hidden="1" customHeight="1" x14ac:dyDescent="0.25">
      <c r="A131" s="25"/>
      <c r="B131" s="83" t="s">
        <v>83</v>
      </c>
      <c r="C131" s="41" t="s">
        <v>82</v>
      </c>
      <c r="D131" s="41" t="s">
        <v>94</v>
      </c>
      <c r="E131" s="41" t="s">
        <v>24</v>
      </c>
      <c r="F131" s="41" t="s">
        <v>155</v>
      </c>
      <c r="G131" s="41" t="s">
        <v>84</v>
      </c>
      <c r="H131" s="36">
        <v>0</v>
      </c>
      <c r="K131" s="398"/>
    </row>
    <row r="132" spans="1:11" ht="16.5" hidden="1" customHeight="1" x14ac:dyDescent="0.25">
      <c r="A132" s="26"/>
      <c r="B132" s="29" t="s">
        <v>58</v>
      </c>
      <c r="C132" s="27" t="s">
        <v>82</v>
      </c>
      <c r="D132" s="27" t="s">
        <v>91</v>
      </c>
      <c r="E132" s="27" t="s">
        <v>24</v>
      </c>
      <c r="F132" s="27" t="s">
        <v>136</v>
      </c>
      <c r="G132" s="27"/>
      <c r="H132" s="36">
        <v>0</v>
      </c>
      <c r="K132" s="398"/>
    </row>
    <row r="133" spans="1:11" ht="45.75" hidden="1" customHeight="1" x14ac:dyDescent="0.25">
      <c r="A133" s="30"/>
      <c r="B133" s="129" t="s">
        <v>92</v>
      </c>
      <c r="C133" s="27" t="s">
        <v>82</v>
      </c>
      <c r="D133" s="27" t="s">
        <v>91</v>
      </c>
      <c r="E133" s="27" t="s">
        <v>24</v>
      </c>
      <c r="F133" s="27" t="s">
        <v>138</v>
      </c>
      <c r="G133" s="27"/>
      <c r="H133" s="36">
        <v>0</v>
      </c>
      <c r="K133" s="398"/>
    </row>
    <row r="134" spans="1:11" ht="76.5" hidden="1" customHeight="1" x14ac:dyDescent="0.25">
      <c r="A134" s="30"/>
      <c r="B134" s="22" t="s">
        <v>79</v>
      </c>
      <c r="C134" s="27" t="s">
        <v>82</v>
      </c>
      <c r="D134" s="27" t="s">
        <v>91</v>
      </c>
      <c r="E134" s="27" t="s">
        <v>24</v>
      </c>
      <c r="F134" s="27" t="s">
        <v>138</v>
      </c>
      <c r="G134" s="27" t="s">
        <v>80</v>
      </c>
      <c r="H134" s="36">
        <v>0</v>
      </c>
      <c r="K134" s="398"/>
    </row>
    <row r="135" spans="1:11" ht="69" hidden="1" customHeight="1" x14ac:dyDescent="0.25">
      <c r="A135" s="30"/>
      <c r="B135" s="22" t="s">
        <v>83</v>
      </c>
      <c r="C135" s="27" t="s">
        <v>82</v>
      </c>
      <c r="D135" s="27" t="s">
        <v>91</v>
      </c>
      <c r="E135" s="27" t="s">
        <v>24</v>
      </c>
      <c r="F135" s="27" t="s">
        <v>138</v>
      </c>
      <c r="G135" s="27" t="s">
        <v>84</v>
      </c>
      <c r="H135" s="36">
        <v>0</v>
      </c>
      <c r="K135" s="398"/>
    </row>
    <row r="136" spans="1:11" hidden="1" x14ac:dyDescent="0.25">
      <c r="A136" s="30"/>
      <c r="B136" s="130" t="s">
        <v>85</v>
      </c>
      <c r="C136" s="27" t="s">
        <v>82</v>
      </c>
      <c r="D136" s="27" t="s">
        <v>91</v>
      </c>
      <c r="E136" s="27" t="s">
        <v>24</v>
      </c>
      <c r="F136" s="27" t="s">
        <v>138</v>
      </c>
      <c r="G136" s="27" t="s">
        <v>86</v>
      </c>
      <c r="H136" s="36">
        <v>0</v>
      </c>
      <c r="K136" s="398"/>
    </row>
    <row r="137" spans="1:11" s="32" customFormat="1" ht="34.5" customHeight="1" x14ac:dyDescent="0.25">
      <c r="A137" s="30"/>
      <c r="B137" s="131" t="s">
        <v>51</v>
      </c>
      <c r="C137" s="27" t="s">
        <v>82</v>
      </c>
      <c r="D137" s="27" t="s">
        <v>94</v>
      </c>
      <c r="E137" s="27" t="s">
        <v>24</v>
      </c>
      <c r="F137" s="27" t="s">
        <v>136</v>
      </c>
      <c r="G137" s="27"/>
      <c r="H137" s="36">
        <f>H141+H139</f>
        <v>444</v>
      </c>
      <c r="K137" s="398"/>
    </row>
    <row r="138" spans="1:11" s="32" customFormat="1" ht="23.25" hidden="1" customHeight="1" x14ac:dyDescent="0.25">
      <c r="A138" s="30"/>
      <c r="B138" s="225" t="s">
        <v>52</v>
      </c>
      <c r="C138" s="226" t="s">
        <v>82</v>
      </c>
      <c r="D138" s="226" t="s">
        <v>94</v>
      </c>
      <c r="E138" s="226" t="s">
        <v>24</v>
      </c>
      <c r="F138" s="226" t="s">
        <v>155</v>
      </c>
      <c r="G138" s="226"/>
      <c r="H138" s="227"/>
      <c r="K138" s="398"/>
    </row>
    <row r="139" spans="1:11" s="32" customFormat="1" ht="28.5" hidden="1" customHeight="1" x14ac:dyDescent="0.25">
      <c r="A139" s="30"/>
      <c r="B139" s="225" t="s">
        <v>83</v>
      </c>
      <c r="C139" s="226" t="s">
        <v>82</v>
      </c>
      <c r="D139" s="226" t="s">
        <v>94</v>
      </c>
      <c r="E139" s="226" t="s">
        <v>24</v>
      </c>
      <c r="F139" s="226" t="s">
        <v>155</v>
      </c>
      <c r="G139" s="226" t="s">
        <v>84</v>
      </c>
      <c r="H139" s="227"/>
      <c r="K139" s="398"/>
    </row>
    <row r="140" spans="1:11" x14ac:dyDescent="0.25">
      <c r="A140" s="30"/>
      <c r="B140" s="129" t="s">
        <v>118</v>
      </c>
      <c r="C140" s="27" t="s">
        <v>82</v>
      </c>
      <c r="D140" s="27" t="s">
        <v>94</v>
      </c>
      <c r="E140" s="27" t="s">
        <v>24</v>
      </c>
      <c r="F140" s="27" t="s">
        <v>153</v>
      </c>
      <c r="G140" s="27"/>
      <c r="H140" s="36">
        <f>H141</f>
        <v>444</v>
      </c>
      <c r="K140" s="398"/>
    </row>
    <row r="141" spans="1:11" ht="30" x14ac:dyDescent="0.25">
      <c r="A141" s="30"/>
      <c r="B141" s="129" t="s">
        <v>119</v>
      </c>
      <c r="C141" s="27" t="s">
        <v>82</v>
      </c>
      <c r="D141" s="27" t="s">
        <v>94</v>
      </c>
      <c r="E141" s="27" t="s">
        <v>24</v>
      </c>
      <c r="F141" s="27" t="s">
        <v>153</v>
      </c>
      <c r="G141" s="27" t="s">
        <v>120</v>
      </c>
      <c r="H141" s="36">
        <f>прил._7!K144</f>
        <v>444</v>
      </c>
      <c r="K141" s="407"/>
    </row>
    <row r="142" spans="1:11" x14ac:dyDescent="0.25">
      <c r="A142" s="30"/>
      <c r="B142" s="86" t="s">
        <v>392</v>
      </c>
      <c r="C142" s="229" t="s">
        <v>82</v>
      </c>
      <c r="D142" s="229" t="s">
        <v>161</v>
      </c>
      <c r="E142" s="229" t="s">
        <v>24</v>
      </c>
      <c r="F142" s="229" t="s">
        <v>136</v>
      </c>
      <c r="G142" s="230"/>
      <c r="H142" s="231">
        <f>H144</f>
        <v>27.5</v>
      </c>
      <c r="K142" s="407"/>
    </row>
    <row r="143" spans="1:11" ht="60" x14ac:dyDescent="0.25">
      <c r="A143" s="30"/>
      <c r="B143" s="86" t="s">
        <v>393</v>
      </c>
      <c r="C143" s="229" t="s">
        <v>82</v>
      </c>
      <c r="D143" s="229" t="s">
        <v>161</v>
      </c>
      <c r="E143" s="229" t="s">
        <v>24</v>
      </c>
      <c r="F143" s="229" t="s">
        <v>136</v>
      </c>
      <c r="G143" s="230"/>
      <c r="H143" s="231">
        <f>H144</f>
        <v>27.5</v>
      </c>
      <c r="K143" s="407"/>
    </row>
    <row r="144" spans="1:11" x14ac:dyDescent="0.25">
      <c r="A144" s="30"/>
      <c r="B144" s="356" t="s">
        <v>73</v>
      </c>
      <c r="C144" s="229" t="s">
        <v>82</v>
      </c>
      <c r="D144" s="229" t="s">
        <v>161</v>
      </c>
      <c r="E144" s="229" t="s">
        <v>24</v>
      </c>
      <c r="F144" s="229" t="s">
        <v>394</v>
      </c>
      <c r="G144" s="230" t="s">
        <v>74</v>
      </c>
      <c r="H144" s="231">
        <f>прил._7!K43</f>
        <v>27.5</v>
      </c>
      <c r="K144" s="407"/>
    </row>
    <row r="145" spans="1:256" ht="30" x14ac:dyDescent="0.25">
      <c r="A145" s="30"/>
      <c r="B145" s="86" t="s">
        <v>430</v>
      </c>
      <c r="C145" s="229" t="s">
        <v>82</v>
      </c>
      <c r="D145" s="229" t="s">
        <v>161</v>
      </c>
      <c r="E145" s="229" t="s">
        <v>24</v>
      </c>
      <c r="F145" s="229" t="s">
        <v>136</v>
      </c>
      <c r="G145" s="230"/>
      <c r="H145" s="231">
        <f>H146</f>
        <v>27.7</v>
      </c>
      <c r="K145" s="407"/>
    </row>
    <row r="146" spans="1:256" x14ac:dyDescent="0.25">
      <c r="A146" s="30"/>
      <c r="B146" s="356" t="s">
        <v>73</v>
      </c>
      <c r="C146" s="229" t="s">
        <v>82</v>
      </c>
      <c r="D146" s="229" t="s">
        <v>161</v>
      </c>
      <c r="E146" s="229" t="s">
        <v>24</v>
      </c>
      <c r="F146" s="229" t="s">
        <v>396</v>
      </c>
      <c r="G146" s="230" t="s">
        <v>74</v>
      </c>
      <c r="H146" s="231">
        <f>прил._7!K45</f>
        <v>27.7</v>
      </c>
      <c r="K146" s="407"/>
    </row>
    <row r="147" spans="1:256" ht="31.5" x14ac:dyDescent="0.25">
      <c r="A147" s="30"/>
      <c r="B147" s="259" t="s">
        <v>194</v>
      </c>
      <c r="C147" s="260" t="s">
        <v>192</v>
      </c>
      <c r="D147" s="260" t="s">
        <v>69</v>
      </c>
      <c r="E147" s="260" t="s">
        <v>24</v>
      </c>
      <c r="F147" s="260" t="s">
        <v>136</v>
      </c>
      <c r="G147" s="260"/>
      <c r="H147" s="261">
        <f>H150</f>
        <v>10</v>
      </c>
      <c r="K147" s="407"/>
    </row>
    <row r="148" spans="1:256" ht="31.5" x14ac:dyDescent="0.25">
      <c r="A148" s="30"/>
      <c r="B148" s="224" t="s">
        <v>195</v>
      </c>
      <c r="C148" s="232" t="s">
        <v>192</v>
      </c>
      <c r="D148" s="365" t="s">
        <v>71</v>
      </c>
      <c r="E148" s="365" t="s">
        <v>24</v>
      </c>
      <c r="F148" s="365" t="s">
        <v>136</v>
      </c>
      <c r="G148" s="365"/>
      <c r="H148" s="366">
        <f>H150</f>
        <v>10</v>
      </c>
      <c r="K148" s="407"/>
    </row>
    <row r="149" spans="1:256" ht="31.5" x14ac:dyDescent="0.25">
      <c r="A149" s="30"/>
      <c r="B149" s="224" t="s">
        <v>196</v>
      </c>
      <c r="C149" s="232" t="s">
        <v>192</v>
      </c>
      <c r="D149" s="365" t="s">
        <v>71</v>
      </c>
      <c r="E149" s="365" t="s">
        <v>24</v>
      </c>
      <c r="F149" s="365" t="s">
        <v>136</v>
      </c>
      <c r="G149" s="365"/>
      <c r="H149" s="366">
        <f>H150</f>
        <v>10</v>
      </c>
      <c r="K149" s="407"/>
    </row>
    <row r="150" spans="1:256" ht="47.25" x14ac:dyDescent="0.25">
      <c r="A150" s="30"/>
      <c r="B150" s="320" t="s">
        <v>197</v>
      </c>
      <c r="C150" s="321" t="s">
        <v>192</v>
      </c>
      <c r="D150" s="365" t="s">
        <v>71</v>
      </c>
      <c r="E150" s="365" t="s">
        <v>24</v>
      </c>
      <c r="F150" s="365" t="s">
        <v>150</v>
      </c>
      <c r="G150" s="365" t="s">
        <v>84</v>
      </c>
      <c r="H150" s="366">
        <f>прил._7!K18</f>
        <v>10</v>
      </c>
      <c r="K150" s="407"/>
    </row>
    <row r="151" spans="1:256" ht="47.25" hidden="1" x14ac:dyDescent="0.25">
      <c r="A151" s="30"/>
      <c r="B151" s="320" t="s">
        <v>197</v>
      </c>
      <c r="C151" s="321" t="s">
        <v>192</v>
      </c>
      <c r="D151" s="365" t="s">
        <v>71</v>
      </c>
      <c r="E151" s="365" t="s">
        <v>24</v>
      </c>
      <c r="F151" s="365" t="s">
        <v>150</v>
      </c>
      <c r="G151" s="365" t="s">
        <v>84</v>
      </c>
      <c r="H151" s="366">
        <f>прил._7!K19</f>
        <v>70</v>
      </c>
      <c r="K151" s="407"/>
    </row>
    <row r="152" spans="1:256" ht="83.25" hidden="1" customHeight="1" x14ac:dyDescent="0.25">
      <c r="A152" s="30"/>
      <c r="B152" s="320" t="s">
        <v>197</v>
      </c>
      <c r="C152" s="321" t="s">
        <v>192</v>
      </c>
      <c r="D152" s="365" t="s">
        <v>71</v>
      </c>
      <c r="E152" s="365" t="s">
        <v>24</v>
      </c>
      <c r="F152" s="365" t="s">
        <v>150</v>
      </c>
      <c r="G152" s="365" t="s">
        <v>84</v>
      </c>
      <c r="H152" s="366">
        <f>прил._7!K20</f>
        <v>70</v>
      </c>
      <c r="K152" s="407"/>
    </row>
    <row r="153" spans="1:256" ht="47.25" hidden="1" x14ac:dyDescent="0.25">
      <c r="A153" s="30"/>
      <c r="B153" s="320" t="s">
        <v>197</v>
      </c>
      <c r="C153" s="321" t="s">
        <v>192</v>
      </c>
      <c r="D153" s="365" t="s">
        <v>71</v>
      </c>
      <c r="E153" s="365" t="s">
        <v>24</v>
      </c>
      <c r="F153" s="365" t="s">
        <v>150</v>
      </c>
      <c r="G153" s="365" t="s">
        <v>84</v>
      </c>
      <c r="H153" s="366">
        <f>прил._7!K21</f>
        <v>70</v>
      </c>
      <c r="K153" s="407"/>
    </row>
    <row r="154" spans="1:256" s="183" customFormat="1" ht="47.25" hidden="1" x14ac:dyDescent="0.25">
      <c r="A154" s="30"/>
      <c r="B154" s="320" t="s">
        <v>197</v>
      </c>
      <c r="C154" s="321" t="s">
        <v>192</v>
      </c>
      <c r="D154" s="365" t="s">
        <v>71</v>
      </c>
      <c r="E154" s="365" t="s">
        <v>24</v>
      </c>
      <c r="F154" s="365" t="s">
        <v>150</v>
      </c>
      <c r="G154" s="365" t="s">
        <v>84</v>
      </c>
      <c r="H154" s="366">
        <f>прил._7!K22</f>
        <v>70</v>
      </c>
      <c r="I154" s="215"/>
      <c r="J154" s="215"/>
      <c r="K154" s="410"/>
      <c r="L154" s="215"/>
      <c r="M154" s="215"/>
      <c r="N154" s="215"/>
      <c r="O154" s="215"/>
      <c r="P154" s="215"/>
      <c r="Q154" s="215"/>
      <c r="R154" s="215"/>
      <c r="S154" s="215"/>
      <c r="T154" s="215"/>
      <c r="U154" s="215"/>
      <c r="V154" s="215"/>
      <c r="W154" s="215"/>
      <c r="X154" s="215"/>
      <c r="Y154" s="215"/>
      <c r="Z154" s="215"/>
      <c r="AA154" s="215"/>
      <c r="AB154" s="215"/>
      <c r="AC154" s="215"/>
      <c r="AD154" s="215"/>
      <c r="AE154" s="215"/>
      <c r="AF154" s="215"/>
      <c r="AG154" s="215"/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  <c r="BI154" s="215"/>
      <c r="BJ154" s="215"/>
      <c r="BK154" s="215"/>
      <c r="BL154" s="215"/>
      <c r="BM154" s="215"/>
      <c r="BN154" s="215"/>
      <c r="BO154" s="215"/>
      <c r="BP154" s="215"/>
      <c r="BQ154" s="215"/>
      <c r="BR154" s="215"/>
      <c r="BS154" s="215"/>
      <c r="BT154" s="215"/>
      <c r="BU154" s="215"/>
      <c r="BV154" s="215"/>
      <c r="BW154" s="215"/>
      <c r="BX154" s="215"/>
      <c r="BY154" s="215"/>
      <c r="BZ154" s="215"/>
      <c r="CA154" s="215"/>
      <c r="CB154" s="215"/>
      <c r="CC154" s="215"/>
      <c r="CD154" s="215"/>
      <c r="CE154" s="215"/>
      <c r="CF154" s="215"/>
      <c r="CG154" s="215"/>
      <c r="CH154" s="215"/>
      <c r="CI154" s="215"/>
      <c r="CJ154" s="215"/>
      <c r="CK154" s="215"/>
      <c r="CL154" s="215"/>
      <c r="CM154" s="215"/>
      <c r="CN154" s="215"/>
      <c r="CO154" s="215"/>
      <c r="CP154" s="215"/>
      <c r="CQ154" s="215"/>
      <c r="CR154" s="215"/>
      <c r="CS154" s="215"/>
      <c r="CT154" s="215"/>
      <c r="CU154" s="215"/>
      <c r="CV154" s="215"/>
      <c r="CW154" s="215"/>
      <c r="CX154" s="215"/>
      <c r="CY154" s="215"/>
      <c r="CZ154" s="215"/>
      <c r="DA154" s="215"/>
      <c r="DB154" s="215"/>
      <c r="DC154" s="215"/>
      <c r="DD154" s="215"/>
      <c r="DE154" s="215"/>
      <c r="DF154" s="215"/>
      <c r="DG154" s="215"/>
      <c r="DH154" s="215"/>
      <c r="DI154" s="215"/>
      <c r="DJ154" s="215"/>
      <c r="DK154" s="215"/>
      <c r="DL154" s="215"/>
      <c r="DM154" s="215"/>
      <c r="DN154" s="215"/>
      <c r="DO154" s="215"/>
      <c r="DP154" s="215"/>
      <c r="DQ154" s="215"/>
      <c r="DR154" s="215"/>
      <c r="DS154" s="215"/>
      <c r="DT154" s="215"/>
      <c r="DU154" s="215"/>
      <c r="DV154" s="215"/>
      <c r="DW154" s="215"/>
      <c r="DX154" s="215"/>
      <c r="DY154" s="215"/>
      <c r="DZ154" s="215"/>
      <c r="EA154" s="215"/>
      <c r="EB154" s="215"/>
      <c r="EC154" s="215"/>
      <c r="ED154" s="215"/>
      <c r="EE154" s="215"/>
      <c r="EF154" s="215"/>
      <c r="EG154" s="215"/>
      <c r="EH154" s="215"/>
      <c r="EI154" s="215"/>
      <c r="EJ154" s="215"/>
      <c r="EK154" s="215"/>
      <c r="EL154" s="215"/>
      <c r="EM154" s="215"/>
      <c r="EN154" s="215"/>
      <c r="EO154" s="215"/>
      <c r="EP154" s="215"/>
      <c r="EQ154" s="215"/>
      <c r="ER154" s="215"/>
      <c r="ES154" s="215"/>
      <c r="ET154" s="215"/>
      <c r="EU154" s="215"/>
      <c r="EV154" s="215"/>
      <c r="EW154" s="215"/>
      <c r="EX154" s="215"/>
      <c r="EY154" s="215"/>
      <c r="EZ154" s="215"/>
      <c r="FA154" s="215"/>
      <c r="FB154" s="215"/>
      <c r="FC154" s="215"/>
      <c r="FD154" s="215"/>
      <c r="FE154" s="215"/>
      <c r="FF154" s="215"/>
      <c r="FG154" s="215"/>
      <c r="FH154" s="215"/>
      <c r="FI154" s="215"/>
      <c r="FJ154" s="215"/>
      <c r="FK154" s="215"/>
      <c r="FL154" s="215"/>
      <c r="FM154" s="215"/>
      <c r="FN154" s="215"/>
      <c r="FO154" s="215"/>
      <c r="FP154" s="215"/>
      <c r="FQ154" s="215"/>
      <c r="FR154" s="215"/>
      <c r="FS154" s="215"/>
      <c r="FT154" s="215"/>
      <c r="FU154" s="215"/>
      <c r="FV154" s="215"/>
      <c r="FW154" s="215"/>
      <c r="FX154" s="215"/>
      <c r="FY154" s="215"/>
      <c r="FZ154" s="215"/>
      <c r="GA154" s="215"/>
      <c r="GB154" s="215"/>
      <c r="GC154" s="215"/>
      <c r="GD154" s="215"/>
      <c r="GE154" s="215"/>
      <c r="GF154" s="215"/>
      <c r="GG154" s="215"/>
      <c r="GH154" s="215"/>
      <c r="GI154" s="215"/>
      <c r="GJ154" s="215"/>
      <c r="GK154" s="215"/>
      <c r="GL154" s="215"/>
      <c r="GM154" s="215"/>
      <c r="GN154" s="215"/>
      <c r="GO154" s="215"/>
      <c r="GP154" s="215"/>
      <c r="GQ154" s="215"/>
      <c r="GR154" s="215"/>
      <c r="GS154" s="215"/>
      <c r="GT154" s="215"/>
      <c r="GU154" s="215"/>
      <c r="GV154" s="215"/>
      <c r="GW154" s="215"/>
      <c r="GX154" s="215"/>
      <c r="GY154" s="215"/>
      <c r="GZ154" s="215"/>
      <c r="HA154" s="215"/>
      <c r="HB154" s="215"/>
      <c r="HC154" s="215"/>
      <c r="HD154" s="215"/>
      <c r="HE154" s="215"/>
      <c r="HF154" s="215"/>
      <c r="HG154" s="215"/>
      <c r="HH154" s="215"/>
      <c r="HI154" s="215"/>
      <c r="HJ154" s="215"/>
      <c r="HK154" s="215"/>
      <c r="HL154" s="215"/>
      <c r="HM154" s="215"/>
      <c r="HN154" s="215"/>
      <c r="HO154" s="215"/>
      <c r="HP154" s="215"/>
      <c r="HQ154" s="215"/>
      <c r="HR154" s="215"/>
      <c r="HS154" s="215"/>
      <c r="HT154" s="215"/>
      <c r="HU154" s="215"/>
      <c r="HV154" s="215"/>
      <c r="HW154" s="215"/>
      <c r="HX154" s="215"/>
      <c r="HY154" s="215"/>
      <c r="HZ154" s="215"/>
      <c r="IA154" s="215"/>
      <c r="IB154" s="215"/>
      <c r="IC154" s="215"/>
      <c r="ID154" s="215"/>
      <c r="IE154" s="215"/>
      <c r="IF154" s="215"/>
      <c r="IG154" s="215"/>
      <c r="IH154" s="215"/>
      <c r="II154" s="215"/>
      <c r="IJ154" s="215"/>
      <c r="IK154" s="215"/>
      <c r="IL154" s="215"/>
      <c r="IM154" s="215"/>
      <c r="IN154" s="215"/>
      <c r="IO154" s="215"/>
      <c r="IP154" s="215"/>
      <c r="IQ154" s="215"/>
      <c r="IR154" s="215"/>
      <c r="IS154" s="215"/>
      <c r="IT154" s="215"/>
      <c r="IU154" s="215"/>
      <c r="IV154" s="215"/>
    </row>
    <row r="155" spans="1:256" customFormat="1" ht="43.5" hidden="1" customHeight="1" x14ac:dyDescent="0.25">
      <c r="A155" s="30"/>
      <c r="B155" s="320" t="s">
        <v>197</v>
      </c>
      <c r="C155" s="321" t="s">
        <v>192</v>
      </c>
      <c r="D155" s="365" t="s">
        <v>71</v>
      </c>
      <c r="E155" s="365" t="s">
        <v>24</v>
      </c>
      <c r="F155" s="365" t="s">
        <v>150</v>
      </c>
      <c r="G155" s="365" t="s">
        <v>84</v>
      </c>
      <c r="H155" s="366">
        <f>прил._7!K23</f>
        <v>70</v>
      </c>
      <c r="I155" s="216"/>
      <c r="J155" s="216"/>
      <c r="K155" s="411"/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  <c r="X155" s="216"/>
      <c r="Y155" s="216"/>
      <c r="Z155" s="216"/>
      <c r="AA155" s="216"/>
      <c r="AB155" s="216"/>
      <c r="AC155" s="216"/>
      <c r="AD155" s="216"/>
      <c r="AE155" s="216"/>
      <c r="AF155" s="216"/>
      <c r="AG155" s="216"/>
      <c r="AH155" s="216"/>
      <c r="AI155" s="216"/>
      <c r="AJ155" s="216"/>
      <c r="AK155" s="216"/>
      <c r="AL155" s="216"/>
      <c r="AM155" s="216"/>
      <c r="AN155" s="216"/>
      <c r="AO155" s="216"/>
      <c r="AP155" s="216"/>
      <c r="AQ155" s="216"/>
      <c r="AR155" s="216"/>
      <c r="AS155" s="216"/>
      <c r="AT155" s="216"/>
      <c r="AU155" s="216"/>
      <c r="AV155" s="216"/>
      <c r="AW155" s="216"/>
      <c r="AX155" s="216"/>
      <c r="AY155" s="216"/>
      <c r="AZ155" s="216"/>
      <c r="BA155" s="216"/>
      <c r="BB155" s="216"/>
      <c r="BC155" s="216"/>
      <c r="BD155" s="216"/>
      <c r="BE155" s="216"/>
      <c r="BF155" s="216"/>
      <c r="BG155" s="216"/>
      <c r="BH155" s="216"/>
      <c r="BI155" s="216"/>
      <c r="BJ155" s="216"/>
      <c r="BK155" s="216"/>
      <c r="BL155" s="216"/>
      <c r="BM155" s="216"/>
      <c r="BN155" s="216"/>
      <c r="BO155" s="216"/>
      <c r="BP155" s="216"/>
      <c r="BQ155" s="216"/>
      <c r="BR155" s="216"/>
      <c r="BS155" s="216"/>
      <c r="BT155" s="216"/>
      <c r="BU155" s="216"/>
      <c r="BV155" s="216"/>
      <c r="BW155" s="216"/>
      <c r="BX155" s="216"/>
      <c r="BY155" s="216"/>
      <c r="BZ155" s="216"/>
      <c r="CA155" s="216"/>
      <c r="CB155" s="216"/>
      <c r="CC155" s="216"/>
      <c r="CD155" s="216"/>
      <c r="CE155" s="216"/>
      <c r="CF155" s="216"/>
      <c r="CG155" s="216"/>
      <c r="CH155" s="216"/>
      <c r="CI155" s="216"/>
      <c r="CJ155" s="216"/>
      <c r="CK155" s="216"/>
      <c r="CL155" s="216"/>
      <c r="CM155" s="216"/>
      <c r="CN155" s="216"/>
      <c r="CO155" s="216"/>
      <c r="CP155" s="216"/>
      <c r="CQ155" s="216"/>
      <c r="CR155" s="216"/>
      <c r="CS155" s="216"/>
      <c r="CT155" s="216"/>
      <c r="CU155" s="216"/>
      <c r="CV155" s="216"/>
      <c r="CW155" s="216"/>
      <c r="CX155" s="216"/>
      <c r="CY155" s="216"/>
      <c r="CZ155" s="216"/>
      <c r="DA155" s="216"/>
      <c r="DB155" s="216"/>
      <c r="DC155" s="216"/>
      <c r="DD155" s="216"/>
      <c r="DE155" s="216"/>
      <c r="DF155" s="216"/>
      <c r="DG155" s="216"/>
      <c r="DH155" s="216"/>
      <c r="DI155" s="216"/>
      <c r="DJ155" s="216"/>
      <c r="DK155" s="216"/>
      <c r="DL155" s="216"/>
      <c r="DM155" s="216"/>
      <c r="DN155" s="216"/>
      <c r="DO155" s="216"/>
      <c r="DP155" s="216"/>
      <c r="DQ155" s="216"/>
      <c r="DR155" s="216"/>
      <c r="DS155" s="216"/>
      <c r="DT155" s="216"/>
      <c r="DU155" s="216"/>
      <c r="DV155" s="216"/>
      <c r="DW155" s="216"/>
      <c r="DX155" s="216"/>
      <c r="DY155" s="216"/>
      <c r="DZ155" s="216"/>
      <c r="EA155" s="216"/>
      <c r="EB155" s="216"/>
      <c r="EC155" s="216"/>
      <c r="ED155" s="216"/>
      <c r="EE155" s="216"/>
      <c r="EF155" s="216"/>
      <c r="EG155" s="216"/>
      <c r="EH155" s="216"/>
      <c r="EI155" s="216"/>
      <c r="EJ155" s="216"/>
      <c r="EK155" s="216"/>
      <c r="EL155" s="216"/>
      <c r="EM155" s="216"/>
      <c r="EN155" s="216"/>
      <c r="EO155" s="216"/>
      <c r="EP155" s="216"/>
      <c r="EQ155" s="216"/>
      <c r="ER155" s="216"/>
      <c r="ES155" s="216"/>
      <c r="ET155" s="216"/>
      <c r="EU155" s="216"/>
      <c r="EV155" s="216"/>
      <c r="EW155" s="216"/>
      <c r="EX155" s="216"/>
      <c r="EY155" s="216"/>
      <c r="EZ155" s="216"/>
      <c r="FA155" s="216"/>
      <c r="FB155" s="216"/>
      <c r="FC155" s="216"/>
      <c r="FD155" s="216"/>
      <c r="FE155" s="216"/>
      <c r="FF155" s="216"/>
      <c r="FG155" s="216"/>
      <c r="FH155" s="216"/>
      <c r="FI155" s="216"/>
      <c r="FJ155" s="216"/>
      <c r="FK155" s="216"/>
      <c r="FL155" s="216"/>
      <c r="FM155" s="216"/>
      <c r="FN155" s="216"/>
      <c r="FO155" s="216"/>
      <c r="FP155" s="216"/>
      <c r="FQ155" s="216"/>
      <c r="FR155" s="216"/>
      <c r="FS155" s="216"/>
      <c r="FT155" s="216"/>
      <c r="FU155" s="216"/>
      <c r="FV155" s="216"/>
      <c r="FW155" s="216"/>
      <c r="FX155" s="216"/>
      <c r="FY155" s="216"/>
      <c r="FZ155" s="216"/>
      <c r="GA155" s="216"/>
      <c r="GB155" s="216"/>
      <c r="GC155" s="216"/>
      <c r="GD155" s="216"/>
      <c r="GE155" s="216"/>
      <c r="GF155" s="216"/>
      <c r="GG155" s="216"/>
      <c r="GH155" s="216"/>
      <c r="GI155" s="216"/>
      <c r="GJ155" s="216"/>
      <c r="GK155" s="216"/>
      <c r="GL155" s="216"/>
      <c r="GM155" s="216"/>
      <c r="GN155" s="216"/>
      <c r="GO155" s="216"/>
      <c r="GP155" s="216"/>
      <c r="GQ155" s="216"/>
      <c r="GR155" s="216"/>
      <c r="GS155" s="216"/>
      <c r="GT155" s="216"/>
      <c r="GU155" s="216"/>
      <c r="GV155" s="216"/>
      <c r="GW155" s="216"/>
      <c r="GX155" s="216"/>
      <c r="GY155" s="216"/>
      <c r="GZ155" s="216"/>
      <c r="HA155" s="216"/>
      <c r="HB155" s="216"/>
      <c r="HC155" s="216"/>
      <c r="HD155" s="216"/>
      <c r="HE155" s="216"/>
      <c r="HF155" s="216"/>
      <c r="HG155" s="216"/>
      <c r="HH155" s="216"/>
      <c r="HI155" s="216"/>
      <c r="HJ155" s="216"/>
      <c r="HK155" s="216"/>
      <c r="HL155" s="216"/>
      <c r="HM155" s="216"/>
      <c r="HN155" s="216"/>
      <c r="HO155" s="216"/>
      <c r="HP155" s="216"/>
      <c r="HQ155" s="216"/>
      <c r="HR155" s="216"/>
      <c r="HS155" s="216"/>
      <c r="HT155" s="216"/>
      <c r="HU155" s="216"/>
      <c r="HV155" s="216"/>
      <c r="HW155" s="216"/>
      <c r="HX155" s="216"/>
      <c r="HY155" s="216"/>
      <c r="HZ155" s="216"/>
      <c r="IA155" s="216"/>
      <c r="IB155" s="216"/>
      <c r="IC155" s="216"/>
      <c r="ID155" s="216"/>
      <c r="IE155" s="216"/>
      <c r="IF155" s="216"/>
      <c r="IG155" s="216"/>
      <c r="IH155" s="216"/>
      <c r="II155" s="216"/>
      <c r="IJ155" s="216"/>
      <c r="IK155" s="216"/>
      <c r="IL155" s="216"/>
      <c r="IM155" s="216"/>
      <c r="IN155" s="216"/>
      <c r="IO155" s="216"/>
      <c r="IP155" s="216"/>
      <c r="IQ155" s="216"/>
      <c r="IR155" s="216"/>
      <c r="IS155" s="216"/>
      <c r="IT155" s="216"/>
      <c r="IU155" s="216"/>
      <c r="IV155" s="216"/>
    </row>
    <row r="156" spans="1:256" customFormat="1" ht="47.25" hidden="1" x14ac:dyDescent="0.25">
      <c r="A156" s="30"/>
      <c r="B156" s="320" t="s">
        <v>197</v>
      </c>
      <c r="C156" s="321" t="s">
        <v>192</v>
      </c>
      <c r="D156" s="365" t="s">
        <v>71</v>
      </c>
      <c r="E156" s="365" t="s">
        <v>24</v>
      </c>
      <c r="F156" s="365" t="s">
        <v>150</v>
      </c>
      <c r="G156" s="365" t="s">
        <v>84</v>
      </c>
      <c r="H156" s="366">
        <f>прил._7!K24</f>
        <v>23580.1</v>
      </c>
      <c r="I156" s="216"/>
      <c r="J156" s="216"/>
      <c r="K156" s="411"/>
      <c r="L156" s="216"/>
      <c r="M156" s="216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  <c r="X156" s="216"/>
      <c r="Y156" s="216"/>
      <c r="Z156" s="216"/>
      <c r="AA156" s="216"/>
      <c r="AB156" s="216"/>
      <c r="AC156" s="216"/>
      <c r="AD156" s="216"/>
      <c r="AE156" s="216"/>
      <c r="AF156" s="216"/>
      <c r="AG156" s="216"/>
      <c r="AH156" s="216"/>
      <c r="AI156" s="216"/>
      <c r="AJ156" s="216"/>
      <c r="AK156" s="216"/>
      <c r="AL156" s="216"/>
      <c r="AM156" s="216"/>
      <c r="AN156" s="216"/>
      <c r="AO156" s="216"/>
      <c r="AP156" s="216"/>
      <c r="AQ156" s="216"/>
      <c r="AR156" s="216"/>
      <c r="AS156" s="216"/>
      <c r="AT156" s="216"/>
      <c r="AU156" s="216"/>
      <c r="AV156" s="216"/>
      <c r="AW156" s="216"/>
      <c r="AX156" s="216"/>
      <c r="AY156" s="216"/>
      <c r="AZ156" s="216"/>
      <c r="BA156" s="216"/>
      <c r="BB156" s="216"/>
      <c r="BC156" s="216"/>
      <c r="BD156" s="216"/>
      <c r="BE156" s="216"/>
      <c r="BF156" s="216"/>
      <c r="BG156" s="216"/>
      <c r="BH156" s="216"/>
      <c r="BI156" s="216"/>
      <c r="BJ156" s="216"/>
      <c r="BK156" s="216"/>
      <c r="BL156" s="216"/>
      <c r="BM156" s="216"/>
      <c r="BN156" s="216"/>
      <c r="BO156" s="216"/>
      <c r="BP156" s="216"/>
      <c r="BQ156" s="216"/>
      <c r="BR156" s="216"/>
      <c r="BS156" s="216"/>
      <c r="BT156" s="216"/>
      <c r="BU156" s="216"/>
      <c r="BV156" s="216"/>
      <c r="BW156" s="216"/>
      <c r="BX156" s="216"/>
      <c r="BY156" s="216"/>
      <c r="BZ156" s="216"/>
      <c r="CA156" s="216"/>
      <c r="CB156" s="216"/>
      <c r="CC156" s="216"/>
      <c r="CD156" s="216"/>
      <c r="CE156" s="216"/>
      <c r="CF156" s="216"/>
      <c r="CG156" s="216"/>
      <c r="CH156" s="216"/>
      <c r="CI156" s="216"/>
      <c r="CJ156" s="216"/>
      <c r="CK156" s="216"/>
      <c r="CL156" s="216"/>
      <c r="CM156" s="216"/>
      <c r="CN156" s="216"/>
      <c r="CO156" s="216"/>
      <c r="CP156" s="216"/>
      <c r="CQ156" s="216"/>
      <c r="CR156" s="216"/>
      <c r="CS156" s="216"/>
      <c r="CT156" s="216"/>
      <c r="CU156" s="216"/>
      <c r="CV156" s="216"/>
      <c r="CW156" s="216"/>
      <c r="CX156" s="216"/>
      <c r="CY156" s="216"/>
      <c r="CZ156" s="216"/>
      <c r="DA156" s="216"/>
      <c r="DB156" s="216"/>
      <c r="DC156" s="216"/>
      <c r="DD156" s="216"/>
      <c r="DE156" s="216"/>
      <c r="DF156" s="216"/>
      <c r="DG156" s="216"/>
      <c r="DH156" s="216"/>
      <c r="DI156" s="216"/>
      <c r="DJ156" s="216"/>
      <c r="DK156" s="216"/>
      <c r="DL156" s="216"/>
      <c r="DM156" s="216"/>
      <c r="DN156" s="216"/>
      <c r="DO156" s="216"/>
      <c r="DP156" s="216"/>
      <c r="DQ156" s="216"/>
      <c r="DR156" s="216"/>
      <c r="DS156" s="216"/>
      <c r="DT156" s="216"/>
      <c r="DU156" s="216"/>
      <c r="DV156" s="216"/>
      <c r="DW156" s="216"/>
      <c r="DX156" s="216"/>
      <c r="DY156" s="216"/>
      <c r="DZ156" s="216"/>
      <c r="EA156" s="216"/>
      <c r="EB156" s="216"/>
      <c r="EC156" s="216"/>
      <c r="ED156" s="216"/>
      <c r="EE156" s="216"/>
      <c r="EF156" s="216"/>
      <c r="EG156" s="216"/>
      <c r="EH156" s="216"/>
      <c r="EI156" s="216"/>
      <c r="EJ156" s="216"/>
      <c r="EK156" s="216"/>
      <c r="EL156" s="216"/>
      <c r="EM156" s="216"/>
      <c r="EN156" s="216"/>
      <c r="EO156" s="216"/>
      <c r="EP156" s="216"/>
      <c r="EQ156" s="216"/>
      <c r="ER156" s="216"/>
      <c r="ES156" s="216"/>
      <c r="ET156" s="216"/>
      <c r="EU156" s="216"/>
      <c r="EV156" s="216"/>
      <c r="EW156" s="216"/>
      <c r="EX156" s="216"/>
      <c r="EY156" s="216"/>
      <c r="EZ156" s="216"/>
      <c r="FA156" s="216"/>
      <c r="FB156" s="216"/>
      <c r="FC156" s="216"/>
      <c r="FD156" s="216"/>
      <c r="FE156" s="216"/>
      <c r="FF156" s="216"/>
      <c r="FG156" s="216"/>
      <c r="FH156" s="216"/>
      <c r="FI156" s="216"/>
      <c r="FJ156" s="216"/>
      <c r="FK156" s="216"/>
      <c r="FL156" s="216"/>
      <c r="FM156" s="216"/>
      <c r="FN156" s="216"/>
      <c r="FO156" s="216"/>
      <c r="FP156" s="216"/>
      <c r="FQ156" s="216"/>
      <c r="FR156" s="216"/>
      <c r="FS156" s="216"/>
      <c r="FT156" s="216"/>
      <c r="FU156" s="216"/>
      <c r="FV156" s="216"/>
      <c r="FW156" s="216"/>
      <c r="FX156" s="216"/>
      <c r="FY156" s="216"/>
      <c r="FZ156" s="216"/>
      <c r="GA156" s="216"/>
      <c r="GB156" s="216"/>
      <c r="GC156" s="216"/>
      <c r="GD156" s="216"/>
      <c r="GE156" s="216"/>
      <c r="GF156" s="216"/>
      <c r="GG156" s="216"/>
      <c r="GH156" s="216"/>
      <c r="GI156" s="216"/>
      <c r="GJ156" s="216"/>
      <c r="GK156" s="216"/>
      <c r="GL156" s="216"/>
      <c r="GM156" s="216"/>
      <c r="GN156" s="216"/>
      <c r="GO156" s="216"/>
      <c r="GP156" s="216"/>
      <c r="GQ156" s="216"/>
      <c r="GR156" s="216"/>
      <c r="GS156" s="216"/>
      <c r="GT156" s="216"/>
      <c r="GU156" s="216"/>
      <c r="GV156" s="216"/>
      <c r="GW156" s="216"/>
      <c r="GX156" s="216"/>
      <c r="GY156" s="216"/>
      <c r="GZ156" s="216"/>
      <c r="HA156" s="216"/>
      <c r="HB156" s="216"/>
      <c r="HC156" s="216"/>
      <c r="HD156" s="216"/>
      <c r="HE156" s="216"/>
      <c r="HF156" s="216"/>
      <c r="HG156" s="216"/>
      <c r="HH156" s="216"/>
      <c r="HI156" s="216"/>
      <c r="HJ156" s="216"/>
      <c r="HK156" s="216"/>
      <c r="HL156" s="216"/>
      <c r="HM156" s="216"/>
      <c r="HN156" s="216"/>
      <c r="HO156" s="216"/>
      <c r="HP156" s="216"/>
      <c r="HQ156" s="216"/>
      <c r="HR156" s="216"/>
      <c r="HS156" s="216"/>
      <c r="HT156" s="216"/>
      <c r="HU156" s="216"/>
      <c r="HV156" s="216"/>
      <c r="HW156" s="216"/>
      <c r="HX156" s="216"/>
      <c r="HY156" s="216"/>
      <c r="HZ156" s="216"/>
      <c r="IA156" s="216"/>
      <c r="IB156" s="216"/>
      <c r="IC156" s="216"/>
      <c r="ID156" s="216"/>
      <c r="IE156" s="216"/>
      <c r="IF156" s="216"/>
      <c r="IG156" s="216"/>
      <c r="IH156" s="216"/>
      <c r="II156" s="216"/>
      <c r="IJ156" s="216"/>
      <c r="IK156" s="216"/>
      <c r="IL156" s="216"/>
      <c r="IM156" s="216"/>
      <c r="IN156" s="216"/>
      <c r="IO156" s="216"/>
      <c r="IP156" s="216"/>
      <c r="IQ156" s="216"/>
      <c r="IR156" s="216"/>
      <c r="IS156" s="216"/>
      <c r="IT156" s="216"/>
      <c r="IU156" s="216"/>
      <c r="IV156" s="216"/>
    </row>
    <row r="157" spans="1:256" customFormat="1" ht="47.25" hidden="1" x14ac:dyDescent="0.25">
      <c r="A157" s="30"/>
      <c r="B157" s="320" t="s">
        <v>197</v>
      </c>
      <c r="C157" s="321" t="s">
        <v>192</v>
      </c>
      <c r="D157" s="365" t="s">
        <v>71</v>
      </c>
      <c r="E157" s="365" t="s">
        <v>24</v>
      </c>
      <c r="F157" s="365" t="s">
        <v>150</v>
      </c>
      <c r="G157" s="365" t="s">
        <v>84</v>
      </c>
      <c r="H157" s="366">
        <f>прил._7!K25</f>
        <v>10831.600000000002</v>
      </c>
      <c r="I157" s="216"/>
      <c r="J157" s="216"/>
      <c r="K157" s="411"/>
      <c r="L157" s="216"/>
      <c r="M157" s="216"/>
      <c r="N157" s="216"/>
      <c r="O157" s="216"/>
      <c r="P157" s="216"/>
      <c r="Q157" s="216"/>
      <c r="R157" s="216"/>
      <c r="S157" s="216"/>
      <c r="T157" s="216"/>
      <c r="U157" s="216"/>
      <c r="V157" s="216"/>
      <c r="W157" s="216"/>
      <c r="X157" s="216"/>
      <c r="Y157" s="216"/>
      <c r="Z157" s="216"/>
      <c r="AA157" s="216"/>
      <c r="AB157" s="216"/>
      <c r="AC157" s="216"/>
      <c r="AD157" s="216"/>
      <c r="AE157" s="216"/>
      <c r="AF157" s="216"/>
      <c r="AG157" s="216"/>
      <c r="AH157" s="216"/>
      <c r="AI157" s="216"/>
      <c r="AJ157" s="216"/>
      <c r="AK157" s="216"/>
      <c r="AL157" s="216"/>
      <c r="AM157" s="216"/>
      <c r="AN157" s="216"/>
      <c r="AO157" s="216"/>
      <c r="AP157" s="216"/>
      <c r="AQ157" s="216"/>
      <c r="AR157" s="216"/>
      <c r="AS157" s="216"/>
      <c r="AT157" s="216"/>
      <c r="AU157" s="216"/>
      <c r="AV157" s="216"/>
      <c r="AW157" s="216"/>
      <c r="AX157" s="216"/>
      <c r="AY157" s="216"/>
      <c r="AZ157" s="216"/>
      <c r="BA157" s="216"/>
      <c r="BB157" s="216"/>
      <c r="BC157" s="216"/>
      <c r="BD157" s="216"/>
      <c r="BE157" s="216"/>
      <c r="BF157" s="216"/>
      <c r="BG157" s="216"/>
      <c r="BH157" s="216"/>
      <c r="BI157" s="216"/>
      <c r="BJ157" s="216"/>
      <c r="BK157" s="216"/>
      <c r="BL157" s="216"/>
      <c r="BM157" s="216"/>
      <c r="BN157" s="216"/>
      <c r="BO157" s="216"/>
      <c r="BP157" s="216"/>
      <c r="BQ157" s="216"/>
      <c r="BR157" s="216"/>
      <c r="BS157" s="216"/>
      <c r="BT157" s="216"/>
      <c r="BU157" s="216"/>
      <c r="BV157" s="216"/>
      <c r="BW157" s="216"/>
      <c r="BX157" s="216"/>
      <c r="BY157" s="216"/>
      <c r="BZ157" s="216"/>
      <c r="CA157" s="216"/>
      <c r="CB157" s="216"/>
      <c r="CC157" s="216"/>
      <c r="CD157" s="216"/>
      <c r="CE157" s="216"/>
      <c r="CF157" s="216"/>
      <c r="CG157" s="216"/>
      <c r="CH157" s="216"/>
      <c r="CI157" s="216"/>
      <c r="CJ157" s="216"/>
      <c r="CK157" s="216"/>
      <c r="CL157" s="216"/>
      <c r="CM157" s="216"/>
      <c r="CN157" s="216"/>
      <c r="CO157" s="216"/>
      <c r="CP157" s="216"/>
      <c r="CQ157" s="216"/>
      <c r="CR157" s="216"/>
      <c r="CS157" s="216"/>
      <c r="CT157" s="216"/>
      <c r="CU157" s="216"/>
      <c r="CV157" s="216"/>
      <c r="CW157" s="216"/>
      <c r="CX157" s="216"/>
      <c r="CY157" s="216"/>
      <c r="CZ157" s="216"/>
      <c r="DA157" s="216"/>
      <c r="DB157" s="216"/>
      <c r="DC157" s="216"/>
      <c r="DD157" s="216"/>
      <c r="DE157" s="216"/>
      <c r="DF157" s="216"/>
      <c r="DG157" s="216"/>
      <c r="DH157" s="216"/>
      <c r="DI157" s="216"/>
      <c r="DJ157" s="216"/>
      <c r="DK157" s="216"/>
      <c r="DL157" s="216"/>
      <c r="DM157" s="216"/>
      <c r="DN157" s="216"/>
      <c r="DO157" s="216"/>
      <c r="DP157" s="216"/>
      <c r="DQ157" s="216"/>
      <c r="DR157" s="216"/>
      <c r="DS157" s="216"/>
      <c r="DT157" s="216"/>
      <c r="DU157" s="216"/>
      <c r="DV157" s="216"/>
      <c r="DW157" s="216"/>
      <c r="DX157" s="216"/>
      <c r="DY157" s="216"/>
      <c r="DZ157" s="216"/>
      <c r="EA157" s="216"/>
      <c r="EB157" s="216"/>
      <c r="EC157" s="216"/>
      <c r="ED157" s="216"/>
      <c r="EE157" s="216"/>
      <c r="EF157" s="216"/>
      <c r="EG157" s="216"/>
      <c r="EH157" s="216"/>
      <c r="EI157" s="216"/>
      <c r="EJ157" s="216"/>
      <c r="EK157" s="216"/>
      <c r="EL157" s="216"/>
      <c r="EM157" s="216"/>
      <c r="EN157" s="216"/>
      <c r="EO157" s="216"/>
      <c r="EP157" s="216"/>
      <c r="EQ157" s="216"/>
      <c r="ER157" s="216"/>
      <c r="ES157" s="216"/>
      <c r="ET157" s="216"/>
      <c r="EU157" s="216"/>
      <c r="EV157" s="216"/>
      <c r="EW157" s="216"/>
      <c r="EX157" s="216"/>
      <c r="EY157" s="216"/>
      <c r="EZ157" s="216"/>
      <c r="FA157" s="216"/>
      <c r="FB157" s="216"/>
      <c r="FC157" s="216"/>
      <c r="FD157" s="216"/>
      <c r="FE157" s="216"/>
      <c r="FF157" s="216"/>
      <c r="FG157" s="216"/>
      <c r="FH157" s="216"/>
      <c r="FI157" s="216"/>
      <c r="FJ157" s="216"/>
      <c r="FK157" s="216"/>
      <c r="FL157" s="216"/>
      <c r="FM157" s="216"/>
      <c r="FN157" s="216"/>
      <c r="FO157" s="216"/>
      <c r="FP157" s="216"/>
      <c r="FQ157" s="216"/>
      <c r="FR157" s="216"/>
      <c r="FS157" s="216"/>
      <c r="FT157" s="216"/>
      <c r="FU157" s="216"/>
      <c r="FV157" s="216"/>
      <c r="FW157" s="216"/>
      <c r="FX157" s="216"/>
      <c r="FY157" s="216"/>
      <c r="FZ157" s="216"/>
      <c r="GA157" s="216"/>
      <c r="GB157" s="216"/>
      <c r="GC157" s="216"/>
      <c r="GD157" s="216"/>
      <c r="GE157" s="216"/>
      <c r="GF157" s="216"/>
      <c r="GG157" s="216"/>
      <c r="GH157" s="216"/>
      <c r="GI157" s="216"/>
      <c r="GJ157" s="216"/>
      <c r="GK157" s="216"/>
      <c r="GL157" s="216"/>
      <c r="GM157" s="216"/>
      <c r="GN157" s="216"/>
      <c r="GO157" s="216"/>
      <c r="GP157" s="216"/>
      <c r="GQ157" s="216"/>
      <c r="GR157" s="216"/>
      <c r="GS157" s="216"/>
      <c r="GT157" s="216"/>
      <c r="GU157" s="216"/>
      <c r="GV157" s="216"/>
      <c r="GW157" s="216"/>
      <c r="GX157" s="216"/>
      <c r="GY157" s="216"/>
      <c r="GZ157" s="216"/>
      <c r="HA157" s="216"/>
      <c r="HB157" s="216"/>
      <c r="HC157" s="216"/>
      <c r="HD157" s="216"/>
      <c r="HE157" s="216"/>
      <c r="HF157" s="216"/>
      <c r="HG157" s="216"/>
      <c r="HH157" s="216"/>
      <c r="HI157" s="216"/>
      <c r="HJ157" s="216"/>
      <c r="HK157" s="216"/>
      <c r="HL157" s="216"/>
      <c r="HM157" s="216"/>
      <c r="HN157" s="216"/>
      <c r="HO157" s="216"/>
      <c r="HP157" s="216"/>
      <c r="HQ157" s="216"/>
      <c r="HR157" s="216"/>
      <c r="HS157" s="216"/>
      <c r="HT157" s="216"/>
      <c r="HU157" s="216"/>
      <c r="HV157" s="216"/>
      <c r="HW157" s="216"/>
      <c r="HX157" s="216"/>
      <c r="HY157" s="216"/>
      <c r="HZ157" s="216"/>
      <c r="IA157" s="216"/>
      <c r="IB157" s="216"/>
      <c r="IC157" s="216"/>
      <c r="ID157" s="216"/>
      <c r="IE157" s="216"/>
      <c r="IF157" s="216"/>
      <c r="IG157" s="216"/>
      <c r="IH157" s="216"/>
      <c r="II157" s="216"/>
      <c r="IJ157" s="216"/>
      <c r="IK157" s="216"/>
      <c r="IL157" s="216"/>
      <c r="IM157" s="216"/>
      <c r="IN157" s="216"/>
      <c r="IO157" s="216"/>
      <c r="IP157" s="216"/>
      <c r="IQ157" s="216"/>
      <c r="IR157" s="216"/>
      <c r="IS157" s="216"/>
      <c r="IT157" s="216"/>
      <c r="IU157" s="216"/>
      <c r="IV157" s="216"/>
    </row>
    <row r="158" spans="1:256" customFormat="1" ht="31.5" x14ac:dyDescent="0.25">
      <c r="A158" s="30"/>
      <c r="B158" s="320" t="s">
        <v>181</v>
      </c>
      <c r="C158" s="321" t="s">
        <v>175</v>
      </c>
      <c r="D158" s="365" t="s">
        <v>69</v>
      </c>
      <c r="E158" s="365" t="s">
        <v>24</v>
      </c>
      <c r="F158" s="365" t="s">
        <v>136</v>
      </c>
      <c r="G158" s="365"/>
      <c r="H158" s="366">
        <f>H161</f>
        <v>1</v>
      </c>
      <c r="I158" s="216"/>
      <c r="J158" s="216"/>
      <c r="K158" s="411"/>
      <c r="L158" s="216"/>
      <c r="M158" s="216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  <c r="X158" s="216"/>
      <c r="Y158" s="216"/>
      <c r="Z158" s="216"/>
      <c r="AA158" s="216"/>
      <c r="AB158" s="216"/>
      <c r="AC158" s="216"/>
      <c r="AD158" s="216"/>
      <c r="AE158" s="216"/>
      <c r="AF158" s="216"/>
      <c r="AG158" s="216"/>
      <c r="AH158" s="216"/>
      <c r="AI158" s="216"/>
      <c r="AJ158" s="216"/>
      <c r="AK158" s="216"/>
      <c r="AL158" s="216"/>
      <c r="AM158" s="216"/>
      <c r="AN158" s="216"/>
      <c r="AO158" s="216"/>
      <c r="AP158" s="216"/>
      <c r="AQ158" s="216"/>
      <c r="AR158" s="216"/>
      <c r="AS158" s="216"/>
      <c r="AT158" s="216"/>
      <c r="AU158" s="216"/>
      <c r="AV158" s="216"/>
      <c r="AW158" s="216"/>
      <c r="AX158" s="216"/>
      <c r="AY158" s="216"/>
      <c r="AZ158" s="216"/>
      <c r="BA158" s="216"/>
      <c r="BB158" s="216"/>
      <c r="BC158" s="216"/>
      <c r="BD158" s="216"/>
      <c r="BE158" s="216"/>
      <c r="BF158" s="216"/>
      <c r="BG158" s="216"/>
      <c r="BH158" s="216"/>
      <c r="BI158" s="216"/>
      <c r="BJ158" s="216"/>
      <c r="BK158" s="216"/>
      <c r="BL158" s="216"/>
      <c r="BM158" s="216"/>
      <c r="BN158" s="216"/>
      <c r="BO158" s="216"/>
      <c r="BP158" s="216"/>
      <c r="BQ158" s="216"/>
      <c r="BR158" s="216"/>
      <c r="BS158" s="216"/>
      <c r="BT158" s="216"/>
      <c r="BU158" s="216"/>
      <c r="BV158" s="216"/>
      <c r="BW158" s="216"/>
      <c r="BX158" s="216"/>
      <c r="BY158" s="216"/>
      <c r="BZ158" s="216"/>
      <c r="CA158" s="216"/>
      <c r="CB158" s="216"/>
      <c r="CC158" s="216"/>
      <c r="CD158" s="216"/>
      <c r="CE158" s="216"/>
      <c r="CF158" s="216"/>
      <c r="CG158" s="216"/>
      <c r="CH158" s="216"/>
      <c r="CI158" s="216"/>
      <c r="CJ158" s="216"/>
      <c r="CK158" s="216"/>
      <c r="CL158" s="216"/>
      <c r="CM158" s="216"/>
      <c r="CN158" s="216"/>
      <c r="CO158" s="216"/>
      <c r="CP158" s="216"/>
      <c r="CQ158" s="216"/>
      <c r="CR158" s="216"/>
      <c r="CS158" s="216"/>
      <c r="CT158" s="216"/>
      <c r="CU158" s="216"/>
      <c r="CV158" s="216"/>
      <c r="CW158" s="216"/>
      <c r="CX158" s="216"/>
      <c r="CY158" s="216"/>
      <c r="CZ158" s="216"/>
      <c r="DA158" s="216"/>
      <c r="DB158" s="216"/>
      <c r="DC158" s="216"/>
      <c r="DD158" s="216"/>
      <c r="DE158" s="216"/>
      <c r="DF158" s="216"/>
      <c r="DG158" s="216"/>
      <c r="DH158" s="216"/>
      <c r="DI158" s="216"/>
      <c r="DJ158" s="216"/>
      <c r="DK158" s="216"/>
      <c r="DL158" s="216"/>
      <c r="DM158" s="216"/>
      <c r="DN158" s="216"/>
      <c r="DO158" s="216"/>
      <c r="DP158" s="216"/>
      <c r="DQ158" s="216"/>
      <c r="DR158" s="216"/>
      <c r="DS158" s="216"/>
      <c r="DT158" s="216"/>
      <c r="DU158" s="216"/>
      <c r="DV158" s="216"/>
      <c r="DW158" s="216"/>
      <c r="DX158" s="216"/>
      <c r="DY158" s="216"/>
      <c r="DZ158" s="216"/>
      <c r="EA158" s="216"/>
      <c r="EB158" s="216"/>
      <c r="EC158" s="216"/>
      <c r="ED158" s="216"/>
      <c r="EE158" s="216"/>
      <c r="EF158" s="216"/>
      <c r="EG158" s="216"/>
      <c r="EH158" s="216"/>
      <c r="EI158" s="216"/>
      <c r="EJ158" s="216"/>
      <c r="EK158" s="216"/>
      <c r="EL158" s="216"/>
      <c r="EM158" s="216"/>
      <c r="EN158" s="216"/>
      <c r="EO158" s="216"/>
      <c r="EP158" s="216"/>
      <c r="EQ158" s="216"/>
      <c r="ER158" s="216"/>
      <c r="ES158" s="216"/>
      <c r="ET158" s="216"/>
      <c r="EU158" s="216"/>
      <c r="EV158" s="216"/>
      <c r="EW158" s="216"/>
      <c r="EX158" s="216"/>
      <c r="EY158" s="216"/>
      <c r="EZ158" s="216"/>
      <c r="FA158" s="216"/>
      <c r="FB158" s="216"/>
      <c r="FC158" s="216"/>
      <c r="FD158" s="216"/>
      <c r="FE158" s="216"/>
      <c r="FF158" s="216"/>
      <c r="FG158" s="216"/>
      <c r="FH158" s="216"/>
      <c r="FI158" s="216"/>
      <c r="FJ158" s="216"/>
      <c r="FK158" s="216"/>
      <c r="FL158" s="216"/>
      <c r="FM158" s="216"/>
      <c r="FN158" s="216"/>
      <c r="FO158" s="216"/>
      <c r="FP158" s="216"/>
      <c r="FQ158" s="216"/>
      <c r="FR158" s="216"/>
      <c r="FS158" s="216"/>
      <c r="FT158" s="216"/>
      <c r="FU158" s="216"/>
      <c r="FV158" s="216"/>
      <c r="FW158" s="216"/>
      <c r="FX158" s="216"/>
      <c r="FY158" s="216"/>
      <c r="FZ158" s="216"/>
      <c r="GA158" s="216"/>
      <c r="GB158" s="216"/>
      <c r="GC158" s="216"/>
      <c r="GD158" s="216"/>
      <c r="GE158" s="216"/>
      <c r="GF158" s="216"/>
      <c r="GG158" s="216"/>
      <c r="GH158" s="216"/>
      <c r="GI158" s="216"/>
      <c r="GJ158" s="216"/>
      <c r="GK158" s="216"/>
      <c r="GL158" s="216"/>
      <c r="GM158" s="216"/>
      <c r="GN158" s="216"/>
      <c r="GO158" s="216"/>
      <c r="GP158" s="216"/>
      <c r="GQ158" s="216"/>
      <c r="GR158" s="216"/>
      <c r="GS158" s="216"/>
      <c r="GT158" s="216"/>
      <c r="GU158" s="216"/>
      <c r="GV158" s="216"/>
      <c r="GW158" s="216"/>
      <c r="GX158" s="216"/>
      <c r="GY158" s="216"/>
      <c r="GZ158" s="216"/>
      <c r="HA158" s="216"/>
      <c r="HB158" s="216"/>
      <c r="HC158" s="216"/>
      <c r="HD158" s="216"/>
      <c r="HE158" s="216"/>
      <c r="HF158" s="216"/>
      <c r="HG158" s="216"/>
      <c r="HH158" s="216"/>
      <c r="HI158" s="216"/>
      <c r="HJ158" s="216"/>
      <c r="HK158" s="216"/>
      <c r="HL158" s="216"/>
      <c r="HM158" s="216"/>
      <c r="HN158" s="216"/>
      <c r="HO158" s="216"/>
      <c r="HP158" s="216"/>
      <c r="HQ158" s="216"/>
      <c r="HR158" s="216"/>
      <c r="HS158" s="216"/>
      <c r="HT158" s="216"/>
      <c r="HU158" s="216"/>
      <c r="HV158" s="216"/>
      <c r="HW158" s="216"/>
      <c r="HX158" s="216"/>
      <c r="HY158" s="216"/>
      <c r="HZ158" s="216"/>
      <c r="IA158" s="216"/>
      <c r="IB158" s="216"/>
      <c r="IC158" s="216"/>
      <c r="ID158" s="216"/>
      <c r="IE158" s="216"/>
      <c r="IF158" s="216"/>
      <c r="IG158" s="216"/>
      <c r="IH158" s="216"/>
      <c r="II158" s="216"/>
      <c r="IJ158" s="216"/>
      <c r="IK158" s="216"/>
      <c r="IL158" s="216"/>
      <c r="IM158" s="216"/>
      <c r="IN158" s="216"/>
      <c r="IO158" s="216"/>
      <c r="IP158" s="216"/>
      <c r="IQ158" s="216"/>
      <c r="IR158" s="216"/>
      <c r="IS158" s="216"/>
      <c r="IT158" s="216"/>
      <c r="IU158" s="216"/>
      <c r="IV158" s="216"/>
    </row>
    <row r="159" spans="1:256" customFormat="1" ht="31.5" x14ac:dyDescent="0.25">
      <c r="A159" s="30"/>
      <c r="B159" s="320" t="s">
        <v>398</v>
      </c>
      <c r="C159" s="321" t="s">
        <v>175</v>
      </c>
      <c r="D159" s="365" t="s">
        <v>71</v>
      </c>
      <c r="E159" s="365" t="s">
        <v>24</v>
      </c>
      <c r="F159" s="365" t="s">
        <v>136</v>
      </c>
      <c r="G159" s="365"/>
      <c r="H159" s="366">
        <f>H161</f>
        <v>1</v>
      </c>
      <c r="I159" s="216"/>
      <c r="J159" s="216"/>
      <c r="K159" s="411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  <c r="X159" s="216"/>
      <c r="Y159" s="216"/>
      <c r="Z159" s="216"/>
      <c r="AA159" s="216"/>
      <c r="AB159" s="216"/>
      <c r="AC159" s="216"/>
      <c r="AD159" s="216"/>
      <c r="AE159" s="216"/>
      <c r="AF159" s="216"/>
      <c r="AG159" s="216"/>
      <c r="AH159" s="216"/>
      <c r="AI159" s="216"/>
      <c r="AJ159" s="216"/>
      <c r="AK159" s="216"/>
      <c r="AL159" s="216"/>
      <c r="AM159" s="216"/>
      <c r="AN159" s="216"/>
      <c r="AO159" s="216"/>
      <c r="AP159" s="216"/>
      <c r="AQ159" s="216"/>
      <c r="AR159" s="216"/>
      <c r="AS159" s="216"/>
      <c r="AT159" s="216"/>
      <c r="AU159" s="216"/>
      <c r="AV159" s="216"/>
      <c r="AW159" s="216"/>
      <c r="AX159" s="216"/>
      <c r="AY159" s="216"/>
      <c r="AZ159" s="216"/>
      <c r="BA159" s="216"/>
      <c r="BB159" s="216"/>
      <c r="BC159" s="216"/>
      <c r="BD159" s="216"/>
      <c r="BE159" s="216"/>
      <c r="BF159" s="216"/>
      <c r="BG159" s="216"/>
      <c r="BH159" s="216"/>
      <c r="BI159" s="216"/>
      <c r="BJ159" s="216"/>
      <c r="BK159" s="216"/>
      <c r="BL159" s="216"/>
      <c r="BM159" s="216"/>
      <c r="BN159" s="216"/>
      <c r="BO159" s="216"/>
      <c r="BP159" s="216"/>
      <c r="BQ159" s="216"/>
      <c r="BR159" s="216"/>
      <c r="BS159" s="216"/>
      <c r="BT159" s="216"/>
      <c r="BU159" s="216"/>
      <c r="BV159" s="216"/>
      <c r="BW159" s="216"/>
      <c r="BX159" s="216"/>
      <c r="BY159" s="216"/>
      <c r="BZ159" s="216"/>
      <c r="CA159" s="216"/>
      <c r="CB159" s="216"/>
      <c r="CC159" s="216"/>
      <c r="CD159" s="216"/>
      <c r="CE159" s="216"/>
      <c r="CF159" s="216"/>
      <c r="CG159" s="216"/>
      <c r="CH159" s="216"/>
      <c r="CI159" s="216"/>
      <c r="CJ159" s="216"/>
      <c r="CK159" s="216"/>
      <c r="CL159" s="216"/>
      <c r="CM159" s="216"/>
      <c r="CN159" s="216"/>
      <c r="CO159" s="216"/>
      <c r="CP159" s="216"/>
      <c r="CQ159" s="216"/>
      <c r="CR159" s="216"/>
      <c r="CS159" s="216"/>
      <c r="CT159" s="216"/>
      <c r="CU159" s="216"/>
      <c r="CV159" s="216"/>
      <c r="CW159" s="216"/>
      <c r="CX159" s="216"/>
      <c r="CY159" s="216"/>
      <c r="CZ159" s="216"/>
      <c r="DA159" s="216"/>
      <c r="DB159" s="216"/>
      <c r="DC159" s="216"/>
      <c r="DD159" s="216"/>
      <c r="DE159" s="216"/>
      <c r="DF159" s="216"/>
      <c r="DG159" s="216"/>
      <c r="DH159" s="216"/>
      <c r="DI159" s="216"/>
      <c r="DJ159" s="216"/>
      <c r="DK159" s="216"/>
      <c r="DL159" s="216"/>
      <c r="DM159" s="216"/>
      <c r="DN159" s="216"/>
      <c r="DO159" s="216"/>
      <c r="DP159" s="216"/>
      <c r="DQ159" s="216"/>
      <c r="DR159" s="216"/>
      <c r="DS159" s="216"/>
      <c r="DT159" s="216"/>
      <c r="DU159" s="216"/>
      <c r="DV159" s="216"/>
      <c r="DW159" s="216"/>
      <c r="DX159" s="216"/>
      <c r="DY159" s="216"/>
      <c r="DZ159" s="216"/>
      <c r="EA159" s="216"/>
      <c r="EB159" s="216"/>
      <c r="EC159" s="216"/>
      <c r="ED159" s="216"/>
      <c r="EE159" s="216"/>
      <c r="EF159" s="216"/>
      <c r="EG159" s="216"/>
      <c r="EH159" s="216"/>
      <c r="EI159" s="216"/>
      <c r="EJ159" s="216"/>
      <c r="EK159" s="216"/>
      <c r="EL159" s="216"/>
      <c r="EM159" s="216"/>
      <c r="EN159" s="216"/>
      <c r="EO159" s="216"/>
      <c r="EP159" s="216"/>
      <c r="EQ159" s="216"/>
      <c r="ER159" s="216"/>
      <c r="ES159" s="216"/>
      <c r="ET159" s="216"/>
      <c r="EU159" s="216"/>
      <c r="EV159" s="216"/>
      <c r="EW159" s="216"/>
      <c r="EX159" s="216"/>
      <c r="EY159" s="216"/>
      <c r="EZ159" s="216"/>
      <c r="FA159" s="216"/>
      <c r="FB159" s="216"/>
      <c r="FC159" s="216"/>
      <c r="FD159" s="216"/>
      <c r="FE159" s="216"/>
      <c r="FF159" s="216"/>
      <c r="FG159" s="216"/>
      <c r="FH159" s="216"/>
      <c r="FI159" s="216"/>
      <c r="FJ159" s="216"/>
      <c r="FK159" s="216"/>
      <c r="FL159" s="216"/>
      <c r="FM159" s="216"/>
      <c r="FN159" s="216"/>
      <c r="FO159" s="216"/>
      <c r="FP159" s="216"/>
      <c r="FQ159" s="216"/>
      <c r="FR159" s="216"/>
      <c r="FS159" s="216"/>
      <c r="FT159" s="216"/>
      <c r="FU159" s="216"/>
      <c r="FV159" s="216"/>
      <c r="FW159" s="216"/>
      <c r="FX159" s="216"/>
      <c r="FY159" s="216"/>
      <c r="FZ159" s="216"/>
      <c r="GA159" s="216"/>
      <c r="GB159" s="216"/>
      <c r="GC159" s="216"/>
      <c r="GD159" s="216"/>
      <c r="GE159" s="216"/>
      <c r="GF159" s="216"/>
      <c r="GG159" s="216"/>
      <c r="GH159" s="216"/>
      <c r="GI159" s="216"/>
      <c r="GJ159" s="216"/>
      <c r="GK159" s="216"/>
      <c r="GL159" s="216"/>
      <c r="GM159" s="216"/>
      <c r="GN159" s="216"/>
      <c r="GO159" s="216"/>
      <c r="GP159" s="216"/>
      <c r="GQ159" s="216"/>
      <c r="GR159" s="216"/>
      <c r="GS159" s="216"/>
      <c r="GT159" s="216"/>
      <c r="GU159" s="216"/>
      <c r="GV159" s="216"/>
      <c r="GW159" s="216"/>
      <c r="GX159" s="216"/>
      <c r="GY159" s="216"/>
      <c r="GZ159" s="216"/>
      <c r="HA159" s="216"/>
      <c r="HB159" s="216"/>
      <c r="HC159" s="216"/>
      <c r="HD159" s="216"/>
      <c r="HE159" s="216"/>
      <c r="HF159" s="216"/>
      <c r="HG159" s="216"/>
      <c r="HH159" s="216"/>
      <c r="HI159" s="216"/>
      <c r="HJ159" s="216"/>
      <c r="HK159" s="216"/>
      <c r="HL159" s="216"/>
      <c r="HM159" s="216"/>
      <c r="HN159" s="216"/>
      <c r="HO159" s="216"/>
      <c r="HP159" s="216"/>
      <c r="HQ159" s="216"/>
      <c r="HR159" s="216"/>
      <c r="HS159" s="216"/>
      <c r="HT159" s="216"/>
      <c r="HU159" s="216"/>
      <c r="HV159" s="216"/>
      <c r="HW159" s="216"/>
      <c r="HX159" s="216"/>
      <c r="HY159" s="216"/>
      <c r="HZ159" s="216"/>
      <c r="IA159" s="216"/>
      <c r="IB159" s="216"/>
      <c r="IC159" s="216"/>
      <c r="ID159" s="216"/>
      <c r="IE159" s="216"/>
      <c r="IF159" s="216"/>
      <c r="IG159" s="216"/>
      <c r="IH159" s="216"/>
      <c r="II159" s="216"/>
      <c r="IJ159" s="216"/>
      <c r="IK159" s="216"/>
      <c r="IL159" s="216"/>
      <c r="IM159" s="216"/>
      <c r="IN159" s="216"/>
      <c r="IO159" s="216"/>
      <c r="IP159" s="216"/>
      <c r="IQ159" s="216"/>
      <c r="IR159" s="216"/>
      <c r="IS159" s="216"/>
      <c r="IT159" s="216"/>
      <c r="IU159" s="216"/>
      <c r="IV159" s="216"/>
    </row>
    <row r="160" spans="1:256" customFormat="1" ht="31.5" x14ac:dyDescent="0.25">
      <c r="A160" s="30"/>
      <c r="B160" s="320" t="s">
        <v>399</v>
      </c>
      <c r="C160" s="321" t="s">
        <v>175</v>
      </c>
      <c r="D160" s="365" t="s">
        <v>71</v>
      </c>
      <c r="E160" s="365" t="s">
        <v>24</v>
      </c>
      <c r="F160" s="365" t="s">
        <v>177</v>
      </c>
      <c r="G160" s="365"/>
      <c r="H160" s="366">
        <f>H161</f>
        <v>1</v>
      </c>
      <c r="I160" s="216"/>
      <c r="J160" s="216"/>
      <c r="K160" s="411"/>
      <c r="L160" s="216"/>
      <c r="M160" s="216"/>
      <c r="N160" s="216"/>
      <c r="O160" s="216"/>
      <c r="P160" s="216"/>
      <c r="Q160" s="216"/>
      <c r="R160" s="216"/>
      <c r="S160" s="216"/>
      <c r="T160" s="216"/>
      <c r="U160" s="216"/>
      <c r="V160" s="216"/>
      <c r="W160" s="216"/>
      <c r="X160" s="216"/>
      <c r="Y160" s="216"/>
      <c r="Z160" s="216"/>
      <c r="AA160" s="216"/>
      <c r="AB160" s="216"/>
      <c r="AC160" s="216"/>
      <c r="AD160" s="216"/>
      <c r="AE160" s="216"/>
      <c r="AF160" s="216"/>
      <c r="AG160" s="216"/>
      <c r="AH160" s="216"/>
      <c r="AI160" s="216"/>
      <c r="AJ160" s="216"/>
      <c r="AK160" s="216"/>
      <c r="AL160" s="216"/>
      <c r="AM160" s="216"/>
      <c r="AN160" s="216"/>
      <c r="AO160" s="216"/>
      <c r="AP160" s="216"/>
      <c r="AQ160" s="216"/>
      <c r="AR160" s="216"/>
      <c r="AS160" s="216"/>
      <c r="AT160" s="216"/>
      <c r="AU160" s="216"/>
      <c r="AV160" s="216"/>
      <c r="AW160" s="216"/>
      <c r="AX160" s="216"/>
      <c r="AY160" s="216"/>
      <c r="AZ160" s="216"/>
      <c r="BA160" s="216"/>
      <c r="BB160" s="216"/>
      <c r="BC160" s="216"/>
      <c r="BD160" s="216"/>
      <c r="BE160" s="216"/>
      <c r="BF160" s="216"/>
      <c r="BG160" s="216"/>
      <c r="BH160" s="216"/>
      <c r="BI160" s="216"/>
      <c r="BJ160" s="216"/>
      <c r="BK160" s="216"/>
      <c r="BL160" s="216"/>
      <c r="BM160" s="216"/>
      <c r="BN160" s="216"/>
      <c r="BO160" s="216"/>
      <c r="BP160" s="216"/>
      <c r="BQ160" s="216"/>
      <c r="BR160" s="216"/>
      <c r="BS160" s="216"/>
      <c r="BT160" s="216"/>
      <c r="BU160" s="216"/>
      <c r="BV160" s="216"/>
      <c r="BW160" s="216"/>
      <c r="BX160" s="216"/>
      <c r="BY160" s="216"/>
      <c r="BZ160" s="216"/>
      <c r="CA160" s="216"/>
      <c r="CB160" s="216"/>
      <c r="CC160" s="216"/>
      <c r="CD160" s="216"/>
      <c r="CE160" s="216"/>
      <c r="CF160" s="216"/>
      <c r="CG160" s="216"/>
      <c r="CH160" s="216"/>
      <c r="CI160" s="216"/>
      <c r="CJ160" s="216"/>
      <c r="CK160" s="216"/>
      <c r="CL160" s="216"/>
      <c r="CM160" s="216"/>
      <c r="CN160" s="216"/>
      <c r="CO160" s="216"/>
      <c r="CP160" s="216"/>
      <c r="CQ160" s="216"/>
      <c r="CR160" s="216"/>
      <c r="CS160" s="216"/>
      <c r="CT160" s="216"/>
      <c r="CU160" s="216"/>
      <c r="CV160" s="216"/>
      <c r="CW160" s="216"/>
      <c r="CX160" s="216"/>
      <c r="CY160" s="216"/>
      <c r="CZ160" s="216"/>
      <c r="DA160" s="216"/>
      <c r="DB160" s="216"/>
      <c r="DC160" s="216"/>
      <c r="DD160" s="216"/>
      <c r="DE160" s="216"/>
      <c r="DF160" s="216"/>
      <c r="DG160" s="216"/>
      <c r="DH160" s="216"/>
      <c r="DI160" s="216"/>
      <c r="DJ160" s="216"/>
      <c r="DK160" s="216"/>
      <c r="DL160" s="216"/>
      <c r="DM160" s="216"/>
      <c r="DN160" s="216"/>
      <c r="DO160" s="216"/>
      <c r="DP160" s="216"/>
      <c r="DQ160" s="216"/>
      <c r="DR160" s="216"/>
      <c r="DS160" s="216"/>
      <c r="DT160" s="216"/>
      <c r="DU160" s="216"/>
      <c r="DV160" s="216"/>
      <c r="DW160" s="216"/>
      <c r="DX160" s="216"/>
      <c r="DY160" s="216"/>
      <c r="DZ160" s="216"/>
      <c r="EA160" s="216"/>
      <c r="EB160" s="216"/>
      <c r="EC160" s="216"/>
      <c r="ED160" s="216"/>
      <c r="EE160" s="216"/>
      <c r="EF160" s="216"/>
      <c r="EG160" s="216"/>
      <c r="EH160" s="216"/>
      <c r="EI160" s="216"/>
      <c r="EJ160" s="216"/>
      <c r="EK160" s="216"/>
      <c r="EL160" s="216"/>
      <c r="EM160" s="216"/>
      <c r="EN160" s="216"/>
      <c r="EO160" s="216"/>
      <c r="EP160" s="216"/>
      <c r="EQ160" s="216"/>
      <c r="ER160" s="216"/>
      <c r="ES160" s="216"/>
      <c r="ET160" s="216"/>
      <c r="EU160" s="216"/>
      <c r="EV160" s="216"/>
      <c r="EW160" s="216"/>
      <c r="EX160" s="216"/>
      <c r="EY160" s="216"/>
      <c r="EZ160" s="216"/>
      <c r="FA160" s="216"/>
      <c r="FB160" s="216"/>
      <c r="FC160" s="216"/>
      <c r="FD160" s="216"/>
      <c r="FE160" s="216"/>
      <c r="FF160" s="216"/>
      <c r="FG160" s="216"/>
      <c r="FH160" s="216"/>
      <c r="FI160" s="216"/>
      <c r="FJ160" s="216"/>
      <c r="FK160" s="216"/>
      <c r="FL160" s="216"/>
      <c r="FM160" s="216"/>
      <c r="FN160" s="216"/>
      <c r="FO160" s="216"/>
      <c r="FP160" s="216"/>
      <c r="FQ160" s="216"/>
      <c r="FR160" s="216"/>
      <c r="FS160" s="216"/>
      <c r="FT160" s="216"/>
      <c r="FU160" s="216"/>
      <c r="FV160" s="216"/>
      <c r="FW160" s="216"/>
      <c r="FX160" s="216"/>
      <c r="FY160" s="216"/>
      <c r="FZ160" s="216"/>
      <c r="GA160" s="216"/>
      <c r="GB160" s="216"/>
      <c r="GC160" s="216"/>
      <c r="GD160" s="216"/>
      <c r="GE160" s="216"/>
      <c r="GF160" s="216"/>
      <c r="GG160" s="216"/>
      <c r="GH160" s="216"/>
      <c r="GI160" s="216"/>
      <c r="GJ160" s="216"/>
      <c r="GK160" s="216"/>
      <c r="GL160" s="216"/>
      <c r="GM160" s="216"/>
      <c r="GN160" s="216"/>
      <c r="GO160" s="216"/>
      <c r="GP160" s="216"/>
      <c r="GQ160" s="216"/>
      <c r="GR160" s="216"/>
      <c r="GS160" s="216"/>
      <c r="GT160" s="216"/>
      <c r="GU160" s="216"/>
      <c r="GV160" s="216"/>
      <c r="GW160" s="216"/>
      <c r="GX160" s="216"/>
      <c r="GY160" s="216"/>
      <c r="GZ160" s="216"/>
      <c r="HA160" s="216"/>
      <c r="HB160" s="216"/>
      <c r="HC160" s="216"/>
      <c r="HD160" s="216"/>
      <c r="HE160" s="216"/>
      <c r="HF160" s="216"/>
      <c r="HG160" s="216"/>
      <c r="HH160" s="216"/>
      <c r="HI160" s="216"/>
      <c r="HJ160" s="216"/>
      <c r="HK160" s="216"/>
      <c r="HL160" s="216"/>
      <c r="HM160" s="216"/>
      <c r="HN160" s="216"/>
      <c r="HO160" s="216"/>
      <c r="HP160" s="216"/>
      <c r="HQ160" s="216"/>
      <c r="HR160" s="216"/>
      <c r="HS160" s="216"/>
      <c r="HT160" s="216"/>
      <c r="HU160" s="216"/>
      <c r="HV160" s="216"/>
      <c r="HW160" s="216"/>
      <c r="HX160" s="216"/>
      <c r="HY160" s="216"/>
      <c r="HZ160" s="216"/>
      <c r="IA160" s="216"/>
      <c r="IB160" s="216"/>
      <c r="IC160" s="216"/>
      <c r="ID160" s="216"/>
      <c r="IE160" s="216"/>
      <c r="IF160" s="216"/>
      <c r="IG160" s="216"/>
      <c r="IH160" s="216"/>
      <c r="II160" s="216"/>
      <c r="IJ160" s="216"/>
      <c r="IK160" s="216"/>
      <c r="IL160" s="216"/>
      <c r="IM160" s="216"/>
      <c r="IN160" s="216"/>
      <c r="IO160" s="216"/>
      <c r="IP160" s="216"/>
      <c r="IQ160" s="216"/>
      <c r="IR160" s="216"/>
      <c r="IS160" s="216"/>
      <c r="IT160" s="216"/>
      <c r="IU160" s="216"/>
      <c r="IV160" s="216"/>
    </row>
    <row r="161" spans="1:256" customFormat="1" ht="15.75" x14ac:dyDescent="0.25">
      <c r="A161" s="30"/>
      <c r="B161" s="320" t="s">
        <v>400</v>
      </c>
      <c r="C161" s="321" t="s">
        <v>175</v>
      </c>
      <c r="D161" s="365" t="s">
        <v>71</v>
      </c>
      <c r="E161" s="365" t="s">
        <v>24</v>
      </c>
      <c r="F161" s="365" t="s">
        <v>177</v>
      </c>
      <c r="G161" s="365" t="s">
        <v>198</v>
      </c>
      <c r="H161" s="366">
        <f>прил._7!K167</f>
        <v>1</v>
      </c>
      <c r="I161" s="216"/>
      <c r="J161" s="216"/>
      <c r="K161" s="411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  <c r="X161" s="216"/>
      <c r="Y161" s="216"/>
      <c r="Z161" s="216"/>
      <c r="AA161" s="216"/>
      <c r="AB161" s="216"/>
      <c r="AC161" s="216"/>
      <c r="AD161" s="216"/>
      <c r="AE161" s="216"/>
      <c r="AF161" s="216"/>
      <c r="AG161" s="216"/>
      <c r="AH161" s="216"/>
      <c r="AI161" s="216"/>
      <c r="AJ161" s="216"/>
      <c r="AK161" s="216"/>
      <c r="AL161" s="216"/>
      <c r="AM161" s="216"/>
      <c r="AN161" s="216"/>
      <c r="AO161" s="216"/>
      <c r="AP161" s="216"/>
      <c r="AQ161" s="216"/>
      <c r="AR161" s="216"/>
      <c r="AS161" s="216"/>
      <c r="AT161" s="216"/>
      <c r="AU161" s="216"/>
      <c r="AV161" s="216"/>
      <c r="AW161" s="216"/>
      <c r="AX161" s="216"/>
      <c r="AY161" s="216"/>
      <c r="AZ161" s="216"/>
      <c r="BA161" s="216"/>
      <c r="BB161" s="216"/>
      <c r="BC161" s="216"/>
      <c r="BD161" s="216"/>
      <c r="BE161" s="216"/>
      <c r="BF161" s="216"/>
      <c r="BG161" s="216"/>
      <c r="BH161" s="216"/>
      <c r="BI161" s="216"/>
      <c r="BJ161" s="216"/>
      <c r="BK161" s="216"/>
      <c r="BL161" s="216"/>
      <c r="BM161" s="216"/>
      <c r="BN161" s="216"/>
      <c r="BO161" s="216"/>
      <c r="BP161" s="216"/>
      <c r="BQ161" s="216"/>
      <c r="BR161" s="216"/>
      <c r="BS161" s="216"/>
      <c r="BT161" s="216"/>
      <c r="BU161" s="216"/>
      <c r="BV161" s="216"/>
      <c r="BW161" s="216"/>
      <c r="BX161" s="216"/>
      <c r="BY161" s="216"/>
      <c r="BZ161" s="216"/>
      <c r="CA161" s="216"/>
      <c r="CB161" s="216"/>
      <c r="CC161" s="216"/>
      <c r="CD161" s="216"/>
      <c r="CE161" s="216"/>
      <c r="CF161" s="216"/>
      <c r="CG161" s="216"/>
      <c r="CH161" s="216"/>
      <c r="CI161" s="216"/>
      <c r="CJ161" s="216"/>
      <c r="CK161" s="216"/>
      <c r="CL161" s="216"/>
      <c r="CM161" s="216"/>
      <c r="CN161" s="216"/>
      <c r="CO161" s="216"/>
      <c r="CP161" s="216"/>
      <c r="CQ161" s="216"/>
      <c r="CR161" s="216"/>
      <c r="CS161" s="216"/>
      <c r="CT161" s="216"/>
      <c r="CU161" s="216"/>
      <c r="CV161" s="216"/>
      <c r="CW161" s="216"/>
      <c r="CX161" s="216"/>
      <c r="CY161" s="216"/>
      <c r="CZ161" s="216"/>
      <c r="DA161" s="216"/>
      <c r="DB161" s="216"/>
      <c r="DC161" s="216"/>
      <c r="DD161" s="216"/>
      <c r="DE161" s="216"/>
      <c r="DF161" s="216"/>
      <c r="DG161" s="216"/>
      <c r="DH161" s="216"/>
      <c r="DI161" s="216"/>
      <c r="DJ161" s="216"/>
      <c r="DK161" s="216"/>
      <c r="DL161" s="216"/>
      <c r="DM161" s="216"/>
      <c r="DN161" s="216"/>
      <c r="DO161" s="216"/>
      <c r="DP161" s="216"/>
      <c r="DQ161" s="216"/>
      <c r="DR161" s="216"/>
      <c r="DS161" s="216"/>
      <c r="DT161" s="216"/>
      <c r="DU161" s="216"/>
      <c r="DV161" s="216"/>
      <c r="DW161" s="216"/>
      <c r="DX161" s="216"/>
      <c r="DY161" s="216"/>
      <c r="DZ161" s="216"/>
      <c r="EA161" s="216"/>
      <c r="EB161" s="216"/>
      <c r="EC161" s="216"/>
      <c r="ED161" s="216"/>
      <c r="EE161" s="216"/>
      <c r="EF161" s="216"/>
      <c r="EG161" s="216"/>
      <c r="EH161" s="216"/>
      <c r="EI161" s="216"/>
      <c r="EJ161" s="216"/>
      <c r="EK161" s="216"/>
      <c r="EL161" s="216"/>
      <c r="EM161" s="216"/>
      <c r="EN161" s="216"/>
      <c r="EO161" s="216"/>
      <c r="EP161" s="216"/>
      <c r="EQ161" s="216"/>
      <c r="ER161" s="216"/>
      <c r="ES161" s="216"/>
      <c r="ET161" s="216"/>
      <c r="EU161" s="216"/>
      <c r="EV161" s="216"/>
      <c r="EW161" s="216"/>
      <c r="EX161" s="216"/>
      <c r="EY161" s="216"/>
      <c r="EZ161" s="216"/>
      <c r="FA161" s="216"/>
      <c r="FB161" s="216"/>
      <c r="FC161" s="216"/>
      <c r="FD161" s="216"/>
      <c r="FE161" s="216"/>
      <c r="FF161" s="216"/>
      <c r="FG161" s="216"/>
      <c r="FH161" s="216"/>
      <c r="FI161" s="216"/>
      <c r="FJ161" s="216"/>
      <c r="FK161" s="216"/>
      <c r="FL161" s="216"/>
      <c r="FM161" s="216"/>
      <c r="FN161" s="216"/>
      <c r="FO161" s="216"/>
      <c r="FP161" s="216"/>
      <c r="FQ161" s="216"/>
      <c r="FR161" s="216"/>
      <c r="FS161" s="216"/>
      <c r="FT161" s="216"/>
      <c r="FU161" s="216"/>
      <c r="FV161" s="216"/>
      <c r="FW161" s="216"/>
      <c r="FX161" s="216"/>
      <c r="FY161" s="216"/>
      <c r="FZ161" s="216"/>
      <c r="GA161" s="216"/>
      <c r="GB161" s="216"/>
      <c r="GC161" s="216"/>
      <c r="GD161" s="216"/>
      <c r="GE161" s="216"/>
      <c r="GF161" s="216"/>
      <c r="GG161" s="216"/>
      <c r="GH161" s="216"/>
      <c r="GI161" s="216"/>
      <c r="GJ161" s="216"/>
      <c r="GK161" s="216"/>
      <c r="GL161" s="216"/>
      <c r="GM161" s="216"/>
      <c r="GN161" s="216"/>
      <c r="GO161" s="216"/>
      <c r="GP161" s="216"/>
      <c r="GQ161" s="216"/>
      <c r="GR161" s="216"/>
      <c r="GS161" s="216"/>
      <c r="GT161" s="216"/>
      <c r="GU161" s="216"/>
      <c r="GV161" s="216"/>
      <c r="GW161" s="216"/>
      <c r="GX161" s="216"/>
      <c r="GY161" s="216"/>
      <c r="GZ161" s="216"/>
      <c r="HA161" s="216"/>
      <c r="HB161" s="216"/>
      <c r="HC161" s="216"/>
      <c r="HD161" s="216"/>
      <c r="HE161" s="216"/>
      <c r="HF161" s="216"/>
      <c r="HG161" s="216"/>
      <c r="HH161" s="216"/>
      <c r="HI161" s="216"/>
      <c r="HJ161" s="216"/>
      <c r="HK161" s="216"/>
      <c r="HL161" s="216"/>
      <c r="HM161" s="216"/>
      <c r="HN161" s="216"/>
      <c r="HO161" s="216"/>
      <c r="HP161" s="216"/>
      <c r="HQ161" s="216"/>
      <c r="HR161" s="216"/>
      <c r="HS161" s="216"/>
      <c r="HT161" s="216"/>
      <c r="HU161" s="216"/>
      <c r="HV161" s="216"/>
      <c r="HW161" s="216"/>
      <c r="HX161" s="216"/>
      <c r="HY161" s="216"/>
      <c r="HZ161" s="216"/>
      <c r="IA161" s="216"/>
      <c r="IB161" s="216"/>
      <c r="IC161" s="216"/>
      <c r="ID161" s="216"/>
      <c r="IE161" s="216"/>
      <c r="IF161" s="216"/>
      <c r="IG161" s="216"/>
      <c r="IH161" s="216"/>
      <c r="II161" s="216"/>
      <c r="IJ161" s="216"/>
      <c r="IK161" s="216"/>
      <c r="IL161" s="216"/>
      <c r="IM161" s="216"/>
      <c r="IN161" s="216"/>
      <c r="IO161" s="216"/>
      <c r="IP161" s="216"/>
      <c r="IQ161" s="216"/>
      <c r="IR161" s="216"/>
      <c r="IS161" s="216"/>
      <c r="IT161" s="216"/>
      <c r="IU161" s="216"/>
      <c r="IV161" s="216"/>
    </row>
    <row r="162" spans="1:256" customFormat="1" ht="15.75" x14ac:dyDescent="0.25">
      <c r="A162" s="30"/>
      <c r="B162" s="320"/>
      <c r="C162" s="321"/>
      <c r="D162" s="365"/>
      <c r="E162" s="365"/>
      <c r="F162" s="365"/>
      <c r="G162" s="365"/>
      <c r="H162" s="366"/>
      <c r="I162" s="216"/>
      <c r="J162" s="216"/>
      <c r="K162" s="411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  <c r="X162" s="216"/>
      <c r="Y162" s="216"/>
      <c r="Z162" s="216"/>
      <c r="AA162" s="216"/>
      <c r="AB162" s="216"/>
      <c r="AC162" s="216"/>
      <c r="AD162" s="216"/>
      <c r="AE162" s="216"/>
      <c r="AF162" s="216"/>
      <c r="AG162" s="216"/>
      <c r="AH162" s="216"/>
      <c r="AI162" s="216"/>
      <c r="AJ162" s="216"/>
      <c r="AK162" s="216"/>
      <c r="AL162" s="216"/>
      <c r="AM162" s="216"/>
      <c r="AN162" s="216"/>
      <c r="AO162" s="216"/>
      <c r="AP162" s="216"/>
      <c r="AQ162" s="216"/>
      <c r="AR162" s="216"/>
      <c r="AS162" s="216"/>
      <c r="AT162" s="216"/>
      <c r="AU162" s="216"/>
      <c r="AV162" s="216"/>
      <c r="AW162" s="216"/>
      <c r="AX162" s="216"/>
      <c r="AY162" s="216"/>
      <c r="AZ162" s="216"/>
      <c r="BA162" s="216"/>
      <c r="BB162" s="216"/>
      <c r="BC162" s="216"/>
      <c r="BD162" s="216"/>
      <c r="BE162" s="216"/>
      <c r="BF162" s="216"/>
      <c r="BG162" s="216"/>
      <c r="BH162" s="216"/>
      <c r="BI162" s="216"/>
      <c r="BJ162" s="216"/>
      <c r="BK162" s="216"/>
      <c r="BL162" s="216"/>
      <c r="BM162" s="216"/>
      <c r="BN162" s="216"/>
      <c r="BO162" s="216"/>
      <c r="BP162" s="216"/>
      <c r="BQ162" s="216"/>
      <c r="BR162" s="216"/>
      <c r="BS162" s="216"/>
      <c r="BT162" s="216"/>
      <c r="BU162" s="216"/>
      <c r="BV162" s="216"/>
      <c r="BW162" s="216"/>
      <c r="BX162" s="216"/>
      <c r="BY162" s="216"/>
      <c r="BZ162" s="216"/>
      <c r="CA162" s="216"/>
      <c r="CB162" s="216"/>
      <c r="CC162" s="216"/>
      <c r="CD162" s="216"/>
      <c r="CE162" s="216"/>
      <c r="CF162" s="216"/>
      <c r="CG162" s="216"/>
      <c r="CH162" s="216"/>
      <c r="CI162" s="216"/>
      <c r="CJ162" s="216"/>
      <c r="CK162" s="216"/>
      <c r="CL162" s="216"/>
      <c r="CM162" s="216"/>
      <c r="CN162" s="216"/>
      <c r="CO162" s="216"/>
      <c r="CP162" s="216"/>
      <c r="CQ162" s="216"/>
      <c r="CR162" s="216"/>
      <c r="CS162" s="216"/>
      <c r="CT162" s="216"/>
      <c r="CU162" s="216"/>
      <c r="CV162" s="216"/>
      <c r="CW162" s="216"/>
      <c r="CX162" s="216"/>
      <c r="CY162" s="216"/>
      <c r="CZ162" s="216"/>
      <c r="DA162" s="216"/>
      <c r="DB162" s="216"/>
      <c r="DC162" s="216"/>
      <c r="DD162" s="216"/>
      <c r="DE162" s="216"/>
      <c r="DF162" s="216"/>
      <c r="DG162" s="216"/>
      <c r="DH162" s="216"/>
      <c r="DI162" s="216"/>
      <c r="DJ162" s="216"/>
      <c r="DK162" s="216"/>
      <c r="DL162" s="216"/>
      <c r="DM162" s="216"/>
      <c r="DN162" s="216"/>
      <c r="DO162" s="216"/>
      <c r="DP162" s="216"/>
      <c r="DQ162" s="216"/>
      <c r="DR162" s="216"/>
      <c r="DS162" s="216"/>
      <c r="DT162" s="216"/>
      <c r="DU162" s="216"/>
      <c r="DV162" s="216"/>
      <c r="DW162" s="216"/>
      <c r="DX162" s="216"/>
      <c r="DY162" s="216"/>
      <c r="DZ162" s="216"/>
      <c r="EA162" s="216"/>
      <c r="EB162" s="216"/>
      <c r="EC162" s="216"/>
      <c r="ED162" s="216"/>
      <c r="EE162" s="216"/>
      <c r="EF162" s="216"/>
      <c r="EG162" s="216"/>
      <c r="EH162" s="216"/>
      <c r="EI162" s="216"/>
      <c r="EJ162" s="216"/>
      <c r="EK162" s="216"/>
      <c r="EL162" s="216"/>
      <c r="EM162" s="216"/>
      <c r="EN162" s="216"/>
      <c r="EO162" s="216"/>
      <c r="EP162" s="216"/>
      <c r="EQ162" s="216"/>
      <c r="ER162" s="216"/>
      <c r="ES162" s="216"/>
      <c r="ET162" s="216"/>
      <c r="EU162" s="216"/>
      <c r="EV162" s="216"/>
      <c r="EW162" s="216"/>
      <c r="EX162" s="216"/>
      <c r="EY162" s="216"/>
      <c r="EZ162" s="216"/>
      <c r="FA162" s="216"/>
      <c r="FB162" s="216"/>
      <c r="FC162" s="216"/>
      <c r="FD162" s="216"/>
      <c r="FE162" s="216"/>
      <c r="FF162" s="216"/>
      <c r="FG162" s="216"/>
      <c r="FH162" s="216"/>
      <c r="FI162" s="216"/>
      <c r="FJ162" s="216"/>
      <c r="FK162" s="216"/>
      <c r="FL162" s="216"/>
      <c r="FM162" s="216"/>
      <c r="FN162" s="216"/>
      <c r="FO162" s="216"/>
      <c r="FP162" s="216"/>
      <c r="FQ162" s="216"/>
      <c r="FR162" s="216"/>
      <c r="FS162" s="216"/>
      <c r="FT162" s="216"/>
      <c r="FU162" s="216"/>
      <c r="FV162" s="216"/>
      <c r="FW162" s="216"/>
      <c r="FX162" s="216"/>
      <c r="FY162" s="216"/>
      <c r="FZ162" s="216"/>
      <c r="GA162" s="216"/>
      <c r="GB162" s="216"/>
      <c r="GC162" s="216"/>
      <c r="GD162" s="216"/>
      <c r="GE162" s="216"/>
      <c r="GF162" s="216"/>
      <c r="GG162" s="216"/>
      <c r="GH162" s="216"/>
      <c r="GI162" s="216"/>
      <c r="GJ162" s="216"/>
      <c r="GK162" s="216"/>
      <c r="GL162" s="216"/>
      <c r="GM162" s="216"/>
      <c r="GN162" s="216"/>
      <c r="GO162" s="216"/>
      <c r="GP162" s="216"/>
      <c r="GQ162" s="216"/>
      <c r="GR162" s="216"/>
      <c r="GS162" s="216"/>
      <c r="GT162" s="216"/>
      <c r="GU162" s="216"/>
      <c r="GV162" s="216"/>
      <c r="GW162" s="216"/>
      <c r="GX162" s="216"/>
      <c r="GY162" s="216"/>
      <c r="GZ162" s="216"/>
      <c r="HA162" s="216"/>
      <c r="HB162" s="216"/>
      <c r="HC162" s="216"/>
      <c r="HD162" s="216"/>
      <c r="HE162" s="216"/>
      <c r="HF162" s="216"/>
      <c r="HG162" s="216"/>
      <c r="HH162" s="216"/>
      <c r="HI162" s="216"/>
      <c r="HJ162" s="216"/>
      <c r="HK162" s="216"/>
      <c r="HL162" s="216"/>
      <c r="HM162" s="216"/>
      <c r="HN162" s="216"/>
      <c r="HO162" s="216"/>
      <c r="HP162" s="216"/>
      <c r="HQ162" s="216"/>
      <c r="HR162" s="216"/>
      <c r="HS162" s="216"/>
      <c r="HT162" s="216"/>
      <c r="HU162" s="216"/>
      <c r="HV162" s="216"/>
      <c r="HW162" s="216"/>
      <c r="HX162" s="216"/>
      <c r="HY162" s="216"/>
      <c r="HZ162" s="216"/>
      <c r="IA162" s="216"/>
      <c r="IB162" s="216"/>
      <c r="IC162" s="216"/>
      <c r="ID162" s="216"/>
      <c r="IE162" s="216"/>
      <c r="IF162" s="216"/>
      <c r="IG162" s="216"/>
      <c r="IH162" s="216"/>
      <c r="II162" s="216"/>
      <c r="IJ162" s="216"/>
      <c r="IK162" s="216"/>
      <c r="IL162" s="216"/>
      <c r="IM162" s="216"/>
      <c r="IN162" s="216"/>
      <c r="IO162" s="216"/>
      <c r="IP162" s="216"/>
      <c r="IQ162" s="216"/>
      <c r="IR162" s="216"/>
      <c r="IS162" s="216"/>
      <c r="IT162" s="216"/>
      <c r="IU162" s="216"/>
      <c r="IV162" s="216"/>
    </row>
    <row r="163" spans="1:256" ht="43.5" x14ac:dyDescent="0.25">
      <c r="A163" s="20"/>
      <c r="B163" s="128" t="s">
        <v>67</v>
      </c>
      <c r="C163" s="119" t="s">
        <v>68</v>
      </c>
      <c r="D163" s="119" t="s">
        <v>69</v>
      </c>
      <c r="E163" s="119" t="s">
        <v>24</v>
      </c>
      <c r="F163" s="119" t="s">
        <v>136</v>
      </c>
      <c r="G163" s="118"/>
      <c r="H163" s="121">
        <f>H166</f>
        <v>70</v>
      </c>
      <c r="K163" s="398"/>
    </row>
    <row r="164" spans="1:256" x14ac:dyDescent="0.25">
      <c r="A164" s="19"/>
      <c r="B164" s="22" t="s">
        <v>56</v>
      </c>
      <c r="C164" s="27" t="s">
        <v>68</v>
      </c>
      <c r="D164" s="27" t="s">
        <v>71</v>
      </c>
      <c r="E164" s="27" t="s">
        <v>24</v>
      </c>
      <c r="F164" s="27" t="s">
        <v>136</v>
      </c>
      <c r="G164" s="28"/>
      <c r="H164" s="37">
        <f>H165</f>
        <v>70</v>
      </c>
      <c r="K164" s="398"/>
    </row>
    <row r="165" spans="1:256" ht="30" x14ac:dyDescent="0.25">
      <c r="A165" s="19"/>
      <c r="B165" s="22" t="s">
        <v>72</v>
      </c>
      <c r="C165" s="27" t="s">
        <v>68</v>
      </c>
      <c r="D165" s="27" t="s">
        <v>71</v>
      </c>
      <c r="E165" s="27" t="s">
        <v>24</v>
      </c>
      <c r="F165" s="27" t="s">
        <v>150</v>
      </c>
      <c r="G165" s="28"/>
      <c r="H165" s="37">
        <f>H166</f>
        <v>70</v>
      </c>
      <c r="K165" s="398"/>
    </row>
    <row r="166" spans="1:256" ht="16.5" customHeight="1" x14ac:dyDescent="0.25">
      <c r="A166" s="19"/>
      <c r="B166" s="356" t="s">
        <v>73</v>
      </c>
      <c r="C166" s="27" t="s">
        <v>68</v>
      </c>
      <c r="D166" s="27" t="s">
        <v>71</v>
      </c>
      <c r="E166" s="27" t="s">
        <v>24</v>
      </c>
      <c r="F166" s="27" t="s">
        <v>150</v>
      </c>
      <c r="G166" s="28" t="s">
        <v>74</v>
      </c>
      <c r="H166" s="37">
        <f>прил._7!K23</f>
        <v>70</v>
      </c>
      <c r="K166" s="398"/>
    </row>
    <row r="167" spans="1:256" ht="25.5" hidden="1" customHeight="1" x14ac:dyDescent="0.25">
      <c r="A167" s="172"/>
      <c r="B167" s="86" t="s">
        <v>204</v>
      </c>
      <c r="C167" s="72" t="s">
        <v>200</v>
      </c>
      <c r="D167" s="72" t="s">
        <v>69</v>
      </c>
      <c r="E167" s="72" t="s">
        <v>24</v>
      </c>
      <c r="F167" s="72" t="s">
        <v>136</v>
      </c>
      <c r="G167" s="264"/>
      <c r="H167" s="265" t="e">
        <f>H169+H171</f>
        <v>#REF!</v>
      </c>
      <c r="K167" s="398"/>
    </row>
    <row r="168" spans="1:256" ht="30" hidden="1" x14ac:dyDescent="0.25">
      <c r="A168" s="172"/>
      <c r="B168" s="86" t="s">
        <v>202</v>
      </c>
      <c r="C168" s="41" t="s">
        <v>200</v>
      </c>
      <c r="D168" s="41" t="s">
        <v>97</v>
      </c>
      <c r="E168" s="41" t="s">
        <v>24</v>
      </c>
      <c r="F168" s="41" t="s">
        <v>201</v>
      </c>
      <c r="G168" s="41"/>
      <c r="H168" s="265" t="e">
        <f>H169</f>
        <v>#REF!</v>
      </c>
      <c r="K168" s="398"/>
    </row>
    <row r="169" spans="1:256" ht="32.25" hidden="1" customHeight="1" x14ac:dyDescent="0.25">
      <c r="A169" s="38"/>
      <c r="B169" s="86" t="s">
        <v>83</v>
      </c>
      <c r="C169" s="41" t="s">
        <v>200</v>
      </c>
      <c r="D169" s="41" t="s">
        <v>97</v>
      </c>
      <c r="E169" s="41" t="s">
        <v>24</v>
      </c>
      <c r="F169" s="41" t="s">
        <v>201</v>
      </c>
      <c r="G169" s="41" t="s">
        <v>84</v>
      </c>
      <c r="H169" s="266" t="e">
        <f>прил._7!#REF!</f>
        <v>#REF!</v>
      </c>
      <c r="K169" s="398"/>
    </row>
    <row r="170" spans="1:256" ht="32.25" hidden="1" customHeight="1" x14ac:dyDescent="0.25">
      <c r="A170" s="38"/>
      <c r="B170" s="86" t="s">
        <v>203</v>
      </c>
      <c r="C170" s="41" t="s">
        <v>200</v>
      </c>
      <c r="D170" s="41" t="s">
        <v>91</v>
      </c>
      <c r="E170" s="41" t="s">
        <v>24</v>
      </c>
      <c r="F170" s="41" t="s">
        <v>201</v>
      </c>
      <c r="G170" s="41"/>
      <c r="H170" s="266" t="e">
        <f>H171</f>
        <v>#REF!</v>
      </c>
      <c r="K170" s="398"/>
    </row>
    <row r="171" spans="1:256" ht="32.25" hidden="1" customHeight="1" x14ac:dyDescent="0.25">
      <c r="A171" s="38"/>
      <c r="B171" s="86" t="s">
        <v>83</v>
      </c>
      <c r="C171" s="41" t="s">
        <v>200</v>
      </c>
      <c r="D171" s="41" t="s">
        <v>91</v>
      </c>
      <c r="E171" s="41" t="s">
        <v>24</v>
      </c>
      <c r="F171" s="41" t="s">
        <v>201</v>
      </c>
      <c r="G171" s="41" t="s">
        <v>84</v>
      </c>
      <c r="H171" s="266" t="e">
        <f>прил._7!#REF!</f>
        <v>#REF!</v>
      </c>
      <c r="K171" s="398"/>
    </row>
    <row r="172" spans="1:256" ht="32.25" customHeight="1" x14ac:dyDescent="0.25">
      <c r="A172" s="35"/>
      <c r="B172" s="29"/>
      <c r="C172" s="123"/>
      <c r="D172" s="123"/>
      <c r="E172" s="123"/>
      <c r="F172" s="123"/>
      <c r="G172" s="123"/>
      <c r="H172" s="124"/>
      <c r="K172" s="398"/>
    </row>
    <row r="173" spans="1:256" ht="32.25" customHeight="1" x14ac:dyDescent="0.3">
      <c r="A173" s="35"/>
      <c r="B173" s="540" t="s">
        <v>374</v>
      </c>
      <c r="C173" s="541"/>
      <c r="D173" s="541"/>
      <c r="E173" s="541"/>
      <c r="F173" s="541"/>
      <c r="G173" s="541"/>
      <c r="H173" s="541"/>
      <c r="K173" s="398"/>
    </row>
    <row r="174" spans="1:256" ht="32.25" customHeight="1" x14ac:dyDescent="0.25">
      <c r="A174" s="35"/>
      <c r="B174" s="29"/>
      <c r="C174" s="123"/>
      <c r="D174" s="123"/>
      <c r="E174" s="123"/>
      <c r="F174" s="123"/>
      <c r="G174" s="123"/>
      <c r="H174" s="124"/>
      <c r="K174" s="398"/>
    </row>
    <row r="175" spans="1:256" x14ac:dyDescent="0.25">
      <c r="G175" s="15"/>
      <c r="K175" s="398"/>
      <c r="O175" s="398"/>
      <c r="P175" s="398"/>
      <c r="Q175" s="398"/>
    </row>
    <row r="176" spans="1:256" x14ac:dyDescent="0.25">
      <c r="B176" s="32"/>
      <c r="C176" s="32"/>
      <c r="D176" s="32"/>
      <c r="E176" s="32"/>
      <c r="F176" s="32"/>
      <c r="G176" s="147"/>
      <c r="H176" s="32"/>
      <c r="K176" s="398"/>
      <c r="O176" s="398"/>
      <c r="P176" s="398"/>
      <c r="Q176" s="398"/>
    </row>
    <row r="177" spans="11:17" x14ac:dyDescent="0.25">
      <c r="K177" s="398"/>
      <c r="O177" s="398"/>
      <c r="P177" s="398"/>
      <c r="Q177" s="398"/>
    </row>
    <row r="178" spans="11:17" x14ac:dyDescent="0.25">
      <c r="K178" s="398"/>
    </row>
  </sheetData>
  <mergeCells count="9">
    <mergeCell ref="C8:F8"/>
    <mergeCell ref="C9:F9"/>
    <mergeCell ref="B173:H173"/>
    <mergeCell ref="C1:H1"/>
    <mergeCell ref="C2:H2"/>
    <mergeCell ref="C3:H3"/>
    <mergeCell ref="C4:H4"/>
    <mergeCell ref="C5:H5"/>
    <mergeCell ref="A6:H6"/>
  </mergeCells>
  <phoneticPr fontId="38" type="noConversion"/>
  <pageMargins left="0.7" right="0.7" top="0.75" bottom="0.75" header="0.3" footer="0.3"/>
  <pageSetup paperSize="9" scale="9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9"/>
  <sheetViews>
    <sheetView view="pageBreakPreview" topLeftCell="A45" zoomScale="80" zoomScaleNormal="91" zoomScaleSheetLayoutView="80" workbookViewId="0">
      <selection activeCell="B53" sqref="B53"/>
    </sheetView>
  </sheetViews>
  <sheetFormatPr defaultColWidth="11.42578125" defaultRowHeight="15" x14ac:dyDescent="0.25"/>
  <cols>
    <col min="1" max="1" width="3.85546875" style="77" customWidth="1"/>
    <col min="2" max="2" width="62.7109375" style="77" customWidth="1"/>
    <col min="3" max="3" width="4.85546875" style="77" customWidth="1"/>
    <col min="4" max="5" width="3.85546875" style="77" customWidth="1"/>
    <col min="6" max="6" width="4.140625" style="77" customWidth="1"/>
    <col min="7" max="7" width="3.28515625" style="77" customWidth="1"/>
    <col min="8" max="8" width="4" style="77" customWidth="1"/>
    <col min="9" max="9" width="7.42578125" style="77" customWidth="1"/>
    <col min="10" max="10" width="4.7109375" style="125" customWidth="1"/>
    <col min="11" max="11" width="11.42578125" style="77" customWidth="1"/>
    <col min="12" max="12" width="11.28515625" style="233" customWidth="1"/>
    <col min="13" max="13" width="14.7109375" style="234" customWidth="1"/>
    <col min="14" max="14" width="9.140625" style="234" customWidth="1"/>
    <col min="15" max="15" width="14.42578125" style="77" customWidth="1"/>
    <col min="16" max="246" width="9.140625" style="77" customWidth="1"/>
    <col min="247" max="247" width="3.85546875" style="77" customWidth="1"/>
    <col min="248" max="248" width="45.28515625" style="77" customWidth="1"/>
    <col min="249" max="249" width="4.85546875" style="77" customWidth="1"/>
    <col min="250" max="251" width="3.85546875" style="77" customWidth="1"/>
    <col min="252" max="252" width="3.7109375" style="77" customWidth="1"/>
    <col min="253" max="253" width="2.5703125" style="77" customWidth="1"/>
    <col min="254" max="254" width="7.42578125" style="77" customWidth="1"/>
    <col min="255" max="255" width="4.7109375" style="77" customWidth="1"/>
    <col min="256" max="16384" width="11.42578125" style="77"/>
  </cols>
  <sheetData>
    <row r="1" spans="1:17" x14ac:dyDescent="0.25">
      <c r="B1"/>
      <c r="C1" s="553" t="s">
        <v>329</v>
      </c>
      <c r="D1" s="553"/>
      <c r="E1" s="553"/>
      <c r="F1" s="553"/>
      <c r="G1" s="553"/>
      <c r="H1" s="553"/>
      <c r="I1" s="553"/>
      <c r="J1" s="553"/>
      <c r="K1" s="553"/>
    </row>
    <row r="2" spans="1:17" x14ac:dyDescent="0.25">
      <c r="C2" s="553" t="s">
        <v>0</v>
      </c>
      <c r="D2" s="553"/>
      <c r="E2" s="553"/>
      <c r="F2" s="553"/>
      <c r="G2" s="553"/>
      <c r="H2" s="553"/>
      <c r="I2" s="553"/>
      <c r="J2" s="553"/>
      <c r="K2" s="553"/>
      <c r="P2" s="253"/>
      <c r="Q2" s="253"/>
    </row>
    <row r="3" spans="1:17" x14ac:dyDescent="0.25">
      <c r="C3" s="553" t="s">
        <v>1</v>
      </c>
      <c r="D3" s="553"/>
      <c r="E3" s="553"/>
      <c r="F3" s="553"/>
      <c r="G3" s="553"/>
      <c r="H3" s="553"/>
      <c r="I3" s="553"/>
      <c r="J3" s="553"/>
      <c r="K3" s="553"/>
    </row>
    <row r="4" spans="1:17" x14ac:dyDescent="0.25">
      <c r="C4" s="553" t="s">
        <v>2</v>
      </c>
      <c r="D4" s="553"/>
      <c r="E4" s="553"/>
      <c r="F4" s="553"/>
      <c r="G4" s="553"/>
      <c r="H4" s="553"/>
      <c r="I4" s="553"/>
      <c r="J4" s="553"/>
      <c r="K4" s="553"/>
    </row>
    <row r="5" spans="1:17" ht="12.75" customHeight="1" x14ac:dyDescent="0.25">
      <c r="C5" s="553"/>
      <c r="D5" s="553"/>
      <c r="E5" s="553"/>
      <c r="F5" s="553"/>
      <c r="G5" s="553"/>
      <c r="H5" s="553"/>
      <c r="I5" s="553"/>
      <c r="J5" s="553"/>
      <c r="K5" s="553"/>
    </row>
    <row r="6" spans="1:17" x14ac:dyDescent="0.25">
      <c r="A6" s="554" t="s">
        <v>431</v>
      </c>
      <c r="B6" s="554"/>
      <c r="C6" s="554"/>
      <c r="D6" s="554"/>
      <c r="E6" s="554"/>
      <c r="F6" s="554"/>
      <c r="G6" s="554"/>
      <c r="H6" s="554"/>
      <c r="I6" s="554"/>
      <c r="J6" s="554"/>
      <c r="K6" s="554"/>
    </row>
    <row r="7" spans="1:17" ht="6" customHeight="1" x14ac:dyDescent="0.25">
      <c r="A7" s="546"/>
      <c r="B7" s="546"/>
      <c r="C7" s="546"/>
      <c r="D7" s="546"/>
      <c r="E7" s="546"/>
      <c r="F7" s="546"/>
      <c r="G7" s="546"/>
      <c r="H7" s="546"/>
      <c r="I7" s="546"/>
      <c r="J7" s="546"/>
      <c r="K7" s="546"/>
    </row>
    <row r="8" spans="1:17" ht="17.25" customHeight="1" x14ac:dyDescent="0.25">
      <c r="A8" s="142"/>
      <c r="B8" s="142"/>
      <c r="C8" s="142"/>
      <c r="D8" s="142"/>
      <c r="E8" s="142"/>
      <c r="F8" s="142"/>
      <c r="G8" s="142"/>
      <c r="H8" s="142"/>
      <c r="I8" s="142"/>
      <c r="J8" s="143"/>
      <c r="K8" s="144" t="s">
        <v>62</v>
      </c>
    </row>
    <row r="9" spans="1:17" ht="43.5" customHeight="1" x14ac:dyDescent="0.25">
      <c r="A9" s="137" t="s">
        <v>63</v>
      </c>
      <c r="B9" s="137" t="s">
        <v>4</v>
      </c>
      <c r="C9" s="138" t="s">
        <v>64</v>
      </c>
      <c r="D9" s="139" t="s">
        <v>65</v>
      </c>
      <c r="E9" s="139" t="s">
        <v>6</v>
      </c>
      <c r="F9" s="547" t="s">
        <v>33</v>
      </c>
      <c r="G9" s="548"/>
      <c r="H9" s="548"/>
      <c r="I9" s="549"/>
      <c r="J9" s="140" t="s">
        <v>34</v>
      </c>
      <c r="K9" s="141" t="s">
        <v>160</v>
      </c>
      <c r="L9" s="235"/>
      <c r="M9" s="236"/>
    </row>
    <row r="10" spans="1:17" x14ac:dyDescent="0.25">
      <c r="A10" s="40">
        <v>1</v>
      </c>
      <c r="B10" s="40">
        <v>2</v>
      </c>
      <c r="C10" s="40">
        <v>3</v>
      </c>
      <c r="D10" s="40">
        <v>4</v>
      </c>
      <c r="E10" s="40">
        <v>5</v>
      </c>
      <c r="F10" s="550">
        <v>6</v>
      </c>
      <c r="G10" s="551"/>
      <c r="H10" s="551"/>
      <c r="I10" s="552"/>
      <c r="J10" s="126">
        <v>7</v>
      </c>
      <c r="K10" s="40">
        <v>8</v>
      </c>
      <c r="L10" s="252"/>
      <c r="M10" s="252"/>
    </row>
    <row r="11" spans="1:17" x14ac:dyDescent="0.25">
      <c r="A11" s="40"/>
      <c r="B11" s="79" t="s">
        <v>66</v>
      </c>
      <c r="C11" s="71"/>
      <c r="D11" s="71"/>
      <c r="E11" s="71"/>
      <c r="F11" s="112"/>
      <c r="G11" s="113"/>
      <c r="H11" s="113"/>
      <c r="I11" s="114"/>
      <c r="J11" s="114"/>
      <c r="K11" s="364">
        <f>K24+K12</f>
        <v>23660.1</v>
      </c>
      <c r="L11" s="235"/>
      <c r="M11" s="236"/>
      <c r="N11" s="237"/>
      <c r="O11" s="78"/>
      <c r="Q11" s="78"/>
    </row>
    <row r="12" spans="1:17" x14ac:dyDescent="0.25">
      <c r="A12" s="71">
        <v>1</v>
      </c>
      <c r="B12" s="70" t="s">
        <v>127</v>
      </c>
      <c r="C12" s="71">
        <v>991</v>
      </c>
      <c r="D12" s="72"/>
      <c r="E12" s="72"/>
      <c r="F12" s="109"/>
      <c r="G12" s="110"/>
      <c r="H12" s="110"/>
      <c r="I12" s="111"/>
      <c r="J12" s="72"/>
      <c r="K12" s="364">
        <f>K19+K18</f>
        <v>80</v>
      </c>
    </row>
    <row r="13" spans="1:17" x14ac:dyDescent="0.25">
      <c r="A13" s="71"/>
      <c r="B13" s="70" t="s">
        <v>7</v>
      </c>
      <c r="C13" s="71">
        <v>991</v>
      </c>
      <c r="D13" s="72" t="s">
        <v>23</v>
      </c>
      <c r="E13" s="72" t="s">
        <v>24</v>
      </c>
      <c r="F13" s="109"/>
      <c r="G13" s="110"/>
      <c r="H13" s="110"/>
      <c r="I13" s="111"/>
      <c r="J13" s="72"/>
      <c r="K13" s="364">
        <f>K12</f>
        <v>80</v>
      </c>
    </row>
    <row r="14" spans="1:17" ht="47.25" x14ac:dyDescent="0.25">
      <c r="A14" s="71"/>
      <c r="B14" s="428" t="s">
        <v>193</v>
      </c>
      <c r="C14" s="71">
        <v>991</v>
      </c>
      <c r="D14" s="72" t="s">
        <v>23</v>
      </c>
      <c r="E14" s="73" t="s">
        <v>27</v>
      </c>
      <c r="F14" s="109"/>
      <c r="G14" s="81"/>
      <c r="H14" s="81"/>
      <c r="I14" s="82"/>
      <c r="J14" s="75"/>
      <c r="K14" s="364">
        <f>K18</f>
        <v>10</v>
      </c>
      <c r="N14" s="236"/>
    </row>
    <row r="15" spans="1:17" ht="42.75" customHeight="1" x14ac:dyDescent="0.25">
      <c r="A15" s="40"/>
      <c r="B15" s="224" t="s">
        <v>194</v>
      </c>
      <c r="C15" s="40">
        <v>991</v>
      </c>
      <c r="D15" s="41" t="s">
        <v>23</v>
      </c>
      <c r="E15" s="42" t="s">
        <v>27</v>
      </c>
      <c r="F15" s="42" t="s">
        <v>192</v>
      </c>
      <c r="G15" s="223" t="s">
        <v>69</v>
      </c>
      <c r="H15" s="43" t="s">
        <v>24</v>
      </c>
      <c r="I15" s="44" t="s">
        <v>136</v>
      </c>
      <c r="J15" s="44"/>
      <c r="K15" s="357">
        <f>K18</f>
        <v>10</v>
      </c>
      <c r="O15" s="78"/>
    </row>
    <row r="16" spans="1:17" ht="15.75" x14ac:dyDescent="0.25">
      <c r="A16" s="40"/>
      <c r="B16" s="224" t="s">
        <v>195</v>
      </c>
      <c r="C16" s="40">
        <v>991</v>
      </c>
      <c r="D16" s="41" t="s">
        <v>23</v>
      </c>
      <c r="E16" s="42" t="s">
        <v>27</v>
      </c>
      <c r="F16" s="42" t="s">
        <v>192</v>
      </c>
      <c r="G16" s="223" t="s">
        <v>71</v>
      </c>
      <c r="H16" s="43" t="s">
        <v>24</v>
      </c>
      <c r="I16" s="44" t="s">
        <v>136</v>
      </c>
      <c r="J16" s="44"/>
      <c r="K16" s="357">
        <f>K18</f>
        <v>10</v>
      </c>
      <c r="N16" s="236"/>
      <c r="P16" s="78"/>
    </row>
    <row r="17" spans="1:17" ht="31.5" x14ac:dyDescent="0.25">
      <c r="A17" s="71"/>
      <c r="B17" s="224" t="s">
        <v>196</v>
      </c>
      <c r="C17" s="40">
        <v>991</v>
      </c>
      <c r="D17" s="41" t="s">
        <v>23</v>
      </c>
      <c r="E17" s="41" t="s">
        <v>27</v>
      </c>
      <c r="F17" s="168" t="s">
        <v>192</v>
      </c>
      <c r="G17" s="222" t="s">
        <v>71</v>
      </c>
      <c r="H17" s="222" t="s">
        <v>24</v>
      </c>
      <c r="I17" s="170" t="s">
        <v>136</v>
      </c>
      <c r="J17" s="41"/>
      <c r="K17" s="357">
        <f>K18</f>
        <v>10</v>
      </c>
    </row>
    <row r="18" spans="1:17" ht="31.5" x14ac:dyDescent="0.25">
      <c r="A18" s="71"/>
      <c r="B18" s="302" t="s">
        <v>197</v>
      </c>
      <c r="C18" s="40">
        <v>991</v>
      </c>
      <c r="D18" s="41" t="s">
        <v>23</v>
      </c>
      <c r="E18" s="41" t="s">
        <v>27</v>
      </c>
      <c r="F18" s="168" t="s">
        <v>192</v>
      </c>
      <c r="G18" s="222" t="s">
        <v>71</v>
      </c>
      <c r="H18" s="222" t="s">
        <v>24</v>
      </c>
      <c r="I18" s="170" t="s">
        <v>150</v>
      </c>
      <c r="J18" s="41" t="s">
        <v>84</v>
      </c>
      <c r="K18" s="357">
        <v>10</v>
      </c>
    </row>
    <row r="19" spans="1:17" ht="20.25" customHeight="1" x14ac:dyDescent="0.25">
      <c r="A19" s="71"/>
      <c r="B19" s="70" t="s">
        <v>7</v>
      </c>
      <c r="C19" s="71">
        <v>991</v>
      </c>
      <c r="D19" s="72" t="s">
        <v>23</v>
      </c>
      <c r="E19" s="72" t="s">
        <v>29</v>
      </c>
      <c r="F19" s="109"/>
      <c r="G19" s="110"/>
      <c r="H19" s="110"/>
      <c r="I19" s="111"/>
      <c r="J19" s="72"/>
      <c r="K19" s="115">
        <f>K23</f>
        <v>70</v>
      </c>
    </row>
    <row r="20" spans="1:17" ht="42.75" customHeight="1" x14ac:dyDescent="0.25">
      <c r="A20" s="40"/>
      <c r="B20" s="80" t="s">
        <v>67</v>
      </c>
      <c r="C20" s="40">
        <v>991</v>
      </c>
      <c r="D20" s="41" t="s">
        <v>23</v>
      </c>
      <c r="E20" s="42" t="s">
        <v>29</v>
      </c>
      <c r="F20" s="42" t="s">
        <v>68</v>
      </c>
      <c r="G20" s="43" t="s">
        <v>69</v>
      </c>
      <c r="H20" s="43" t="s">
        <v>24</v>
      </c>
      <c r="I20" s="44" t="s">
        <v>136</v>
      </c>
      <c r="J20" s="44"/>
      <c r="K20" s="357">
        <f>K23</f>
        <v>70</v>
      </c>
      <c r="O20" s="78"/>
    </row>
    <row r="21" spans="1:17" x14ac:dyDescent="0.25">
      <c r="A21" s="40"/>
      <c r="B21" s="80" t="s">
        <v>56</v>
      </c>
      <c r="C21" s="40">
        <v>991</v>
      </c>
      <c r="D21" s="41" t="s">
        <v>23</v>
      </c>
      <c r="E21" s="42" t="s">
        <v>29</v>
      </c>
      <c r="F21" s="42" t="s">
        <v>68</v>
      </c>
      <c r="G21" s="43" t="s">
        <v>71</v>
      </c>
      <c r="H21" s="43" t="s">
        <v>24</v>
      </c>
      <c r="I21" s="44" t="s">
        <v>136</v>
      </c>
      <c r="J21" s="44"/>
      <c r="K21" s="116">
        <f>K23</f>
        <v>70</v>
      </c>
      <c r="N21" s="236"/>
      <c r="P21" s="78"/>
    </row>
    <row r="22" spans="1:17" ht="30" customHeight="1" x14ac:dyDescent="0.25">
      <c r="A22" s="40"/>
      <c r="B22" s="83" t="s">
        <v>72</v>
      </c>
      <c r="C22" s="40">
        <v>991</v>
      </c>
      <c r="D22" s="41" t="s">
        <v>23</v>
      </c>
      <c r="E22" s="42" t="s">
        <v>29</v>
      </c>
      <c r="F22" s="42" t="s">
        <v>68</v>
      </c>
      <c r="G22" s="43" t="s">
        <v>71</v>
      </c>
      <c r="H22" s="43" t="s">
        <v>24</v>
      </c>
      <c r="I22" s="44" t="s">
        <v>150</v>
      </c>
      <c r="J22" s="44"/>
      <c r="K22" s="116">
        <f>K23</f>
        <v>70</v>
      </c>
      <c r="O22" s="78"/>
      <c r="P22" s="78"/>
    </row>
    <row r="23" spans="1:17" ht="21" customHeight="1" x14ac:dyDescent="0.25">
      <c r="A23" s="40"/>
      <c r="B23" s="80" t="s">
        <v>73</v>
      </c>
      <c r="C23" s="368">
        <v>991</v>
      </c>
      <c r="D23" s="369" t="s">
        <v>23</v>
      </c>
      <c r="E23" s="370" t="s">
        <v>29</v>
      </c>
      <c r="F23" s="370" t="s">
        <v>68</v>
      </c>
      <c r="G23" s="362" t="s">
        <v>71</v>
      </c>
      <c r="H23" s="362" t="s">
        <v>24</v>
      </c>
      <c r="I23" s="371" t="s">
        <v>150</v>
      </c>
      <c r="J23" s="371" t="s">
        <v>74</v>
      </c>
      <c r="K23" s="357">
        <v>70</v>
      </c>
      <c r="L23" s="235"/>
      <c r="N23" s="236"/>
      <c r="O23" s="78"/>
    </row>
    <row r="24" spans="1:17" ht="36.75" customHeight="1" x14ac:dyDescent="0.25">
      <c r="A24" s="71">
        <v>2</v>
      </c>
      <c r="B24" s="84" t="s">
        <v>75</v>
      </c>
      <c r="C24" s="71">
        <v>992</v>
      </c>
      <c r="D24" s="69"/>
      <c r="E24" s="69"/>
      <c r="F24" s="42"/>
      <c r="G24" s="43"/>
      <c r="H24" s="43"/>
      <c r="I24" s="44"/>
      <c r="J24" s="71"/>
      <c r="K24" s="115">
        <f>K25+K63+K70+K84+K104+K123+K129+K139+K150+K156+K162</f>
        <v>23580.1</v>
      </c>
      <c r="L24" s="235"/>
      <c r="N24" s="236"/>
      <c r="O24" s="78"/>
      <c r="P24" s="78"/>
      <c r="Q24" s="78"/>
    </row>
    <row r="25" spans="1:17" s="76" customFormat="1" ht="14.25" x14ac:dyDescent="0.2">
      <c r="A25" s="71"/>
      <c r="B25" s="84" t="s">
        <v>7</v>
      </c>
      <c r="C25" s="71">
        <v>992</v>
      </c>
      <c r="D25" s="72" t="s">
        <v>23</v>
      </c>
      <c r="E25" s="72" t="s">
        <v>24</v>
      </c>
      <c r="F25" s="73"/>
      <c r="G25" s="74"/>
      <c r="H25" s="74"/>
      <c r="I25" s="75"/>
      <c r="J25" s="72"/>
      <c r="K25" s="115">
        <f>K26+K31+K46+K51</f>
        <v>10831.600000000002</v>
      </c>
      <c r="L25" s="238"/>
      <c r="M25" s="239"/>
      <c r="N25" s="239"/>
    </row>
    <row r="26" spans="1:17" s="76" customFormat="1" ht="51" customHeight="1" x14ac:dyDescent="0.25">
      <c r="A26" s="71"/>
      <c r="B26" s="429" t="s">
        <v>38</v>
      </c>
      <c r="C26" s="40">
        <v>992</v>
      </c>
      <c r="D26" s="318" t="s">
        <v>23</v>
      </c>
      <c r="E26" s="318" t="s">
        <v>25</v>
      </c>
      <c r="F26" s="42"/>
      <c r="G26" s="43"/>
      <c r="H26" s="43"/>
      <c r="I26" s="44"/>
      <c r="J26" s="318"/>
      <c r="K26" s="116">
        <f>K30</f>
        <v>853.1</v>
      </c>
      <c r="L26" s="238"/>
      <c r="M26" s="239"/>
      <c r="N26" s="239"/>
    </row>
    <row r="27" spans="1:17" s="76" customFormat="1" x14ac:dyDescent="0.25">
      <c r="A27" s="71"/>
      <c r="B27" s="80" t="s">
        <v>76</v>
      </c>
      <c r="C27" s="40">
        <v>992</v>
      </c>
      <c r="D27" s="41" t="s">
        <v>23</v>
      </c>
      <c r="E27" s="41" t="s">
        <v>25</v>
      </c>
      <c r="F27" s="42" t="s">
        <v>77</v>
      </c>
      <c r="G27" s="43" t="s">
        <v>69</v>
      </c>
      <c r="H27" s="43" t="s">
        <v>24</v>
      </c>
      <c r="I27" s="44" t="s">
        <v>136</v>
      </c>
      <c r="J27" s="41"/>
      <c r="K27" s="116">
        <f>K30</f>
        <v>853.1</v>
      </c>
      <c r="L27" s="238"/>
      <c r="M27" s="239"/>
      <c r="N27" s="239"/>
      <c r="O27" s="91"/>
    </row>
    <row r="28" spans="1:17" s="76" customFormat="1" x14ac:dyDescent="0.25">
      <c r="A28" s="71"/>
      <c r="B28" s="80" t="s">
        <v>54</v>
      </c>
      <c r="C28" s="40">
        <v>992</v>
      </c>
      <c r="D28" s="41" t="s">
        <v>23</v>
      </c>
      <c r="E28" s="41" t="s">
        <v>25</v>
      </c>
      <c r="F28" s="42" t="s">
        <v>77</v>
      </c>
      <c r="G28" s="43" t="s">
        <v>78</v>
      </c>
      <c r="H28" s="43" t="s">
        <v>24</v>
      </c>
      <c r="I28" s="44" t="s">
        <v>136</v>
      </c>
      <c r="J28" s="41"/>
      <c r="K28" s="116">
        <f>K30</f>
        <v>853.1</v>
      </c>
      <c r="L28" s="238"/>
      <c r="M28" s="239"/>
      <c r="N28" s="239"/>
      <c r="O28" s="91"/>
    </row>
    <row r="29" spans="1:17" s="76" customFormat="1" ht="30" x14ac:dyDescent="0.25">
      <c r="A29" s="71"/>
      <c r="B29" s="80" t="s">
        <v>72</v>
      </c>
      <c r="C29" s="40">
        <v>992</v>
      </c>
      <c r="D29" s="41" t="s">
        <v>23</v>
      </c>
      <c r="E29" s="41" t="s">
        <v>25</v>
      </c>
      <c r="F29" s="42" t="s">
        <v>77</v>
      </c>
      <c r="G29" s="43" t="s">
        <v>78</v>
      </c>
      <c r="H29" s="43" t="s">
        <v>24</v>
      </c>
      <c r="I29" s="44" t="s">
        <v>150</v>
      </c>
      <c r="J29" s="41"/>
      <c r="K29" s="116">
        <f>K30</f>
        <v>853.1</v>
      </c>
      <c r="L29" s="238"/>
      <c r="M29" s="239"/>
      <c r="N29" s="239"/>
    </row>
    <row r="30" spans="1:17" s="76" customFormat="1" ht="75" customHeight="1" x14ac:dyDescent="0.25">
      <c r="A30" s="71"/>
      <c r="B30" s="80" t="s">
        <v>79</v>
      </c>
      <c r="C30" s="40">
        <v>992</v>
      </c>
      <c r="D30" s="41" t="s">
        <v>23</v>
      </c>
      <c r="E30" s="41" t="s">
        <v>25</v>
      </c>
      <c r="F30" s="42" t="s">
        <v>77</v>
      </c>
      <c r="G30" s="43" t="s">
        <v>78</v>
      </c>
      <c r="H30" s="43" t="s">
        <v>24</v>
      </c>
      <c r="I30" s="44" t="s">
        <v>150</v>
      </c>
      <c r="J30" s="41" t="s">
        <v>80</v>
      </c>
      <c r="K30" s="357">
        <v>853.1</v>
      </c>
      <c r="L30" s="238"/>
      <c r="M30" s="239"/>
      <c r="N30" s="239"/>
      <c r="O30" s="91"/>
    </row>
    <row r="31" spans="1:17" s="76" customFormat="1" ht="57.75" customHeight="1" x14ac:dyDescent="0.25">
      <c r="A31" s="71"/>
      <c r="B31" s="429" t="s">
        <v>81</v>
      </c>
      <c r="C31" s="40">
        <v>992</v>
      </c>
      <c r="D31" s="318" t="s">
        <v>23</v>
      </c>
      <c r="E31" s="318" t="s">
        <v>26</v>
      </c>
      <c r="F31" s="42"/>
      <c r="G31" s="43"/>
      <c r="H31" s="43"/>
      <c r="I31" s="44"/>
      <c r="J31" s="318"/>
      <c r="K31" s="116">
        <f>K35+K36+K37+K40+K41</f>
        <v>4810.3</v>
      </c>
      <c r="L31" s="238"/>
      <c r="M31" s="240"/>
      <c r="N31" s="239"/>
    </row>
    <row r="32" spans="1:17" s="76" customFormat="1" x14ac:dyDescent="0.25">
      <c r="A32" s="71"/>
      <c r="B32" s="80" t="s">
        <v>183</v>
      </c>
      <c r="C32" s="40">
        <v>992</v>
      </c>
      <c r="D32" s="41" t="s">
        <v>23</v>
      </c>
      <c r="E32" s="41" t="s">
        <v>26</v>
      </c>
      <c r="F32" s="42" t="s">
        <v>82</v>
      </c>
      <c r="G32" s="43" t="s">
        <v>69</v>
      </c>
      <c r="H32" s="43" t="s">
        <v>24</v>
      </c>
      <c r="I32" s="44" t="s">
        <v>136</v>
      </c>
      <c r="J32" s="41"/>
      <c r="K32" s="116">
        <f>K33+K38+K41</f>
        <v>4810.3</v>
      </c>
      <c r="L32" s="238"/>
      <c r="M32" s="239"/>
      <c r="N32" s="239"/>
    </row>
    <row r="33" spans="1:11" x14ac:dyDescent="0.25">
      <c r="A33" s="38"/>
      <c r="B33" s="80" t="s">
        <v>183</v>
      </c>
      <c r="C33" s="40">
        <v>992</v>
      </c>
      <c r="D33" s="41" t="s">
        <v>23</v>
      </c>
      <c r="E33" s="41" t="s">
        <v>26</v>
      </c>
      <c r="F33" s="42" t="s">
        <v>82</v>
      </c>
      <c r="G33" s="43" t="s">
        <v>78</v>
      </c>
      <c r="H33" s="43" t="s">
        <v>24</v>
      </c>
      <c r="I33" s="44" t="s">
        <v>136</v>
      </c>
      <c r="J33" s="41"/>
      <c r="K33" s="116">
        <f>K34</f>
        <v>4751.3</v>
      </c>
    </row>
    <row r="34" spans="1:11" ht="30" x14ac:dyDescent="0.25">
      <c r="A34" s="38"/>
      <c r="B34" s="80" t="s">
        <v>72</v>
      </c>
      <c r="C34" s="40">
        <v>992</v>
      </c>
      <c r="D34" s="41" t="s">
        <v>23</v>
      </c>
      <c r="E34" s="41" t="s">
        <v>26</v>
      </c>
      <c r="F34" s="42" t="s">
        <v>82</v>
      </c>
      <c r="G34" s="43" t="s">
        <v>78</v>
      </c>
      <c r="H34" s="43" t="s">
        <v>24</v>
      </c>
      <c r="I34" s="44" t="s">
        <v>150</v>
      </c>
      <c r="J34" s="41"/>
      <c r="K34" s="116">
        <f>K35+K36+K37</f>
        <v>4751.3</v>
      </c>
    </row>
    <row r="35" spans="1:11" ht="76.5" customHeight="1" x14ac:dyDescent="0.25">
      <c r="A35" s="38"/>
      <c r="B35" s="80" t="s">
        <v>79</v>
      </c>
      <c r="C35" s="40">
        <v>992</v>
      </c>
      <c r="D35" s="41" t="s">
        <v>23</v>
      </c>
      <c r="E35" s="41" t="s">
        <v>26</v>
      </c>
      <c r="F35" s="42" t="s">
        <v>82</v>
      </c>
      <c r="G35" s="43" t="s">
        <v>78</v>
      </c>
      <c r="H35" s="43" t="s">
        <v>24</v>
      </c>
      <c r="I35" s="44" t="s">
        <v>150</v>
      </c>
      <c r="J35" s="41" t="s">
        <v>80</v>
      </c>
      <c r="K35" s="116">
        <v>3507.5</v>
      </c>
    </row>
    <row r="36" spans="1:11" ht="28.5" customHeight="1" x14ac:dyDescent="0.25">
      <c r="A36" s="38"/>
      <c r="B36" s="80" t="s">
        <v>83</v>
      </c>
      <c r="C36" s="40">
        <v>992</v>
      </c>
      <c r="D36" s="41" t="s">
        <v>23</v>
      </c>
      <c r="E36" s="41" t="s">
        <v>26</v>
      </c>
      <c r="F36" s="42" t="s">
        <v>82</v>
      </c>
      <c r="G36" s="43" t="s">
        <v>78</v>
      </c>
      <c r="H36" s="43" t="s">
        <v>24</v>
      </c>
      <c r="I36" s="44" t="s">
        <v>150</v>
      </c>
      <c r="J36" s="41" t="s">
        <v>84</v>
      </c>
      <c r="K36" s="116">
        <v>1228.3</v>
      </c>
    </row>
    <row r="37" spans="1:11" ht="16.5" customHeight="1" x14ac:dyDescent="0.25">
      <c r="A37" s="430"/>
      <c r="B37" s="21" t="s">
        <v>85</v>
      </c>
      <c r="C37" s="174">
        <v>992</v>
      </c>
      <c r="D37" s="27" t="s">
        <v>23</v>
      </c>
      <c r="E37" s="27" t="s">
        <v>26</v>
      </c>
      <c r="F37" s="163" t="s">
        <v>82</v>
      </c>
      <c r="G37" s="165" t="s">
        <v>78</v>
      </c>
      <c r="H37" s="165" t="s">
        <v>24</v>
      </c>
      <c r="I37" s="28" t="s">
        <v>150</v>
      </c>
      <c r="J37" s="27" t="s">
        <v>86</v>
      </c>
      <c r="K37" s="175">
        <v>15.5</v>
      </c>
    </row>
    <row r="38" spans="1:11" x14ac:dyDescent="0.25">
      <c r="A38" s="38"/>
      <c r="B38" s="80" t="s">
        <v>59</v>
      </c>
      <c r="C38" s="40">
        <v>992</v>
      </c>
      <c r="D38" s="41" t="s">
        <v>23</v>
      </c>
      <c r="E38" s="41" t="s">
        <v>26</v>
      </c>
      <c r="F38" s="42" t="s">
        <v>82</v>
      </c>
      <c r="G38" s="43" t="s">
        <v>71</v>
      </c>
      <c r="H38" s="43" t="s">
        <v>24</v>
      </c>
      <c r="I38" s="44" t="s">
        <v>136</v>
      </c>
      <c r="J38" s="41"/>
      <c r="K38" s="116">
        <f>K39</f>
        <v>3.8</v>
      </c>
    </row>
    <row r="39" spans="1:11" ht="45" x14ac:dyDescent="0.25">
      <c r="A39" s="38"/>
      <c r="B39" s="80" t="s">
        <v>87</v>
      </c>
      <c r="C39" s="40">
        <v>992</v>
      </c>
      <c r="D39" s="41" t="s">
        <v>23</v>
      </c>
      <c r="E39" s="41" t="s">
        <v>26</v>
      </c>
      <c r="F39" s="42" t="s">
        <v>82</v>
      </c>
      <c r="G39" s="43" t="s">
        <v>71</v>
      </c>
      <c r="H39" s="43" t="s">
        <v>24</v>
      </c>
      <c r="I39" s="44" t="s">
        <v>151</v>
      </c>
      <c r="J39" s="41"/>
      <c r="K39" s="116">
        <f>K40</f>
        <v>3.8</v>
      </c>
    </row>
    <row r="40" spans="1:11" ht="44.25" customHeight="1" x14ac:dyDescent="0.25">
      <c r="A40" s="171"/>
      <c r="B40" s="87" t="s">
        <v>83</v>
      </c>
      <c r="C40" s="172">
        <v>992</v>
      </c>
      <c r="D40" s="229" t="s">
        <v>23</v>
      </c>
      <c r="E40" s="229" t="s">
        <v>26</v>
      </c>
      <c r="F40" s="400" t="s">
        <v>82</v>
      </c>
      <c r="G40" s="401" t="s">
        <v>71</v>
      </c>
      <c r="H40" s="401" t="s">
        <v>24</v>
      </c>
      <c r="I40" s="264" t="s">
        <v>151</v>
      </c>
      <c r="J40" s="229" t="s">
        <v>84</v>
      </c>
      <c r="K40" s="231">
        <v>3.8</v>
      </c>
    </row>
    <row r="41" spans="1:11" x14ac:dyDescent="0.25">
      <c r="A41" s="38"/>
      <c r="B41" s="86" t="s">
        <v>392</v>
      </c>
      <c r="C41" s="40">
        <v>992</v>
      </c>
      <c r="D41" s="318" t="s">
        <v>23</v>
      </c>
      <c r="E41" s="318" t="s">
        <v>26</v>
      </c>
      <c r="F41" s="400" t="s">
        <v>82</v>
      </c>
      <c r="G41" s="401" t="s">
        <v>161</v>
      </c>
      <c r="H41" s="401" t="s">
        <v>24</v>
      </c>
      <c r="I41" s="264" t="s">
        <v>136</v>
      </c>
      <c r="J41" s="318"/>
      <c r="K41" s="116">
        <f>K42+K44</f>
        <v>55.2</v>
      </c>
    </row>
    <row r="42" spans="1:11" ht="45" x14ac:dyDescent="0.25">
      <c r="A42" s="38"/>
      <c r="B42" s="86" t="s">
        <v>393</v>
      </c>
      <c r="C42" s="40">
        <v>992</v>
      </c>
      <c r="D42" s="318" t="s">
        <v>23</v>
      </c>
      <c r="E42" s="318" t="s">
        <v>26</v>
      </c>
      <c r="F42" s="400" t="s">
        <v>82</v>
      </c>
      <c r="G42" s="401" t="s">
        <v>161</v>
      </c>
      <c r="H42" s="401" t="s">
        <v>24</v>
      </c>
      <c r="I42" s="264" t="s">
        <v>394</v>
      </c>
      <c r="J42" s="318"/>
      <c r="K42" s="116">
        <f>K43</f>
        <v>27.5</v>
      </c>
    </row>
    <row r="43" spans="1:11" x14ac:dyDescent="0.25">
      <c r="A43" s="38"/>
      <c r="B43" s="86" t="s">
        <v>73</v>
      </c>
      <c r="C43" s="40">
        <v>992</v>
      </c>
      <c r="D43" s="318" t="s">
        <v>23</v>
      </c>
      <c r="E43" s="318" t="s">
        <v>26</v>
      </c>
      <c r="F43" s="400" t="s">
        <v>82</v>
      </c>
      <c r="G43" s="401" t="s">
        <v>161</v>
      </c>
      <c r="H43" s="401" t="s">
        <v>24</v>
      </c>
      <c r="I43" s="264" t="s">
        <v>394</v>
      </c>
      <c r="J43" s="318" t="s">
        <v>74</v>
      </c>
      <c r="K43" s="116">
        <v>27.5</v>
      </c>
    </row>
    <row r="44" spans="1:11" ht="30" x14ac:dyDescent="0.25">
      <c r="A44" s="38"/>
      <c r="B44" s="86" t="s">
        <v>395</v>
      </c>
      <c r="C44" s="40">
        <v>992</v>
      </c>
      <c r="D44" s="318" t="s">
        <v>23</v>
      </c>
      <c r="E44" s="318" t="s">
        <v>26</v>
      </c>
      <c r="F44" s="400" t="s">
        <v>82</v>
      </c>
      <c r="G44" s="401" t="s">
        <v>161</v>
      </c>
      <c r="H44" s="401" t="s">
        <v>24</v>
      </c>
      <c r="I44" s="264" t="s">
        <v>397</v>
      </c>
      <c r="J44" s="318"/>
      <c r="K44" s="116">
        <f>K45</f>
        <v>27.7</v>
      </c>
    </row>
    <row r="45" spans="1:11" x14ac:dyDescent="0.25">
      <c r="A45" s="38"/>
      <c r="B45" s="86" t="s">
        <v>73</v>
      </c>
      <c r="C45" s="40">
        <v>992</v>
      </c>
      <c r="D45" s="318" t="s">
        <v>23</v>
      </c>
      <c r="E45" s="318" t="s">
        <v>26</v>
      </c>
      <c r="F45" s="318" t="s">
        <v>82</v>
      </c>
      <c r="G45" s="318" t="s">
        <v>161</v>
      </c>
      <c r="H45" s="318" t="s">
        <v>24</v>
      </c>
      <c r="I45" s="318" t="s">
        <v>397</v>
      </c>
      <c r="J45" s="318" t="s">
        <v>74</v>
      </c>
      <c r="K45" s="116">
        <v>27.7</v>
      </c>
    </row>
    <row r="46" spans="1:11" x14ac:dyDescent="0.25">
      <c r="A46" s="38"/>
      <c r="B46" s="70" t="s">
        <v>88</v>
      </c>
      <c r="C46" s="71">
        <v>992</v>
      </c>
      <c r="D46" s="72" t="s">
        <v>23</v>
      </c>
      <c r="E46" s="72" t="s">
        <v>43</v>
      </c>
      <c r="F46" s="73"/>
      <c r="G46" s="74"/>
      <c r="H46" s="74"/>
      <c r="I46" s="75"/>
      <c r="J46" s="72"/>
      <c r="K46" s="115">
        <f>K50</f>
        <v>10</v>
      </c>
    </row>
    <row r="47" spans="1:11" x14ac:dyDescent="0.25">
      <c r="A47" s="38"/>
      <c r="B47" s="80" t="s">
        <v>61</v>
      </c>
      <c r="C47" s="40">
        <v>992</v>
      </c>
      <c r="D47" s="41" t="s">
        <v>23</v>
      </c>
      <c r="E47" s="41" t="s">
        <v>43</v>
      </c>
      <c r="F47" s="42" t="s">
        <v>82</v>
      </c>
      <c r="G47" s="43" t="s">
        <v>69</v>
      </c>
      <c r="H47" s="43" t="s">
        <v>24</v>
      </c>
      <c r="I47" s="44" t="s">
        <v>136</v>
      </c>
      <c r="J47" s="41"/>
      <c r="K47" s="116">
        <f>K50</f>
        <v>10</v>
      </c>
    </row>
    <row r="48" spans="1:11" x14ac:dyDescent="0.25">
      <c r="A48" s="38"/>
      <c r="B48" s="80" t="s">
        <v>57</v>
      </c>
      <c r="C48" s="40">
        <v>992</v>
      </c>
      <c r="D48" s="41" t="s">
        <v>23</v>
      </c>
      <c r="E48" s="41" t="s">
        <v>43</v>
      </c>
      <c r="F48" s="42" t="s">
        <v>82</v>
      </c>
      <c r="G48" s="43" t="s">
        <v>89</v>
      </c>
      <c r="H48" s="43" t="s">
        <v>24</v>
      </c>
      <c r="I48" s="44" t="s">
        <v>136</v>
      </c>
      <c r="J48" s="41"/>
      <c r="K48" s="116">
        <f>K50</f>
        <v>10</v>
      </c>
    </row>
    <row r="49" spans="1:256" x14ac:dyDescent="0.25">
      <c r="A49" s="38"/>
      <c r="B49" s="80" t="s">
        <v>90</v>
      </c>
      <c r="C49" s="40">
        <v>992</v>
      </c>
      <c r="D49" s="41" t="s">
        <v>23</v>
      </c>
      <c r="E49" s="41" t="s">
        <v>43</v>
      </c>
      <c r="F49" s="42" t="s">
        <v>82</v>
      </c>
      <c r="G49" s="43" t="s">
        <v>89</v>
      </c>
      <c r="H49" s="43" t="s">
        <v>24</v>
      </c>
      <c r="I49" s="44" t="s">
        <v>152</v>
      </c>
      <c r="J49" s="41"/>
      <c r="K49" s="116">
        <f>K50</f>
        <v>10</v>
      </c>
    </row>
    <row r="50" spans="1:256" x14ac:dyDescent="0.25">
      <c r="A50" s="38"/>
      <c r="B50" s="80" t="s">
        <v>85</v>
      </c>
      <c r="C50" s="40">
        <v>992</v>
      </c>
      <c r="D50" s="41" t="s">
        <v>23</v>
      </c>
      <c r="E50" s="41" t="s">
        <v>43</v>
      </c>
      <c r="F50" s="42" t="s">
        <v>82</v>
      </c>
      <c r="G50" s="43" t="s">
        <v>89</v>
      </c>
      <c r="H50" s="43" t="s">
        <v>24</v>
      </c>
      <c r="I50" s="44" t="s">
        <v>152</v>
      </c>
      <c r="J50" s="41" t="s">
        <v>86</v>
      </c>
      <c r="K50" s="116">
        <v>10</v>
      </c>
    </row>
    <row r="51" spans="1:256" s="76" customFormat="1" ht="28.5" customHeight="1" x14ac:dyDescent="0.25">
      <c r="A51" s="69"/>
      <c r="B51" s="84" t="s">
        <v>8</v>
      </c>
      <c r="C51" s="358">
        <v>992</v>
      </c>
      <c r="D51" s="359" t="s">
        <v>23</v>
      </c>
      <c r="E51" s="359">
        <v>13</v>
      </c>
      <c r="F51" s="360"/>
      <c r="G51" s="361"/>
      <c r="H51" s="362"/>
      <c r="I51" s="363"/>
      <c r="J51" s="359"/>
      <c r="K51" s="364">
        <f>K52+K56+K60</f>
        <v>5158.2000000000007</v>
      </c>
      <c r="L51" s="238"/>
      <c r="M51" s="239"/>
      <c r="N51" s="239"/>
    </row>
    <row r="52" spans="1:256" ht="72" customHeight="1" x14ac:dyDescent="0.25">
      <c r="A52" s="38"/>
      <c r="B52" s="45" t="s">
        <v>558</v>
      </c>
      <c r="C52" s="40">
        <v>992</v>
      </c>
      <c r="D52" s="41" t="s">
        <v>23</v>
      </c>
      <c r="E52" s="41">
        <v>13</v>
      </c>
      <c r="F52" s="42" t="s">
        <v>43</v>
      </c>
      <c r="G52" s="43" t="s">
        <v>69</v>
      </c>
      <c r="H52" s="43" t="s">
        <v>24</v>
      </c>
      <c r="I52" s="44" t="s">
        <v>136</v>
      </c>
      <c r="J52" s="88"/>
      <c r="K52" s="116">
        <f>K55</f>
        <v>14.4</v>
      </c>
    </row>
    <row r="53" spans="1:256" ht="34.5" customHeight="1" x14ac:dyDescent="0.25">
      <c r="A53" s="38"/>
      <c r="B53" s="45" t="s">
        <v>95</v>
      </c>
      <c r="C53" s="40">
        <v>992</v>
      </c>
      <c r="D53" s="41" t="s">
        <v>23</v>
      </c>
      <c r="E53" s="41">
        <v>13</v>
      </c>
      <c r="F53" s="42" t="s">
        <v>43</v>
      </c>
      <c r="G53" s="43" t="s">
        <v>78</v>
      </c>
      <c r="H53" s="43" t="s">
        <v>24</v>
      </c>
      <c r="I53" s="44" t="s">
        <v>136</v>
      </c>
      <c r="J53" s="88"/>
      <c r="K53" s="116">
        <f>K55</f>
        <v>14.4</v>
      </c>
    </row>
    <row r="54" spans="1:256" s="32" customFormat="1" ht="44.25" customHeight="1" x14ac:dyDescent="0.25">
      <c r="A54" s="30"/>
      <c r="B54" s="173" t="s">
        <v>96</v>
      </c>
      <c r="C54" s="174">
        <v>992</v>
      </c>
      <c r="D54" s="27" t="s">
        <v>23</v>
      </c>
      <c r="E54" s="27">
        <v>13</v>
      </c>
      <c r="F54" s="163" t="s">
        <v>43</v>
      </c>
      <c r="G54" s="165" t="s">
        <v>78</v>
      </c>
      <c r="H54" s="165" t="s">
        <v>24</v>
      </c>
      <c r="I54" s="28" t="s">
        <v>142</v>
      </c>
      <c r="J54" s="31"/>
      <c r="K54" s="175">
        <f>K55</f>
        <v>14.4</v>
      </c>
      <c r="L54" s="241"/>
      <c r="M54" s="242"/>
      <c r="N54" s="242"/>
    </row>
    <row r="55" spans="1:256" ht="29.25" customHeight="1" x14ac:dyDescent="0.25">
      <c r="A55" s="38"/>
      <c r="B55" s="80" t="s">
        <v>119</v>
      </c>
      <c r="C55" s="40">
        <v>992</v>
      </c>
      <c r="D55" s="41" t="s">
        <v>23</v>
      </c>
      <c r="E55" s="41">
        <v>13</v>
      </c>
      <c r="F55" s="42" t="s">
        <v>43</v>
      </c>
      <c r="G55" s="43" t="s">
        <v>78</v>
      </c>
      <c r="H55" s="43" t="s">
        <v>24</v>
      </c>
      <c r="I55" s="44" t="s">
        <v>142</v>
      </c>
      <c r="J55" s="41" t="s">
        <v>120</v>
      </c>
      <c r="K55" s="116">
        <v>14.4</v>
      </c>
    </row>
    <row r="56" spans="1:256" ht="72" customHeight="1" x14ac:dyDescent="0.25">
      <c r="A56" s="38"/>
      <c r="B56" s="45" t="s">
        <v>256</v>
      </c>
      <c r="C56" s="174">
        <v>992</v>
      </c>
      <c r="D56" s="27" t="s">
        <v>23</v>
      </c>
      <c r="E56" s="27">
        <v>13</v>
      </c>
      <c r="F56" s="163" t="s">
        <v>42</v>
      </c>
      <c r="G56" s="165" t="s">
        <v>69</v>
      </c>
      <c r="H56" s="165" t="s">
        <v>24</v>
      </c>
      <c r="I56" s="28" t="s">
        <v>136</v>
      </c>
      <c r="J56" s="27"/>
      <c r="K56" s="116">
        <f>K59</f>
        <v>193.7</v>
      </c>
    </row>
    <row r="57" spans="1:256" ht="35.25" customHeight="1" x14ac:dyDescent="0.25">
      <c r="A57" s="38"/>
      <c r="B57" s="173" t="s">
        <v>205</v>
      </c>
      <c r="C57" s="174">
        <v>992</v>
      </c>
      <c r="D57" s="27" t="s">
        <v>23</v>
      </c>
      <c r="E57" s="27">
        <v>13</v>
      </c>
      <c r="F57" s="163" t="s">
        <v>42</v>
      </c>
      <c r="G57" s="165" t="s">
        <v>69</v>
      </c>
      <c r="H57" s="165" t="s">
        <v>24</v>
      </c>
      <c r="I57" s="28" t="s">
        <v>136</v>
      </c>
      <c r="J57" s="27"/>
      <c r="K57" s="175">
        <f>K59</f>
        <v>193.7</v>
      </c>
    </row>
    <row r="58" spans="1:256" ht="58.5" customHeight="1" x14ac:dyDescent="0.25">
      <c r="A58" s="38"/>
      <c r="B58" s="173" t="s">
        <v>207</v>
      </c>
      <c r="C58" s="174">
        <v>992</v>
      </c>
      <c r="D58" s="27" t="s">
        <v>23</v>
      </c>
      <c r="E58" s="27">
        <v>13</v>
      </c>
      <c r="F58" s="163" t="s">
        <v>42</v>
      </c>
      <c r="G58" s="165" t="s">
        <v>78</v>
      </c>
      <c r="H58" s="165" t="s">
        <v>24</v>
      </c>
      <c r="I58" s="28" t="s">
        <v>206</v>
      </c>
      <c r="J58" s="27"/>
      <c r="K58" s="175">
        <f>K59</f>
        <v>193.7</v>
      </c>
    </row>
    <row r="59" spans="1:256" ht="35.25" customHeight="1" x14ac:dyDescent="0.25">
      <c r="A59" s="38"/>
      <c r="B59" s="21" t="s">
        <v>83</v>
      </c>
      <c r="C59" s="174">
        <v>992</v>
      </c>
      <c r="D59" s="27" t="s">
        <v>23</v>
      </c>
      <c r="E59" s="27">
        <v>13</v>
      </c>
      <c r="F59" s="163" t="s">
        <v>42</v>
      </c>
      <c r="G59" s="165" t="s">
        <v>78</v>
      </c>
      <c r="H59" s="165" t="s">
        <v>24</v>
      </c>
      <c r="I59" s="28" t="s">
        <v>206</v>
      </c>
      <c r="J59" s="27" t="s">
        <v>84</v>
      </c>
      <c r="K59" s="175">
        <v>193.7</v>
      </c>
    </row>
    <row r="60" spans="1:256" ht="33.75" customHeight="1" x14ac:dyDescent="0.25">
      <c r="A60" s="38"/>
      <c r="B60" s="80" t="s">
        <v>55</v>
      </c>
      <c r="C60" s="40">
        <v>992</v>
      </c>
      <c r="D60" s="41" t="s">
        <v>23</v>
      </c>
      <c r="E60" s="41" t="s">
        <v>42</v>
      </c>
      <c r="F60" s="42" t="s">
        <v>82</v>
      </c>
      <c r="G60" s="43" t="s">
        <v>78</v>
      </c>
      <c r="H60" s="43" t="s">
        <v>24</v>
      </c>
      <c r="I60" s="44" t="s">
        <v>136</v>
      </c>
      <c r="J60" s="41"/>
      <c r="K60" s="116">
        <f>K61</f>
        <v>4950.1000000000004</v>
      </c>
    </row>
    <row r="61" spans="1:256" s="76" customFormat="1" x14ac:dyDescent="0.25">
      <c r="A61" s="38"/>
      <c r="B61" s="80" t="s">
        <v>189</v>
      </c>
      <c r="C61" s="40">
        <v>992</v>
      </c>
      <c r="D61" s="41" t="s">
        <v>23</v>
      </c>
      <c r="E61" s="41" t="s">
        <v>42</v>
      </c>
      <c r="F61" s="42" t="s">
        <v>82</v>
      </c>
      <c r="G61" s="43" t="s">
        <v>78</v>
      </c>
      <c r="H61" s="43" t="s">
        <v>24</v>
      </c>
      <c r="I61" s="44" t="s">
        <v>190</v>
      </c>
      <c r="J61" s="41"/>
      <c r="K61" s="116">
        <f>K62</f>
        <v>4950.1000000000004</v>
      </c>
      <c r="L61" s="233"/>
      <c r="M61" s="234"/>
      <c r="N61" s="234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7"/>
      <c r="AG61" s="77"/>
      <c r="AH61" s="77"/>
      <c r="AI61" s="77"/>
      <c r="AJ61" s="77"/>
      <c r="AK61" s="77"/>
      <c r="AL61" s="77"/>
      <c r="AM61" s="77"/>
      <c r="AN61" s="77"/>
      <c r="AO61" s="77"/>
      <c r="AP61" s="77"/>
      <c r="AQ61" s="77"/>
      <c r="AR61" s="77"/>
      <c r="AS61" s="77"/>
      <c r="AT61" s="77"/>
      <c r="AU61" s="77"/>
      <c r="AV61" s="77"/>
      <c r="AW61" s="77"/>
      <c r="AX61" s="77"/>
      <c r="AY61" s="77"/>
      <c r="AZ61" s="77"/>
      <c r="BA61" s="77"/>
      <c r="BB61" s="77"/>
      <c r="BC61" s="77"/>
      <c r="BD61" s="77"/>
      <c r="BE61" s="77"/>
      <c r="BF61" s="77"/>
      <c r="BG61" s="77"/>
      <c r="BH61" s="77"/>
      <c r="BI61" s="77"/>
      <c r="BJ61" s="77"/>
      <c r="BK61" s="77"/>
      <c r="BL61" s="77"/>
      <c r="BM61" s="77"/>
      <c r="BN61" s="77"/>
      <c r="BO61" s="77"/>
      <c r="BP61" s="77"/>
      <c r="BQ61" s="77"/>
      <c r="BR61" s="77"/>
      <c r="BS61" s="77"/>
      <c r="BT61" s="77"/>
      <c r="BU61" s="77"/>
      <c r="BV61" s="77"/>
      <c r="BW61" s="77"/>
      <c r="BX61" s="77"/>
      <c r="BY61" s="77"/>
      <c r="BZ61" s="77"/>
      <c r="CA61" s="77"/>
      <c r="CB61" s="77"/>
      <c r="CC61" s="77"/>
      <c r="CD61" s="77"/>
      <c r="CE61" s="77"/>
      <c r="CF61" s="77"/>
      <c r="CG61" s="77"/>
      <c r="CH61" s="77"/>
      <c r="CI61" s="77"/>
      <c r="CJ61" s="77"/>
      <c r="CK61" s="77"/>
      <c r="CL61" s="77"/>
      <c r="CM61" s="77"/>
      <c r="CN61" s="77"/>
      <c r="CO61" s="77"/>
      <c r="CP61" s="77"/>
      <c r="CQ61" s="77"/>
      <c r="CR61" s="77"/>
      <c r="CS61" s="77"/>
      <c r="CT61" s="77"/>
      <c r="CU61" s="77"/>
      <c r="CV61" s="77"/>
      <c r="CW61" s="77"/>
      <c r="CX61" s="77"/>
      <c r="CY61" s="77"/>
      <c r="CZ61" s="77"/>
      <c r="DA61" s="77"/>
      <c r="DB61" s="77"/>
      <c r="DC61" s="77"/>
      <c r="DD61" s="77"/>
      <c r="DE61" s="77"/>
      <c r="DF61" s="77"/>
      <c r="DG61" s="77"/>
      <c r="DH61" s="77"/>
      <c r="DI61" s="77"/>
      <c r="DJ61" s="77"/>
      <c r="DK61" s="77"/>
      <c r="DL61" s="77"/>
      <c r="DM61" s="77"/>
      <c r="DN61" s="77"/>
      <c r="DO61" s="77"/>
      <c r="DP61" s="77"/>
      <c r="DQ61" s="77"/>
      <c r="DR61" s="77"/>
      <c r="DS61" s="77"/>
      <c r="DT61" s="77"/>
      <c r="DU61" s="77"/>
      <c r="DV61" s="77"/>
      <c r="DW61" s="77"/>
      <c r="DX61" s="77"/>
      <c r="DY61" s="77"/>
      <c r="DZ61" s="77"/>
      <c r="EA61" s="77"/>
      <c r="EB61" s="77"/>
      <c r="EC61" s="77"/>
      <c r="ED61" s="77"/>
      <c r="EE61" s="77"/>
      <c r="EF61" s="77"/>
      <c r="EG61" s="77"/>
      <c r="EH61" s="77"/>
      <c r="EI61" s="77"/>
      <c r="EJ61" s="77"/>
      <c r="EK61" s="77"/>
      <c r="EL61" s="77"/>
      <c r="EM61" s="77"/>
      <c r="EN61" s="77"/>
      <c r="EO61" s="77"/>
      <c r="EP61" s="77"/>
      <c r="EQ61" s="77"/>
      <c r="ER61" s="77"/>
      <c r="ES61" s="77"/>
      <c r="ET61" s="77"/>
      <c r="EU61" s="77"/>
      <c r="EV61" s="77"/>
      <c r="EW61" s="77"/>
      <c r="EX61" s="77"/>
      <c r="EY61" s="77"/>
      <c r="EZ61" s="77"/>
      <c r="FA61" s="77"/>
      <c r="FB61" s="77"/>
      <c r="FC61" s="77"/>
      <c r="FD61" s="77"/>
      <c r="FE61" s="77"/>
      <c r="FF61" s="77"/>
      <c r="FG61" s="77"/>
      <c r="FH61" s="77"/>
      <c r="FI61" s="77"/>
      <c r="FJ61" s="77"/>
      <c r="FK61" s="77"/>
      <c r="FL61" s="77"/>
      <c r="FM61" s="77"/>
      <c r="FN61" s="77"/>
      <c r="FO61" s="77"/>
      <c r="FP61" s="77"/>
      <c r="FQ61" s="77"/>
      <c r="FR61" s="77"/>
      <c r="FS61" s="77"/>
      <c r="FT61" s="77"/>
      <c r="FU61" s="77"/>
      <c r="FV61" s="77"/>
      <c r="FW61" s="77"/>
      <c r="FX61" s="77"/>
      <c r="FY61" s="77"/>
      <c r="FZ61" s="77"/>
      <c r="GA61" s="77"/>
      <c r="GB61" s="77"/>
      <c r="GC61" s="77"/>
      <c r="GD61" s="77"/>
      <c r="GE61" s="77"/>
      <c r="GF61" s="77"/>
      <c r="GG61" s="77"/>
      <c r="GH61" s="77"/>
      <c r="GI61" s="77"/>
      <c r="GJ61" s="77"/>
      <c r="GK61" s="77"/>
      <c r="GL61" s="77"/>
      <c r="GM61" s="77"/>
      <c r="GN61" s="77"/>
      <c r="GO61" s="77"/>
      <c r="GP61" s="77"/>
      <c r="GQ61" s="77"/>
      <c r="GR61" s="77"/>
      <c r="GS61" s="77"/>
      <c r="GT61" s="77"/>
      <c r="GU61" s="77"/>
      <c r="GV61" s="77"/>
      <c r="GW61" s="77"/>
      <c r="GX61" s="77"/>
      <c r="GY61" s="77"/>
      <c r="GZ61" s="77"/>
      <c r="HA61" s="77"/>
      <c r="HB61" s="77"/>
      <c r="HC61" s="77"/>
      <c r="HD61" s="77"/>
      <c r="HE61" s="77"/>
      <c r="HF61" s="77"/>
      <c r="HG61" s="77"/>
      <c r="HH61" s="77"/>
      <c r="HI61" s="77"/>
      <c r="HJ61" s="77"/>
      <c r="HK61" s="77"/>
      <c r="HL61" s="77"/>
      <c r="HM61" s="77"/>
      <c r="HN61" s="77"/>
      <c r="HO61" s="77"/>
      <c r="HP61" s="77"/>
      <c r="HQ61" s="77"/>
      <c r="HR61" s="77"/>
      <c r="HS61" s="77"/>
      <c r="HT61" s="77"/>
      <c r="HU61" s="77"/>
      <c r="HV61" s="77"/>
      <c r="HW61" s="77"/>
      <c r="HX61" s="77"/>
      <c r="HY61" s="77"/>
      <c r="HZ61" s="77"/>
      <c r="IA61" s="77"/>
      <c r="IB61" s="77"/>
      <c r="IC61" s="77"/>
      <c r="ID61" s="77"/>
      <c r="IE61" s="77"/>
      <c r="IF61" s="77"/>
      <c r="IG61" s="77"/>
      <c r="IH61" s="77"/>
      <c r="II61" s="77"/>
      <c r="IJ61" s="77"/>
      <c r="IK61" s="77"/>
      <c r="IL61" s="77"/>
      <c r="IM61" s="77"/>
      <c r="IN61" s="77"/>
      <c r="IO61" s="77"/>
      <c r="IP61" s="77"/>
      <c r="IQ61" s="77"/>
      <c r="IR61" s="77"/>
      <c r="IS61" s="77"/>
      <c r="IT61" s="77"/>
      <c r="IU61" s="77"/>
      <c r="IV61" s="77"/>
    </row>
    <row r="62" spans="1:256" x14ac:dyDescent="0.25">
      <c r="A62" s="38"/>
      <c r="B62" s="319" t="s">
        <v>429</v>
      </c>
      <c r="C62" s="40">
        <v>993</v>
      </c>
      <c r="D62" s="318" t="s">
        <v>23</v>
      </c>
      <c r="E62" s="318" t="s">
        <v>42</v>
      </c>
      <c r="F62" s="42" t="s">
        <v>82</v>
      </c>
      <c r="G62" s="43" t="s">
        <v>78</v>
      </c>
      <c r="H62" s="43" t="s">
        <v>24</v>
      </c>
      <c r="I62" s="44" t="s">
        <v>190</v>
      </c>
      <c r="J62" s="318" t="s">
        <v>86</v>
      </c>
      <c r="K62" s="116">
        <v>4950.1000000000004</v>
      </c>
    </row>
    <row r="63" spans="1:256" s="76" customFormat="1" ht="14.25" x14ac:dyDescent="0.2">
      <c r="A63" s="69"/>
      <c r="B63" s="70" t="s">
        <v>35</v>
      </c>
      <c r="C63" s="71">
        <v>992</v>
      </c>
      <c r="D63" s="72" t="s">
        <v>25</v>
      </c>
      <c r="E63" s="72" t="s">
        <v>24</v>
      </c>
      <c r="F63" s="73"/>
      <c r="G63" s="74"/>
      <c r="H63" s="74"/>
      <c r="I63" s="75"/>
      <c r="J63" s="72"/>
      <c r="K63" s="115">
        <f>K68+K69</f>
        <v>215.6</v>
      </c>
      <c r="L63" s="238"/>
      <c r="M63" s="239"/>
      <c r="N63" s="239"/>
    </row>
    <row r="64" spans="1:256" ht="21.75" customHeight="1" x14ac:dyDescent="0.25">
      <c r="A64" s="38"/>
      <c r="B64" s="319" t="s">
        <v>10</v>
      </c>
      <c r="C64" s="40">
        <v>992</v>
      </c>
      <c r="D64" s="318" t="s">
        <v>25</v>
      </c>
      <c r="E64" s="318" t="s">
        <v>27</v>
      </c>
      <c r="F64" s="42"/>
      <c r="G64" s="43"/>
      <c r="H64" s="43"/>
      <c r="I64" s="44"/>
      <c r="J64" s="318"/>
      <c r="K64" s="175">
        <f>K63</f>
        <v>215.6</v>
      </c>
    </row>
    <row r="65" spans="1:14" x14ac:dyDescent="0.25">
      <c r="A65" s="38"/>
      <c r="B65" s="80" t="s">
        <v>432</v>
      </c>
      <c r="C65" s="40">
        <v>992</v>
      </c>
      <c r="D65" s="41" t="s">
        <v>25</v>
      </c>
      <c r="E65" s="41" t="s">
        <v>27</v>
      </c>
      <c r="F65" s="42" t="s">
        <v>82</v>
      </c>
      <c r="G65" s="43" t="s">
        <v>69</v>
      </c>
      <c r="H65" s="43" t="s">
        <v>24</v>
      </c>
      <c r="I65" s="44" t="s">
        <v>70</v>
      </c>
      <c r="J65" s="41"/>
      <c r="K65" s="116">
        <f>K63</f>
        <v>215.6</v>
      </c>
    </row>
    <row r="66" spans="1:14" ht="21" customHeight="1" x14ac:dyDescent="0.25">
      <c r="A66" s="38"/>
      <c r="B66" s="80" t="s">
        <v>183</v>
      </c>
      <c r="C66" s="40">
        <v>992</v>
      </c>
      <c r="D66" s="41" t="s">
        <v>25</v>
      </c>
      <c r="E66" s="41" t="s">
        <v>27</v>
      </c>
      <c r="F66" s="42" t="s">
        <v>82</v>
      </c>
      <c r="G66" s="43" t="s">
        <v>78</v>
      </c>
      <c r="H66" s="43" t="s">
        <v>24</v>
      </c>
      <c r="I66" s="44" t="s">
        <v>70</v>
      </c>
      <c r="J66" s="41"/>
      <c r="K66" s="116">
        <f>K63</f>
        <v>215.6</v>
      </c>
    </row>
    <row r="67" spans="1:14" ht="46.5" customHeight="1" x14ac:dyDescent="0.25">
      <c r="A67" s="38"/>
      <c r="B67" s="80" t="s">
        <v>36</v>
      </c>
      <c r="C67" s="40">
        <v>992</v>
      </c>
      <c r="D67" s="41" t="s">
        <v>25</v>
      </c>
      <c r="E67" s="41" t="s">
        <v>27</v>
      </c>
      <c r="F67" s="42" t="s">
        <v>82</v>
      </c>
      <c r="G67" s="43" t="s">
        <v>78</v>
      </c>
      <c r="H67" s="43" t="s">
        <v>24</v>
      </c>
      <c r="I67" s="44" t="s">
        <v>154</v>
      </c>
      <c r="J67" s="41"/>
      <c r="K67" s="116">
        <f>K68+K69</f>
        <v>215.6</v>
      </c>
    </row>
    <row r="68" spans="1:14" ht="75" customHeight="1" x14ac:dyDescent="0.25">
      <c r="A68" s="38"/>
      <c r="B68" s="80" t="s">
        <v>79</v>
      </c>
      <c r="C68" s="40">
        <v>992</v>
      </c>
      <c r="D68" s="41" t="s">
        <v>25</v>
      </c>
      <c r="E68" s="41" t="s">
        <v>27</v>
      </c>
      <c r="F68" s="42" t="s">
        <v>82</v>
      </c>
      <c r="G68" s="43" t="s">
        <v>78</v>
      </c>
      <c r="H68" s="43" t="s">
        <v>24</v>
      </c>
      <c r="I68" s="44" t="s">
        <v>154</v>
      </c>
      <c r="J68" s="41" t="s">
        <v>80</v>
      </c>
      <c r="K68" s="117">
        <v>215.6</v>
      </c>
    </row>
    <row r="69" spans="1:14" ht="30" x14ac:dyDescent="0.25">
      <c r="A69" s="38"/>
      <c r="B69" s="80" t="s">
        <v>83</v>
      </c>
      <c r="C69" s="40">
        <v>992</v>
      </c>
      <c r="D69" s="41" t="s">
        <v>25</v>
      </c>
      <c r="E69" s="41" t="s">
        <v>27</v>
      </c>
      <c r="F69" s="42" t="s">
        <v>82</v>
      </c>
      <c r="G69" s="43" t="s">
        <v>78</v>
      </c>
      <c r="H69" s="43" t="s">
        <v>24</v>
      </c>
      <c r="I69" s="44" t="s">
        <v>154</v>
      </c>
      <c r="J69" s="41" t="s">
        <v>84</v>
      </c>
      <c r="K69" s="117">
        <v>0</v>
      </c>
    </row>
    <row r="70" spans="1:14" s="76" customFormat="1" ht="39.75" customHeight="1" x14ac:dyDescent="0.2">
      <c r="A70" s="69"/>
      <c r="B70" s="84" t="s">
        <v>11</v>
      </c>
      <c r="C70" s="71">
        <v>992</v>
      </c>
      <c r="D70" s="72" t="s">
        <v>27</v>
      </c>
      <c r="E70" s="72" t="s">
        <v>24</v>
      </c>
      <c r="F70" s="73"/>
      <c r="G70" s="74"/>
      <c r="H70" s="74"/>
      <c r="I70" s="75"/>
      <c r="J70" s="72"/>
      <c r="K70" s="115">
        <f>K71+K81+K79</f>
        <v>45</v>
      </c>
      <c r="L70" s="238"/>
      <c r="M70" s="239"/>
      <c r="N70" s="239"/>
    </row>
    <row r="71" spans="1:14" ht="44.25" customHeight="1" x14ac:dyDescent="0.25">
      <c r="A71" s="38"/>
      <c r="B71" s="45" t="s">
        <v>12</v>
      </c>
      <c r="C71" s="40">
        <v>992</v>
      </c>
      <c r="D71" s="318" t="s">
        <v>27</v>
      </c>
      <c r="E71" s="318" t="s">
        <v>28</v>
      </c>
      <c r="F71" s="42" t="s">
        <v>24</v>
      </c>
      <c r="G71" s="43" t="s">
        <v>69</v>
      </c>
      <c r="H71" s="43" t="s">
        <v>24</v>
      </c>
      <c r="I71" s="44" t="s">
        <v>136</v>
      </c>
      <c r="J71" s="318"/>
      <c r="K71" s="116">
        <f>K75</f>
        <v>20</v>
      </c>
    </row>
    <row r="72" spans="1:14" ht="30" x14ac:dyDescent="0.25">
      <c r="A72" s="38"/>
      <c r="B72" s="45" t="s">
        <v>479</v>
      </c>
      <c r="C72" s="40">
        <v>992</v>
      </c>
      <c r="D72" s="41" t="s">
        <v>27</v>
      </c>
      <c r="E72" s="41" t="s">
        <v>28</v>
      </c>
      <c r="F72" s="42" t="s">
        <v>31</v>
      </c>
      <c r="G72" s="43" t="s">
        <v>69</v>
      </c>
      <c r="H72" s="43" t="s">
        <v>24</v>
      </c>
      <c r="I72" s="44" t="s">
        <v>136</v>
      </c>
      <c r="J72" s="41"/>
      <c r="K72" s="116">
        <f>K75</f>
        <v>20</v>
      </c>
    </row>
    <row r="73" spans="1:14" ht="45.75" customHeight="1" x14ac:dyDescent="0.25">
      <c r="A73" s="38"/>
      <c r="B73" s="45" t="s">
        <v>184</v>
      </c>
      <c r="C73" s="40">
        <v>992</v>
      </c>
      <c r="D73" s="41" t="s">
        <v>27</v>
      </c>
      <c r="E73" s="41" t="s">
        <v>28</v>
      </c>
      <c r="F73" s="42" t="s">
        <v>31</v>
      </c>
      <c r="G73" s="43" t="s">
        <v>78</v>
      </c>
      <c r="H73" s="43" t="s">
        <v>24</v>
      </c>
      <c r="I73" s="44" t="s">
        <v>136</v>
      </c>
      <c r="J73" s="41"/>
      <c r="K73" s="116">
        <f>K75</f>
        <v>20</v>
      </c>
    </row>
    <row r="74" spans="1:14" ht="62.25" customHeight="1" x14ac:dyDescent="0.25">
      <c r="A74" s="38"/>
      <c r="B74" s="87" t="s">
        <v>547</v>
      </c>
      <c r="C74" s="40">
        <v>992</v>
      </c>
      <c r="D74" s="41" t="s">
        <v>27</v>
      </c>
      <c r="E74" s="41" t="s">
        <v>28</v>
      </c>
      <c r="F74" s="42" t="s">
        <v>31</v>
      </c>
      <c r="G74" s="43" t="s">
        <v>78</v>
      </c>
      <c r="H74" s="43" t="s">
        <v>24</v>
      </c>
      <c r="I74" s="44" t="s">
        <v>156</v>
      </c>
      <c r="J74" s="41"/>
      <c r="K74" s="116">
        <f>K75</f>
        <v>20</v>
      </c>
    </row>
    <row r="75" spans="1:14" ht="36.75" customHeight="1" x14ac:dyDescent="0.25">
      <c r="A75" s="171"/>
      <c r="B75" s="86" t="s">
        <v>83</v>
      </c>
      <c r="C75" s="172">
        <v>992</v>
      </c>
      <c r="D75" s="229" t="s">
        <v>27</v>
      </c>
      <c r="E75" s="229" t="s">
        <v>28</v>
      </c>
      <c r="F75" s="400" t="s">
        <v>31</v>
      </c>
      <c r="G75" s="401" t="s">
        <v>78</v>
      </c>
      <c r="H75" s="401" t="s">
        <v>24</v>
      </c>
      <c r="I75" s="264" t="s">
        <v>156</v>
      </c>
      <c r="J75" s="229" t="s">
        <v>84</v>
      </c>
      <c r="K75" s="231">
        <v>20</v>
      </c>
    </row>
    <row r="76" spans="1:14" ht="36.75" customHeight="1" x14ac:dyDescent="0.25">
      <c r="A76" s="454"/>
      <c r="B76" s="85" t="s">
        <v>13</v>
      </c>
      <c r="C76" s="455">
        <v>992</v>
      </c>
      <c r="D76" s="431" t="s">
        <v>27</v>
      </c>
      <c r="E76" s="431" t="s">
        <v>47</v>
      </c>
      <c r="F76" s="42" t="s">
        <v>24</v>
      </c>
      <c r="G76" s="43" t="s">
        <v>69</v>
      </c>
      <c r="H76" s="43" t="s">
        <v>24</v>
      </c>
      <c r="I76" s="44" t="s">
        <v>136</v>
      </c>
      <c r="J76" s="229"/>
      <c r="K76" s="231">
        <f>K79+K83</f>
        <v>25</v>
      </c>
    </row>
    <row r="77" spans="1:14" ht="26.25" customHeight="1" x14ac:dyDescent="0.25">
      <c r="A77" s="38"/>
      <c r="B77" s="86" t="s">
        <v>476</v>
      </c>
      <c r="C77" s="172">
        <v>992</v>
      </c>
      <c r="D77" s="229" t="s">
        <v>27</v>
      </c>
      <c r="E77" s="229" t="s">
        <v>47</v>
      </c>
      <c r="F77" s="400" t="s">
        <v>31</v>
      </c>
      <c r="G77" s="401" t="s">
        <v>91</v>
      </c>
      <c r="H77" s="401" t="s">
        <v>24</v>
      </c>
      <c r="I77" s="264" t="s">
        <v>136</v>
      </c>
      <c r="J77" s="229"/>
      <c r="K77" s="231">
        <f>K79</f>
        <v>5</v>
      </c>
    </row>
    <row r="78" spans="1:14" ht="51.75" customHeight="1" x14ac:dyDescent="0.25">
      <c r="A78" s="38"/>
      <c r="B78" s="86" t="s">
        <v>477</v>
      </c>
      <c r="C78" s="172">
        <v>992</v>
      </c>
      <c r="D78" s="229" t="s">
        <v>27</v>
      </c>
      <c r="E78" s="229" t="s">
        <v>47</v>
      </c>
      <c r="F78" s="400" t="s">
        <v>31</v>
      </c>
      <c r="G78" s="401" t="s">
        <v>91</v>
      </c>
      <c r="H78" s="401" t="s">
        <v>24</v>
      </c>
      <c r="I78" s="264" t="s">
        <v>478</v>
      </c>
      <c r="J78" s="229"/>
      <c r="K78" s="231">
        <f>K79</f>
        <v>5</v>
      </c>
    </row>
    <row r="79" spans="1:14" ht="30.75" customHeight="1" x14ac:dyDescent="0.25">
      <c r="A79" s="38"/>
      <c r="B79" s="86" t="s">
        <v>83</v>
      </c>
      <c r="C79" s="40">
        <v>992</v>
      </c>
      <c r="D79" s="318" t="s">
        <v>27</v>
      </c>
      <c r="E79" s="318" t="s">
        <v>47</v>
      </c>
      <c r="F79" s="318" t="s">
        <v>31</v>
      </c>
      <c r="G79" s="318" t="s">
        <v>91</v>
      </c>
      <c r="H79" s="318" t="s">
        <v>24</v>
      </c>
      <c r="I79" s="318" t="s">
        <v>478</v>
      </c>
      <c r="J79" s="318" t="s">
        <v>84</v>
      </c>
      <c r="K79" s="116">
        <v>5</v>
      </c>
    </row>
    <row r="80" spans="1:14" ht="29.25" customHeight="1" x14ac:dyDescent="0.25">
      <c r="A80" s="38"/>
      <c r="B80" s="86" t="s">
        <v>548</v>
      </c>
      <c r="C80" s="40">
        <v>992</v>
      </c>
      <c r="D80" s="318" t="s">
        <v>27</v>
      </c>
      <c r="E80" s="318" t="s">
        <v>47</v>
      </c>
      <c r="F80" s="318" t="s">
        <v>31</v>
      </c>
      <c r="G80" s="318" t="s">
        <v>69</v>
      </c>
      <c r="H80" s="318" t="s">
        <v>24</v>
      </c>
      <c r="I80" s="318" t="s">
        <v>136</v>
      </c>
      <c r="J80" s="318"/>
      <c r="K80" s="116">
        <f>K83</f>
        <v>20</v>
      </c>
    </row>
    <row r="81" spans="1:14" ht="17.25" customHeight="1" x14ac:dyDescent="0.25">
      <c r="A81" s="38"/>
      <c r="B81" s="86" t="s">
        <v>98</v>
      </c>
      <c r="C81" s="40">
        <v>992</v>
      </c>
      <c r="D81" s="41" t="s">
        <v>27</v>
      </c>
      <c r="E81" s="167" t="s">
        <v>47</v>
      </c>
      <c r="F81" s="168" t="s">
        <v>31</v>
      </c>
      <c r="G81" s="169" t="s">
        <v>93</v>
      </c>
      <c r="H81" s="169" t="s">
        <v>24</v>
      </c>
      <c r="I81" s="170" t="s">
        <v>136</v>
      </c>
      <c r="J81" s="41"/>
      <c r="K81" s="116">
        <f>K83</f>
        <v>20</v>
      </c>
    </row>
    <row r="82" spans="1:14" s="218" customFormat="1" ht="23.25" customHeight="1" x14ac:dyDescent="0.25">
      <c r="A82" s="217"/>
      <c r="B82" s="424" t="s">
        <v>423</v>
      </c>
      <c r="C82" s="40">
        <v>992</v>
      </c>
      <c r="D82" s="41" t="s">
        <v>27</v>
      </c>
      <c r="E82" s="41" t="s">
        <v>47</v>
      </c>
      <c r="F82" s="42" t="s">
        <v>31</v>
      </c>
      <c r="G82" s="43" t="s">
        <v>93</v>
      </c>
      <c r="H82" s="43" t="s">
        <v>24</v>
      </c>
      <c r="I82" s="44" t="s">
        <v>157</v>
      </c>
      <c r="J82" s="41"/>
      <c r="K82" s="116">
        <f>K83</f>
        <v>20</v>
      </c>
      <c r="L82" s="233"/>
      <c r="M82" s="243"/>
      <c r="N82" s="243"/>
    </row>
    <row r="83" spans="1:14" s="218" customFormat="1" ht="33.75" customHeight="1" x14ac:dyDescent="0.25">
      <c r="A83" s="217"/>
      <c r="B83" s="316" t="s">
        <v>114</v>
      </c>
      <c r="C83" s="40">
        <v>992</v>
      </c>
      <c r="D83" s="41" t="s">
        <v>27</v>
      </c>
      <c r="E83" s="41" t="s">
        <v>47</v>
      </c>
      <c r="F83" s="42" t="s">
        <v>31</v>
      </c>
      <c r="G83" s="43" t="s">
        <v>93</v>
      </c>
      <c r="H83" s="43" t="s">
        <v>24</v>
      </c>
      <c r="I83" s="44" t="s">
        <v>157</v>
      </c>
      <c r="J83" s="41" t="s">
        <v>115</v>
      </c>
      <c r="K83" s="116">
        <v>20</v>
      </c>
      <c r="L83" s="233"/>
      <c r="M83" s="243"/>
      <c r="N83" s="243"/>
    </row>
    <row r="84" spans="1:14" s="221" customFormat="1" ht="19.5" customHeight="1" x14ac:dyDescent="0.2">
      <c r="A84" s="219"/>
      <c r="B84" s="220" t="s">
        <v>14</v>
      </c>
      <c r="C84" s="71">
        <v>992</v>
      </c>
      <c r="D84" s="72" t="s">
        <v>26</v>
      </c>
      <c r="E84" s="72" t="s">
        <v>24</v>
      </c>
      <c r="F84" s="73"/>
      <c r="G84" s="74"/>
      <c r="H84" s="74"/>
      <c r="I84" s="75"/>
      <c r="J84" s="72"/>
      <c r="K84" s="115">
        <f>K85+K94+K99</f>
        <v>3705.4</v>
      </c>
      <c r="L84" s="244"/>
      <c r="M84" s="245"/>
      <c r="N84" s="246"/>
    </row>
    <row r="85" spans="1:14" x14ac:dyDescent="0.25">
      <c r="A85" s="38"/>
      <c r="B85" s="45" t="s">
        <v>100</v>
      </c>
      <c r="C85" s="40">
        <v>992</v>
      </c>
      <c r="D85" s="318" t="s">
        <v>26</v>
      </c>
      <c r="E85" s="318" t="s">
        <v>28</v>
      </c>
      <c r="F85" s="42"/>
      <c r="G85" s="43"/>
      <c r="H85" s="43"/>
      <c r="I85" s="44"/>
      <c r="J85" s="318"/>
      <c r="K85" s="116">
        <f>K93+K89</f>
        <v>3505.9</v>
      </c>
    </row>
    <row r="86" spans="1:14" ht="30" x14ac:dyDescent="0.25">
      <c r="A86" s="38"/>
      <c r="B86" s="86" t="s">
        <v>172</v>
      </c>
      <c r="C86" s="40">
        <v>992</v>
      </c>
      <c r="D86" s="41" t="s">
        <v>26</v>
      </c>
      <c r="E86" s="41" t="s">
        <v>28</v>
      </c>
      <c r="F86" s="42" t="s">
        <v>25</v>
      </c>
      <c r="G86" s="43" t="s">
        <v>69</v>
      </c>
      <c r="H86" s="43" t="s">
        <v>24</v>
      </c>
      <c r="I86" s="44" t="s">
        <v>136</v>
      </c>
      <c r="J86" s="41"/>
      <c r="K86" s="116">
        <f>K87</f>
        <v>10</v>
      </c>
    </row>
    <row r="87" spans="1:14" x14ac:dyDescent="0.25">
      <c r="A87" s="38"/>
      <c r="B87" s="86" t="s">
        <v>108</v>
      </c>
      <c r="C87" s="40">
        <v>992</v>
      </c>
      <c r="D87" s="41" t="s">
        <v>26</v>
      </c>
      <c r="E87" s="41" t="s">
        <v>28</v>
      </c>
      <c r="F87" s="42" t="s">
        <v>25</v>
      </c>
      <c r="G87" s="43" t="s">
        <v>78</v>
      </c>
      <c r="H87" s="43" t="s">
        <v>24</v>
      </c>
      <c r="I87" s="44" t="s">
        <v>136</v>
      </c>
      <c r="J87" s="41"/>
      <c r="K87" s="116">
        <f>K88</f>
        <v>10</v>
      </c>
    </row>
    <row r="88" spans="1:14" ht="30" x14ac:dyDescent="0.25">
      <c r="A88" s="38"/>
      <c r="B88" s="86" t="s">
        <v>171</v>
      </c>
      <c r="C88" s="40">
        <v>992</v>
      </c>
      <c r="D88" s="41" t="s">
        <v>26</v>
      </c>
      <c r="E88" s="41" t="s">
        <v>28</v>
      </c>
      <c r="F88" s="42" t="s">
        <v>25</v>
      </c>
      <c r="G88" s="43" t="s">
        <v>78</v>
      </c>
      <c r="H88" s="43" t="s">
        <v>24</v>
      </c>
      <c r="I88" s="44" t="s">
        <v>135</v>
      </c>
      <c r="J88" s="41"/>
      <c r="K88" s="116">
        <f>K89</f>
        <v>10</v>
      </c>
    </row>
    <row r="89" spans="1:14" ht="30" x14ac:dyDescent="0.25">
      <c r="A89" s="38"/>
      <c r="B89" s="86" t="s">
        <v>83</v>
      </c>
      <c r="C89" s="40">
        <v>992</v>
      </c>
      <c r="D89" s="41" t="s">
        <v>26</v>
      </c>
      <c r="E89" s="41" t="s">
        <v>28</v>
      </c>
      <c r="F89" s="42" t="s">
        <v>25</v>
      </c>
      <c r="G89" s="43" t="s">
        <v>78</v>
      </c>
      <c r="H89" s="43" t="s">
        <v>24</v>
      </c>
      <c r="I89" s="44" t="s">
        <v>135</v>
      </c>
      <c r="J89" s="41" t="s">
        <v>84</v>
      </c>
      <c r="K89" s="116">
        <v>10</v>
      </c>
    </row>
    <row r="90" spans="1:14" ht="69.75" customHeight="1" x14ac:dyDescent="0.25">
      <c r="A90" s="38"/>
      <c r="B90" s="45" t="s">
        <v>549</v>
      </c>
      <c r="C90" s="40">
        <v>992</v>
      </c>
      <c r="D90" s="41" t="s">
        <v>26</v>
      </c>
      <c r="E90" s="41" t="s">
        <v>28</v>
      </c>
      <c r="F90" s="42" t="s">
        <v>26</v>
      </c>
      <c r="G90" s="43" t="s">
        <v>69</v>
      </c>
      <c r="H90" s="43" t="s">
        <v>24</v>
      </c>
      <c r="I90" s="44" t="s">
        <v>136</v>
      </c>
      <c r="J90" s="41"/>
      <c r="K90" s="116">
        <f>K91</f>
        <v>3495.9</v>
      </c>
    </row>
    <row r="91" spans="1:14" ht="32.25" customHeight="1" x14ac:dyDescent="0.25">
      <c r="A91" s="38"/>
      <c r="B91" s="86" t="s">
        <v>377</v>
      </c>
      <c r="C91" s="40">
        <v>992</v>
      </c>
      <c r="D91" s="41" t="s">
        <v>26</v>
      </c>
      <c r="E91" s="41" t="s">
        <v>28</v>
      </c>
      <c r="F91" s="42" t="s">
        <v>26</v>
      </c>
      <c r="G91" s="43" t="s">
        <v>78</v>
      </c>
      <c r="H91" s="43" t="s">
        <v>24</v>
      </c>
      <c r="I91" s="44" t="s">
        <v>136</v>
      </c>
      <c r="J91" s="41"/>
      <c r="K91" s="116">
        <f>K92</f>
        <v>3495.9</v>
      </c>
    </row>
    <row r="92" spans="1:14" ht="40.5" customHeight="1" x14ac:dyDescent="0.25">
      <c r="A92" s="38"/>
      <c r="B92" s="45" t="s">
        <v>185</v>
      </c>
      <c r="C92" s="40">
        <v>992</v>
      </c>
      <c r="D92" s="41" t="s">
        <v>26</v>
      </c>
      <c r="E92" s="41" t="s">
        <v>28</v>
      </c>
      <c r="F92" s="42" t="s">
        <v>26</v>
      </c>
      <c r="G92" s="43" t="s">
        <v>78</v>
      </c>
      <c r="H92" s="43" t="s">
        <v>24</v>
      </c>
      <c r="I92" s="44" t="s">
        <v>137</v>
      </c>
      <c r="J92" s="41"/>
      <c r="K92" s="116">
        <f>K93</f>
        <v>3495.9</v>
      </c>
    </row>
    <row r="93" spans="1:14" ht="30" x14ac:dyDescent="0.25">
      <c r="A93" s="38"/>
      <c r="B93" s="87" t="s">
        <v>83</v>
      </c>
      <c r="C93" s="40">
        <v>992</v>
      </c>
      <c r="D93" s="41" t="s">
        <v>26</v>
      </c>
      <c r="E93" s="41" t="s">
        <v>28</v>
      </c>
      <c r="F93" s="42" t="s">
        <v>26</v>
      </c>
      <c r="G93" s="43" t="s">
        <v>78</v>
      </c>
      <c r="H93" s="43" t="s">
        <v>24</v>
      </c>
      <c r="I93" s="44" t="s">
        <v>137</v>
      </c>
      <c r="J93" s="41" t="s">
        <v>84</v>
      </c>
      <c r="K93" s="116">
        <v>3495.9</v>
      </c>
    </row>
    <row r="94" spans="1:14" x14ac:dyDescent="0.25">
      <c r="A94" s="38"/>
      <c r="B94" s="70" t="s">
        <v>101</v>
      </c>
      <c r="C94" s="71">
        <v>992</v>
      </c>
      <c r="D94" s="72" t="s">
        <v>26</v>
      </c>
      <c r="E94" s="72" t="s">
        <v>102</v>
      </c>
      <c r="F94" s="73"/>
      <c r="G94" s="74"/>
      <c r="H94" s="74"/>
      <c r="I94" s="75"/>
      <c r="J94" s="72"/>
      <c r="K94" s="115">
        <f>K98</f>
        <v>189.5</v>
      </c>
    </row>
    <row r="95" spans="1:14" ht="45" x14ac:dyDescent="0.25">
      <c r="A95" s="38"/>
      <c r="B95" s="86" t="s">
        <v>550</v>
      </c>
      <c r="C95" s="40">
        <v>992</v>
      </c>
      <c r="D95" s="41" t="s">
        <v>26</v>
      </c>
      <c r="E95" s="41" t="s">
        <v>102</v>
      </c>
      <c r="F95" s="42" t="s">
        <v>103</v>
      </c>
      <c r="G95" s="43" t="s">
        <v>69</v>
      </c>
      <c r="H95" s="43" t="s">
        <v>24</v>
      </c>
      <c r="I95" s="44" t="s">
        <v>136</v>
      </c>
      <c r="J95" s="41"/>
      <c r="K95" s="116">
        <f>K98</f>
        <v>189.5</v>
      </c>
    </row>
    <row r="96" spans="1:14" x14ac:dyDescent="0.25">
      <c r="A96" s="38"/>
      <c r="B96" s="85" t="s">
        <v>425</v>
      </c>
      <c r="C96" s="40">
        <v>992</v>
      </c>
      <c r="D96" s="41" t="s">
        <v>26</v>
      </c>
      <c r="E96" s="41" t="s">
        <v>102</v>
      </c>
      <c r="F96" s="42" t="s">
        <v>103</v>
      </c>
      <c r="G96" s="43" t="s">
        <v>71</v>
      </c>
      <c r="H96" s="43" t="s">
        <v>24</v>
      </c>
      <c r="I96" s="44" t="s">
        <v>136</v>
      </c>
      <c r="J96" s="41"/>
      <c r="K96" s="116">
        <f>K98</f>
        <v>189.5</v>
      </c>
    </row>
    <row r="97" spans="1:14" x14ac:dyDescent="0.25">
      <c r="A97" s="38"/>
      <c r="B97" s="87" t="s">
        <v>60</v>
      </c>
      <c r="C97" s="40">
        <v>992</v>
      </c>
      <c r="D97" s="41" t="s">
        <v>26</v>
      </c>
      <c r="E97" s="41" t="s">
        <v>102</v>
      </c>
      <c r="F97" s="42" t="s">
        <v>103</v>
      </c>
      <c r="G97" s="43" t="s">
        <v>71</v>
      </c>
      <c r="H97" s="43" t="s">
        <v>24</v>
      </c>
      <c r="I97" s="44" t="s">
        <v>144</v>
      </c>
      <c r="J97" s="41"/>
      <c r="K97" s="116">
        <f>K98</f>
        <v>189.5</v>
      </c>
    </row>
    <row r="98" spans="1:14" ht="30" x14ac:dyDescent="0.25">
      <c r="A98" s="171"/>
      <c r="B98" s="87" t="s">
        <v>83</v>
      </c>
      <c r="C98" s="172">
        <v>992</v>
      </c>
      <c r="D98" s="229" t="s">
        <v>26</v>
      </c>
      <c r="E98" s="229" t="s">
        <v>102</v>
      </c>
      <c r="F98" s="400" t="s">
        <v>103</v>
      </c>
      <c r="G98" s="401" t="s">
        <v>71</v>
      </c>
      <c r="H98" s="401" t="s">
        <v>24</v>
      </c>
      <c r="I98" s="264" t="s">
        <v>144</v>
      </c>
      <c r="J98" s="229" t="s">
        <v>84</v>
      </c>
      <c r="K98" s="231">
        <v>189.5</v>
      </c>
    </row>
    <row r="99" spans="1:14" x14ac:dyDescent="0.25">
      <c r="A99" s="38"/>
      <c r="B99" s="86" t="s">
        <v>433</v>
      </c>
      <c r="C99" s="40">
        <v>992</v>
      </c>
      <c r="D99" s="318" t="s">
        <v>26</v>
      </c>
      <c r="E99" s="318" t="s">
        <v>41</v>
      </c>
      <c r="F99" s="229"/>
      <c r="G99" s="229"/>
      <c r="H99" s="229"/>
      <c r="I99" s="229"/>
      <c r="J99" s="318"/>
      <c r="K99" s="116">
        <f>K103</f>
        <v>10</v>
      </c>
    </row>
    <row r="100" spans="1:14" ht="45" x14ac:dyDescent="0.25">
      <c r="A100" s="38"/>
      <c r="B100" s="86" t="s">
        <v>434</v>
      </c>
      <c r="C100" s="40">
        <v>992</v>
      </c>
      <c r="D100" s="318" t="s">
        <v>26</v>
      </c>
      <c r="E100" s="42" t="s">
        <v>41</v>
      </c>
      <c r="F100" s="42" t="s">
        <v>99</v>
      </c>
      <c r="G100" s="43" t="s">
        <v>69</v>
      </c>
      <c r="H100" s="43" t="s">
        <v>24</v>
      </c>
      <c r="I100" s="44" t="s">
        <v>136</v>
      </c>
      <c r="J100" s="44"/>
      <c r="K100" s="116">
        <f>K103</f>
        <v>10</v>
      </c>
    </row>
    <row r="101" spans="1:14" ht="30" x14ac:dyDescent="0.25">
      <c r="A101" s="38"/>
      <c r="B101" s="86" t="s">
        <v>435</v>
      </c>
      <c r="C101" s="40">
        <v>992</v>
      </c>
      <c r="D101" s="318" t="s">
        <v>26</v>
      </c>
      <c r="E101" s="42" t="s">
        <v>41</v>
      </c>
      <c r="F101" s="432" t="s">
        <v>99</v>
      </c>
      <c r="G101" s="90" t="s">
        <v>78</v>
      </c>
      <c r="H101" s="90" t="s">
        <v>24</v>
      </c>
      <c r="I101" s="433" t="s">
        <v>136</v>
      </c>
      <c r="J101" s="44"/>
      <c r="K101" s="116">
        <f>K103</f>
        <v>10</v>
      </c>
    </row>
    <row r="102" spans="1:14" ht="39" customHeight="1" x14ac:dyDescent="0.25">
      <c r="A102" s="38"/>
      <c r="B102" s="424" t="s">
        <v>436</v>
      </c>
      <c r="C102" s="40">
        <v>992</v>
      </c>
      <c r="D102" s="318" t="s">
        <v>26</v>
      </c>
      <c r="E102" s="42" t="s">
        <v>41</v>
      </c>
      <c r="F102" s="42" t="s">
        <v>99</v>
      </c>
      <c r="G102" s="43" t="s">
        <v>78</v>
      </c>
      <c r="H102" s="43" t="s">
        <v>23</v>
      </c>
      <c r="I102" s="44" t="s">
        <v>158</v>
      </c>
      <c r="J102" s="44"/>
      <c r="K102" s="116">
        <f>K103</f>
        <v>10</v>
      </c>
    </row>
    <row r="103" spans="1:14" ht="30" x14ac:dyDescent="0.25">
      <c r="A103" s="38"/>
      <c r="B103" s="87" t="s">
        <v>83</v>
      </c>
      <c r="C103" s="40">
        <v>992</v>
      </c>
      <c r="D103" s="318" t="s">
        <v>26</v>
      </c>
      <c r="E103" s="42" t="s">
        <v>41</v>
      </c>
      <c r="F103" s="168" t="s">
        <v>99</v>
      </c>
      <c r="G103" s="169" t="s">
        <v>78</v>
      </c>
      <c r="H103" s="169" t="s">
        <v>23</v>
      </c>
      <c r="I103" s="170" t="s">
        <v>158</v>
      </c>
      <c r="J103" s="44" t="s">
        <v>84</v>
      </c>
      <c r="K103" s="116">
        <v>10</v>
      </c>
    </row>
    <row r="104" spans="1:14" s="76" customFormat="1" ht="14.25" x14ac:dyDescent="0.2">
      <c r="A104" s="69"/>
      <c r="B104" s="84" t="s">
        <v>15</v>
      </c>
      <c r="C104" s="71">
        <v>992</v>
      </c>
      <c r="D104" s="72" t="s">
        <v>31</v>
      </c>
      <c r="E104" s="72" t="s">
        <v>24</v>
      </c>
      <c r="F104" s="402"/>
      <c r="G104" s="403"/>
      <c r="H104" s="403"/>
      <c r="I104" s="404"/>
      <c r="J104" s="72"/>
      <c r="K104" s="115">
        <f>K105+K110</f>
        <v>2753.8999999999996</v>
      </c>
      <c r="L104" s="238"/>
      <c r="M104" s="240"/>
      <c r="N104" s="239"/>
    </row>
    <row r="105" spans="1:14" x14ac:dyDescent="0.25">
      <c r="A105" s="38"/>
      <c r="B105" s="45" t="s">
        <v>16</v>
      </c>
      <c r="C105" s="40">
        <v>992</v>
      </c>
      <c r="D105" s="318" t="s">
        <v>31</v>
      </c>
      <c r="E105" s="318" t="s">
        <v>25</v>
      </c>
      <c r="F105" s="42"/>
      <c r="G105" s="43"/>
      <c r="H105" s="43"/>
      <c r="I105" s="44"/>
      <c r="J105" s="318"/>
      <c r="K105" s="116">
        <f>K106</f>
        <v>50</v>
      </c>
    </row>
    <row r="106" spans="1:14" ht="45" x14ac:dyDescent="0.25">
      <c r="A106" s="38"/>
      <c r="B106" s="45" t="s">
        <v>551</v>
      </c>
      <c r="C106" s="40">
        <v>992</v>
      </c>
      <c r="D106" s="41" t="s">
        <v>31</v>
      </c>
      <c r="E106" s="41" t="s">
        <v>25</v>
      </c>
      <c r="F106" s="42" t="s">
        <v>104</v>
      </c>
      <c r="G106" s="43" t="s">
        <v>69</v>
      </c>
      <c r="H106" s="43" t="s">
        <v>24</v>
      </c>
      <c r="I106" s="44" t="s">
        <v>136</v>
      </c>
      <c r="J106" s="41"/>
      <c r="K106" s="116">
        <f>K109</f>
        <v>50</v>
      </c>
    </row>
    <row r="107" spans="1:14" x14ac:dyDescent="0.25">
      <c r="A107" s="38"/>
      <c r="B107" s="45" t="s">
        <v>168</v>
      </c>
      <c r="C107" s="40">
        <v>992</v>
      </c>
      <c r="D107" s="41" t="s">
        <v>31</v>
      </c>
      <c r="E107" s="41" t="s">
        <v>25</v>
      </c>
      <c r="F107" s="42" t="s">
        <v>104</v>
      </c>
      <c r="G107" s="43" t="s">
        <v>71</v>
      </c>
      <c r="H107" s="43" t="s">
        <v>24</v>
      </c>
      <c r="I107" s="44" t="s">
        <v>136</v>
      </c>
      <c r="J107" s="41"/>
      <c r="K107" s="116">
        <f>K109</f>
        <v>50</v>
      </c>
    </row>
    <row r="108" spans="1:14" x14ac:dyDescent="0.25">
      <c r="A108" s="38"/>
      <c r="B108" s="45" t="s">
        <v>48</v>
      </c>
      <c r="C108" s="40">
        <v>992</v>
      </c>
      <c r="D108" s="41" t="s">
        <v>31</v>
      </c>
      <c r="E108" s="41" t="s">
        <v>25</v>
      </c>
      <c r="F108" s="42" t="s">
        <v>104</v>
      </c>
      <c r="G108" s="43" t="s">
        <v>71</v>
      </c>
      <c r="H108" s="43" t="s">
        <v>24</v>
      </c>
      <c r="I108" s="44" t="s">
        <v>159</v>
      </c>
      <c r="J108" s="41"/>
      <c r="K108" s="116">
        <f>K109</f>
        <v>50</v>
      </c>
    </row>
    <row r="109" spans="1:14" ht="30" x14ac:dyDescent="0.25">
      <c r="A109" s="38"/>
      <c r="B109" s="45" t="s">
        <v>83</v>
      </c>
      <c r="C109" s="40">
        <v>992</v>
      </c>
      <c r="D109" s="41" t="s">
        <v>31</v>
      </c>
      <c r="E109" s="41" t="s">
        <v>25</v>
      </c>
      <c r="F109" s="42" t="s">
        <v>104</v>
      </c>
      <c r="G109" s="43" t="s">
        <v>71</v>
      </c>
      <c r="H109" s="43" t="s">
        <v>24</v>
      </c>
      <c r="I109" s="44" t="s">
        <v>159</v>
      </c>
      <c r="J109" s="41" t="s">
        <v>84</v>
      </c>
      <c r="K109" s="357">
        <v>50</v>
      </c>
    </row>
    <row r="110" spans="1:14" s="76" customFormat="1" x14ac:dyDescent="0.25">
      <c r="A110" s="69"/>
      <c r="B110" s="45" t="s">
        <v>17</v>
      </c>
      <c r="C110" s="40">
        <v>992</v>
      </c>
      <c r="D110" s="318" t="s">
        <v>31</v>
      </c>
      <c r="E110" s="318" t="s">
        <v>27</v>
      </c>
      <c r="F110" s="42"/>
      <c r="G110" s="43"/>
      <c r="H110" s="43"/>
      <c r="I110" s="44"/>
      <c r="J110" s="318"/>
      <c r="K110" s="116">
        <f>K114+K117+K120+K122</f>
        <v>2703.8999999999996</v>
      </c>
      <c r="L110" s="238"/>
      <c r="M110" s="240"/>
      <c r="N110" s="239"/>
    </row>
    <row r="111" spans="1:14" ht="45" x14ac:dyDescent="0.25">
      <c r="A111" s="38"/>
      <c r="B111" s="45" t="s">
        <v>552</v>
      </c>
      <c r="C111" s="40">
        <v>992</v>
      </c>
      <c r="D111" s="41" t="s">
        <v>31</v>
      </c>
      <c r="E111" s="41" t="s">
        <v>27</v>
      </c>
      <c r="F111" s="42" t="s">
        <v>110</v>
      </c>
      <c r="G111" s="43" t="s">
        <v>69</v>
      </c>
      <c r="H111" s="43" t="s">
        <v>24</v>
      </c>
      <c r="I111" s="44" t="s">
        <v>136</v>
      </c>
      <c r="J111" s="41"/>
      <c r="K111" s="116">
        <f>K120+K117+K114</f>
        <v>1637.1</v>
      </c>
    </row>
    <row r="112" spans="1:14" ht="27.75" customHeight="1" x14ac:dyDescent="0.25">
      <c r="A112" s="38"/>
      <c r="B112" s="45" t="s">
        <v>111</v>
      </c>
      <c r="C112" s="40">
        <v>992</v>
      </c>
      <c r="D112" s="41" t="s">
        <v>31</v>
      </c>
      <c r="E112" s="41" t="s">
        <v>27</v>
      </c>
      <c r="F112" s="42" t="s">
        <v>110</v>
      </c>
      <c r="G112" s="43" t="s">
        <v>78</v>
      </c>
      <c r="H112" s="43" t="s">
        <v>24</v>
      </c>
      <c r="I112" s="44" t="s">
        <v>136</v>
      </c>
      <c r="J112" s="41"/>
      <c r="K112" s="116">
        <f>K114</f>
        <v>840</v>
      </c>
    </row>
    <row r="113" spans="1:21" ht="45" x14ac:dyDescent="0.25">
      <c r="A113" s="38"/>
      <c r="B113" s="80" t="s">
        <v>553</v>
      </c>
      <c r="C113" s="40">
        <v>992</v>
      </c>
      <c r="D113" s="41" t="s">
        <v>31</v>
      </c>
      <c r="E113" s="41" t="s">
        <v>27</v>
      </c>
      <c r="F113" s="42" t="s">
        <v>110</v>
      </c>
      <c r="G113" s="43" t="s">
        <v>78</v>
      </c>
      <c r="H113" s="43" t="s">
        <v>24</v>
      </c>
      <c r="I113" s="44" t="s">
        <v>147</v>
      </c>
      <c r="J113" s="41"/>
      <c r="K113" s="116">
        <f>K114</f>
        <v>840</v>
      </c>
      <c r="U113" s="77" t="s">
        <v>191</v>
      </c>
    </row>
    <row r="114" spans="1:21" ht="30" x14ac:dyDescent="0.25">
      <c r="A114" s="38"/>
      <c r="B114" s="164" t="s">
        <v>83</v>
      </c>
      <c r="C114" s="174">
        <v>992</v>
      </c>
      <c r="D114" s="27" t="s">
        <v>31</v>
      </c>
      <c r="E114" s="27" t="s">
        <v>27</v>
      </c>
      <c r="F114" s="163" t="s">
        <v>110</v>
      </c>
      <c r="G114" s="165" t="s">
        <v>78</v>
      </c>
      <c r="H114" s="165" t="s">
        <v>24</v>
      </c>
      <c r="I114" s="28" t="s">
        <v>147</v>
      </c>
      <c r="J114" s="27" t="s">
        <v>84</v>
      </c>
      <c r="K114" s="175">
        <v>840</v>
      </c>
    </row>
    <row r="115" spans="1:21" ht="45" x14ac:dyDescent="0.25">
      <c r="A115" s="38"/>
      <c r="B115" s="164" t="s">
        <v>554</v>
      </c>
      <c r="C115" s="174">
        <v>992</v>
      </c>
      <c r="D115" s="27" t="s">
        <v>31</v>
      </c>
      <c r="E115" s="27" t="s">
        <v>27</v>
      </c>
      <c r="F115" s="163" t="s">
        <v>110</v>
      </c>
      <c r="G115" s="165" t="s">
        <v>71</v>
      </c>
      <c r="H115" s="165" t="s">
        <v>24</v>
      </c>
      <c r="I115" s="28" t="s">
        <v>136</v>
      </c>
      <c r="J115" s="27"/>
      <c r="K115" s="175">
        <f>K117</f>
        <v>520.20000000000005</v>
      </c>
    </row>
    <row r="116" spans="1:21" x14ac:dyDescent="0.25">
      <c r="A116" s="430"/>
      <c r="B116" s="164" t="s">
        <v>112</v>
      </c>
      <c r="C116" s="174">
        <v>992</v>
      </c>
      <c r="D116" s="27" t="s">
        <v>31</v>
      </c>
      <c r="E116" s="27" t="s">
        <v>27</v>
      </c>
      <c r="F116" s="163" t="s">
        <v>110</v>
      </c>
      <c r="G116" s="165" t="s">
        <v>71</v>
      </c>
      <c r="H116" s="165" t="s">
        <v>24</v>
      </c>
      <c r="I116" s="28" t="s">
        <v>136</v>
      </c>
      <c r="J116" s="27"/>
      <c r="K116" s="175">
        <f>K117</f>
        <v>520.20000000000005</v>
      </c>
    </row>
    <row r="117" spans="1:21" ht="30" x14ac:dyDescent="0.25">
      <c r="A117" s="430"/>
      <c r="B117" s="164" t="s">
        <v>83</v>
      </c>
      <c r="C117" s="174">
        <v>992</v>
      </c>
      <c r="D117" s="27" t="s">
        <v>31</v>
      </c>
      <c r="E117" s="27" t="s">
        <v>27</v>
      </c>
      <c r="F117" s="163" t="s">
        <v>110</v>
      </c>
      <c r="G117" s="165" t="s">
        <v>71</v>
      </c>
      <c r="H117" s="165" t="s">
        <v>24</v>
      </c>
      <c r="I117" s="28" t="s">
        <v>148</v>
      </c>
      <c r="J117" s="27" t="s">
        <v>84</v>
      </c>
      <c r="K117" s="175">
        <v>520.20000000000005</v>
      </c>
      <c r="N117" s="233"/>
    </row>
    <row r="118" spans="1:21" ht="55.5" customHeight="1" x14ac:dyDescent="0.25">
      <c r="A118" s="38"/>
      <c r="B118" s="173" t="s">
        <v>555</v>
      </c>
      <c r="C118" s="174">
        <v>992</v>
      </c>
      <c r="D118" s="27" t="s">
        <v>31</v>
      </c>
      <c r="E118" s="27" t="s">
        <v>27</v>
      </c>
      <c r="F118" s="163" t="s">
        <v>110</v>
      </c>
      <c r="G118" s="165" t="s">
        <v>97</v>
      </c>
      <c r="H118" s="165" t="s">
        <v>24</v>
      </c>
      <c r="I118" s="28" t="s">
        <v>136</v>
      </c>
      <c r="J118" s="27"/>
      <c r="K118" s="175">
        <f>K120</f>
        <v>276.89999999999998</v>
      </c>
      <c r="N118" s="233"/>
    </row>
    <row r="119" spans="1:21" ht="43.5" customHeight="1" x14ac:dyDescent="0.25">
      <c r="A119" s="38"/>
      <c r="B119" s="164" t="s">
        <v>113</v>
      </c>
      <c r="C119" s="174">
        <v>992</v>
      </c>
      <c r="D119" s="27" t="s">
        <v>31</v>
      </c>
      <c r="E119" s="27" t="s">
        <v>27</v>
      </c>
      <c r="F119" s="163" t="s">
        <v>110</v>
      </c>
      <c r="G119" s="165" t="s">
        <v>97</v>
      </c>
      <c r="H119" s="165" t="s">
        <v>24</v>
      </c>
      <c r="I119" s="28" t="s">
        <v>149</v>
      </c>
      <c r="J119" s="27"/>
      <c r="K119" s="175">
        <f>K120</f>
        <v>276.89999999999998</v>
      </c>
      <c r="M119" s="236"/>
    </row>
    <row r="120" spans="1:21" ht="33.75" customHeight="1" x14ac:dyDescent="0.25">
      <c r="A120" s="38"/>
      <c r="B120" s="164" t="s">
        <v>83</v>
      </c>
      <c r="C120" s="174">
        <v>992</v>
      </c>
      <c r="D120" s="27" t="s">
        <v>31</v>
      </c>
      <c r="E120" s="27" t="s">
        <v>27</v>
      </c>
      <c r="F120" s="163" t="s">
        <v>110</v>
      </c>
      <c r="G120" s="165" t="s">
        <v>97</v>
      </c>
      <c r="H120" s="165" t="s">
        <v>24</v>
      </c>
      <c r="I120" s="28" t="s">
        <v>149</v>
      </c>
      <c r="J120" s="27" t="s">
        <v>84</v>
      </c>
      <c r="K120" s="175">
        <v>276.89999999999998</v>
      </c>
      <c r="L120" s="301"/>
    </row>
    <row r="121" spans="1:21" ht="33.75" customHeight="1" x14ac:dyDescent="0.25">
      <c r="A121" s="38"/>
      <c r="B121" s="86" t="s">
        <v>188</v>
      </c>
      <c r="C121" s="40">
        <v>992</v>
      </c>
      <c r="D121" s="318" t="s">
        <v>31</v>
      </c>
      <c r="E121" s="318" t="s">
        <v>27</v>
      </c>
      <c r="F121" s="42" t="s">
        <v>29</v>
      </c>
      <c r="G121" s="43" t="s">
        <v>78</v>
      </c>
      <c r="H121" s="43" t="s">
        <v>32</v>
      </c>
      <c r="I121" s="44" t="s">
        <v>139</v>
      </c>
      <c r="J121" s="27"/>
      <c r="K121" s="175">
        <f>K122</f>
        <v>1066.8</v>
      </c>
      <c r="L121" s="301"/>
    </row>
    <row r="122" spans="1:21" ht="33.75" customHeight="1" x14ac:dyDescent="0.25">
      <c r="A122" s="38"/>
      <c r="B122" s="164" t="s">
        <v>83</v>
      </c>
      <c r="C122" s="40">
        <v>993</v>
      </c>
      <c r="D122" s="318" t="s">
        <v>31</v>
      </c>
      <c r="E122" s="318" t="s">
        <v>27</v>
      </c>
      <c r="F122" s="42" t="s">
        <v>29</v>
      </c>
      <c r="G122" s="43" t="s">
        <v>78</v>
      </c>
      <c r="H122" s="43" t="s">
        <v>32</v>
      </c>
      <c r="I122" s="44" t="s">
        <v>139</v>
      </c>
      <c r="J122" s="27" t="s">
        <v>84</v>
      </c>
      <c r="K122" s="175">
        <v>1066.8</v>
      </c>
      <c r="L122" s="301"/>
    </row>
    <row r="123" spans="1:21" s="76" customFormat="1" x14ac:dyDescent="0.25">
      <c r="A123" s="69"/>
      <c r="B123" s="84" t="s">
        <v>18</v>
      </c>
      <c r="C123" s="71">
        <v>992</v>
      </c>
      <c r="D123" s="72" t="s">
        <v>30</v>
      </c>
      <c r="E123" s="72" t="s">
        <v>24</v>
      </c>
      <c r="F123" s="73"/>
      <c r="G123" s="74"/>
      <c r="H123" s="43"/>
      <c r="I123" s="75"/>
      <c r="J123" s="72"/>
      <c r="K123" s="115">
        <f>K124</f>
        <v>10</v>
      </c>
      <c r="L123" s="238"/>
      <c r="M123" s="239"/>
      <c r="N123" s="239"/>
    </row>
    <row r="124" spans="1:21" x14ac:dyDescent="0.25">
      <c r="A124" s="38"/>
      <c r="B124" s="319" t="s">
        <v>179</v>
      </c>
      <c r="C124" s="40">
        <v>992</v>
      </c>
      <c r="D124" s="318" t="s">
        <v>30</v>
      </c>
      <c r="E124" s="318" t="s">
        <v>30</v>
      </c>
      <c r="F124" s="42"/>
      <c r="G124" s="43"/>
      <c r="H124" s="43"/>
      <c r="I124" s="44"/>
      <c r="J124" s="318"/>
      <c r="K124" s="116">
        <f>K128</f>
        <v>10</v>
      </c>
    </row>
    <row r="125" spans="1:21" ht="30" x14ac:dyDescent="0.25">
      <c r="A125" s="38"/>
      <c r="B125" s="45" t="s">
        <v>556</v>
      </c>
      <c r="C125" s="40">
        <v>992</v>
      </c>
      <c r="D125" s="41" t="s">
        <v>30</v>
      </c>
      <c r="E125" s="41" t="s">
        <v>30</v>
      </c>
      <c r="F125" s="42" t="s">
        <v>102</v>
      </c>
      <c r="G125" s="43" t="s">
        <v>69</v>
      </c>
      <c r="H125" s="43" t="s">
        <v>24</v>
      </c>
      <c r="I125" s="44" t="s">
        <v>136</v>
      </c>
      <c r="J125" s="41"/>
      <c r="K125" s="116">
        <f>K128</f>
        <v>10</v>
      </c>
    </row>
    <row r="126" spans="1:21" ht="30" x14ac:dyDescent="0.25">
      <c r="A126" s="38"/>
      <c r="B126" s="45" t="s">
        <v>424</v>
      </c>
      <c r="C126" s="40">
        <v>992</v>
      </c>
      <c r="D126" s="41" t="s">
        <v>30</v>
      </c>
      <c r="E126" s="41" t="s">
        <v>30</v>
      </c>
      <c r="F126" s="42" t="s">
        <v>102</v>
      </c>
      <c r="G126" s="43" t="s">
        <v>78</v>
      </c>
      <c r="H126" s="43" t="s">
        <v>24</v>
      </c>
      <c r="I126" s="44" t="s">
        <v>136</v>
      </c>
      <c r="J126" s="41"/>
      <c r="K126" s="116">
        <f>K128</f>
        <v>10</v>
      </c>
    </row>
    <row r="127" spans="1:21" x14ac:dyDescent="0.25">
      <c r="A127" s="38"/>
      <c r="B127" s="39" t="s">
        <v>437</v>
      </c>
      <c r="C127" s="40">
        <v>992</v>
      </c>
      <c r="D127" s="318" t="s">
        <v>30</v>
      </c>
      <c r="E127" s="318" t="s">
        <v>30</v>
      </c>
      <c r="F127" s="42" t="s">
        <v>102</v>
      </c>
      <c r="G127" s="43" t="s">
        <v>78</v>
      </c>
      <c r="H127" s="43" t="s">
        <v>23</v>
      </c>
      <c r="I127" s="44" t="s">
        <v>141</v>
      </c>
      <c r="J127" s="318"/>
      <c r="K127" s="116">
        <f>K128</f>
        <v>10</v>
      </c>
    </row>
    <row r="128" spans="1:21" ht="31.5" customHeight="1" x14ac:dyDescent="0.25">
      <c r="A128" s="38"/>
      <c r="B128" s="21" t="s">
        <v>83</v>
      </c>
      <c r="C128" s="174">
        <v>992</v>
      </c>
      <c r="D128" s="27" t="s">
        <v>30</v>
      </c>
      <c r="E128" s="27" t="s">
        <v>30</v>
      </c>
      <c r="F128" s="163" t="s">
        <v>102</v>
      </c>
      <c r="G128" s="165" t="s">
        <v>78</v>
      </c>
      <c r="H128" s="165" t="s">
        <v>23</v>
      </c>
      <c r="I128" s="28" t="s">
        <v>141</v>
      </c>
      <c r="J128" s="27" t="s">
        <v>84</v>
      </c>
      <c r="K128" s="175">
        <v>10</v>
      </c>
      <c r="L128" s="241"/>
    </row>
    <row r="129" spans="1:14" s="76" customFormat="1" ht="14.25" x14ac:dyDescent="0.2">
      <c r="A129" s="69"/>
      <c r="B129" s="309" t="s">
        <v>19</v>
      </c>
      <c r="C129" s="310">
        <v>992</v>
      </c>
      <c r="D129" s="119" t="s">
        <v>32</v>
      </c>
      <c r="E129" s="119" t="s">
        <v>24</v>
      </c>
      <c r="F129" s="311"/>
      <c r="G129" s="312"/>
      <c r="H129" s="312"/>
      <c r="I129" s="118"/>
      <c r="J129" s="119"/>
      <c r="K129" s="152">
        <f>K130</f>
        <v>5140</v>
      </c>
      <c r="L129" s="313"/>
      <c r="M129" s="239"/>
      <c r="N129" s="239"/>
    </row>
    <row r="130" spans="1:14" x14ac:dyDescent="0.25">
      <c r="A130" s="38"/>
      <c r="B130" s="173" t="s">
        <v>20</v>
      </c>
      <c r="C130" s="174">
        <v>992</v>
      </c>
      <c r="D130" s="27" t="s">
        <v>32</v>
      </c>
      <c r="E130" s="27" t="s">
        <v>23</v>
      </c>
      <c r="F130" s="163"/>
      <c r="G130" s="165"/>
      <c r="H130" s="165"/>
      <c r="I130" s="28"/>
      <c r="J130" s="27"/>
      <c r="K130" s="175">
        <f>K131</f>
        <v>5140</v>
      </c>
      <c r="L130" s="241"/>
    </row>
    <row r="131" spans="1:14" ht="54.75" customHeight="1" x14ac:dyDescent="0.25">
      <c r="A131" s="38"/>
      <c r="B131" s="314" t="s">
        <v>557</v>
      </c>
      <c r="C131" s="174">
        <v>992</v>
      </c>
      <c r="D131" s="27" t="s">
        <v>32</v>
      </c>
      <c r="E131" s="27" t="s">
        <v>23</v>
      </c>
      <c r="F131" s="163" t="s">
        <v>29</v>
      </c>
      <c r="G131" s="165" t="s">
        <v>69</v>
      </c>
      <c r="H131" s="165" t="s">
        <v>24</v>
      </c>
      <c r="I131" s="28" t="s">
        <v>136</v>
      </c>
      <c r="J131" s="27"/>
      <c r="K131" s="175">
        <f>K135+K138</f>
        <v>5140</v>
      </c>
      <c r="L131" s="241"/>
    </row>
    <row r="132" spans="1:14" ht="18" customHeight="1" x14ac:dyDescent="0.25">
      <c r="A132" s="38"/>
      <c r="B132" s="173" t="s">
        <v>186</v>
      </c>
      <c r="C132" s="174">
        <v>992</v>
      </c>
      <c r="D132" s="27" t="s">
        <v>32</v>
      </c>
      <c r="E132" s="27" t="s">
        <v>23</v>
      </c>
      <c r="F132" s="163" t="s">
        <v>29</v>
      </c>
      <c r="G132" s="165" t="s">
        <v>78</v>
      </c>
      <c r="H132" s="165" t="s">
        <v>24</v>
      </c>
      <c r="I132" s="28" t="s">
        <v>136</v>
      </c>
      <c r="J132" s="27"/>
      <c r="K132" s="175">
        <f>K135+K138</f>
        <v>5140</v>
      </c>
      <c r="L132" s="241"/>
    </row>
    <row r="133" spans="1:14" ht="28.5" customHeight="1" x14ac:dyDescent="0.25">
      <c r="A133" s="38"/>
      <c r="B133" s="173" t="s">
        <v>116</v>
      </c>
      <c r="C133" s="174">
        <v>992</v>
      </c>
      <c r="D133" s="27" t="s">
        <v>32</v>
      </c>
      <c r="E133" s="27" t="s">
        <v>23</v>
      </c>
      <c r="F133" s="163" t="s">
        <v>29</v>
      </c>
      <c r="G133" s="165" t="s">
        <v>78</v>
      </c>
      <c r="H133" s="165" t="s">
        <v>31</v>
      </c>
      <c r="I133" s="28" t="s">
        <v>136</v>
      </c>
      <c r="J133" s="27"/>
      <c r="K133" s="175">
        <f>K135</f>
        <v>5100</v>
      </c>
      <c r="L133" s="241"/>
    </row>
    <row r="134" spans="1:14" ht="35.25" customHeight="1" x14ac:dyDescent="0.25">
      <c r="A134" s="38"/>
      <c r="B134" s="429" t="s">
        <v>187</v>
      </c>
      <c r="C134" s="40">
        <v>992</v>
      </c>
      <c r="D134" s="41" t="s">
        <v>32</v>
      </c>
      <c r="E134" s="41" t="s">
        <v>23</v>
      </c>
      <c r="F134" s="42" t="s">
        <v>29</v>
      </c>
      <c r="G134" s="43" t="s">
        <v>78</v>
      </c>
      <c r="H134" s="43" t="s">
        <v>31</v>
      </c>
      <c r="I134" s="44" t="s">
        <v>138</v>
      </c>
      <c r="J134" s="41"/>
      <c r="K134" s="116">
        <f>K135</f>
        <v>5100</v>
      </c>
    </row>
    <row r="135" spans="1:14" ht="48" customHeight="1" x14ac:dyDescent="0.25">
      <c r="A135" s="38"/>
      <c r="B135" s="45" t="s">
        <v>114</v>
      </c>
      <c r="C135" s="40">
        <v>992</v>
      </c>
      <c r="D135" s="41" t="s">
        <v>32</v>
      </c>
      <c r="E135" s="41" t="s">
        <v>23</v>
      </c>
      <c r="F135" s="42" t="s">
        <v>29</v>
      </c>
      <c r="G135" s="43" t="s">
        <v>78</v>
      </c>
      <c r="H135" s="43" t="s">
        <v>31</v>
      </c>
      <c r="I135" s="44" t="s">
        <v>138</v>
      </c>
      <c r="J135" s="41" t="s">
        <v>115</v>
      </c>
      <c r="K135" s="116">
        <v>5100</v>
      </c>
    </row>
    <row r="136" spans="1:14" x14ac:dyDescent="0.25">
      <c r="A136" s="38"/>
      <c r="B136" s="80" t="s">
        <v>117</v>
      </c>
      <c r="C136" s="40">
        <v>992</v>
      </c>
      <c r="D136" s="41" t="s">
        <v>32</v>
      </c>
      <c r="E136" s="41" t="s">
        <v>23</v>
      </c>
      <c r="F136" s="42" t="s">
        <v>29</v>
      </c>
      <c r="G136" s="43" t="s">
        <v>78</v>
      </c>
      <c r="H136" s="43" t="s">
        <v>32</v>
      </c>
      <c r="I136" s="44" t="s">
        <v>136</v>
      </c>
      <c r="J136" s="41"/>
      <c r="K136" s="116">
        <f>K137</f>
        <v>40</v>
      </c>
    </row>
    <row r="137" spans="1:14" x14ac:dyDescent="0.25">
      <c r="A137" s="38"/>
      <c r="B137" s="86" t="s">
        <v>188</v>
      </c>
      <c r="C137" s="40">
        <v>992</v>
      </c>
      <c r="D137" s="41" t="s">
        <v>32</v>
      </c>
      <c r="E137" s="41" t="s">
        <v>23</v>
      </c>
      <c r="F137" s="42" t="s">
        <v>29</v>
      </c>
      <c r="G137" s="43" t="s">
        <v>78</v>
      </c>
      <c r="H137" s="43" t="s">
        <v>32</v>
      </c>
      <c r="I137" s="44" t="s">
        <v>139</v>
      </c>
      <c r="J137" s="41"/>
      <c r="K137" s="116">
        <f>K138</f>
        <v>40</v>
      </c>
    </row>
    <row r="138" spans="1:14" ht="30" x14ac:dyDescent="0.25">
      <c r="A138" s="38"/>
      <c r="B138" s="86" t="s">
        <v>83</v>
      </c>
      <c r="C138" s="40">
        <v>992</v>
      </c>
      <c r="D138" s="41" t="s">
        <v>32</v>
      </c>
      <c r="E138" s="41" t="s">
        <v>23</v>
      </c>
      <c r="F138" s="42" t="s">
        <v>29</v>
      </c>
      <c r="G138" s="43" t="s">
        <v>78</v>
      </c>
      <c r="H138" s="43" t="s">
        <v>32</v>
      </c>
      <c r="I138" s="44" t="s">
        <v>139</v>
      </c>
      <c r="J138" s="41" t="s">
        <v>84</v>
      </c>
      <c r="K138" s="116">
        <v>40</v>
      </c>
    </row>
    <row r="139" spans="1:14" s="76" customFormat="1" x14ac:dyDescent="0.25">
      <c r="A139" s="69"/>
      <c r="B139" s="84" t="s">
        <v>39</v>
      </c>
      <c r="C139" s="71">
        <v>992</v>
      </c>
      <c r="D139" s="72">
        <v>10</v>
      </c>
      <c r="E139" s="72" t="s">
        <v>24</v>
      </c>
      <c r="F139" s="73"/>
      <c r="G139" s="74"/>
      <c r="H139" s="43"/>
      <c r="I139" s="75"/>
      <c r="J139" s="72"/>
      <c r="K139" s="115">
        <f>K140+K145</f>
        <v>464</v>
      </c>
      <c r="L139" s="238"/>
      <c r="M139" s="239"/>
      <c r="N139" s="239"/>
    </row>
    <row r="140" spans="1:14" x14ac:dyDescent="0.25">
      <c r="A140" s="38"/>
      <c r="B140" s="434" t="s">
        <v>40</v>
      </c>
      <c r="C140" s="40">
        <v>992</v>
      </c>
      <c r="D140" s="318">
        <v>10</v>
      </c>
      <c r="E140" s="318" t="s">
        <v>23</v>
      </c>
      <c r="F140" s="42"/>
      <c r="G140" s="43"/>
      <c r="H140" s="43"/>
      <c r="I140" s="44"/>
      <c r="J140" s="318"/>
      <c r="K140" s="116">
        <f>K144</f>
        <v>444</v>
      </c>
    </row>
    <row r="141" spans="1:14" x14ac:dyDescent="0.25">
      <c r="A141" s="38"/>
      <c r="B141" s="80" t="s">
        <v>61</v>
      </c>
      <c r="C141" s="40">
        <v>992</v>
      </c>
      <c r="D141" s="41">
        <v>10</v>
      </c>
      <c r="E141" s="41" t="s">
        <v>23</v>
      </c>
      <c r="F141" s="42" t="s">
        <v>82</v>
      </c>
      <c r="G141" s="43" t="s">
        <v>69</v>
      </c>
      <c r="H141" s="43" t="s">
        <v>24</v>
      </c>
      <c r="I141" s="44" t="s">
        <v>136</v>
      </c>
      <c r="J141" s="41"/>
      <c r="K141" s="116">
        <f>K144</f>
        <v>444</v>
      </c>
    </row>
    <row r="142" spans="1:14" ht="30" x14ac:dyDescent="0.25">
      <c r="A142" s="38"/>
      <c r="B142" s="80" t="s">
        <v>51</v>
      </c>
      <c r="C142" s="40">
        <v>992</v>
      </c>
      <c r="D142" s="41">
        <v>10</v>
      </c>
      <c r="E142" s="41" t="s">
        <v>23</v>
      </c>
      <c r="F142" s="42" t="s">
        <v>82</v>
      </c>
      <c r="G142" s="43" t="s">
        <v>94</v>
      </c>
      <c r="H142" s="43" t="s">
        <v>24</v>
      </c>
      <c r="I142" s="44" t="s">
        <v>136</v>
      </c>
      <c r="J142" s="41"/>
      <c r="K142" s="116">
        <f>K144</f>
        <v>444</v>
      </c>
    </row>
    <row r="143" spans="1:14" x14ac:dyDescent="0.25">
      <c r="A143" s="38"/>
      <c r="B143" s="80" t="s">
        <v>118</v>
      </c>
      <c r="C143" s="40">
        <v>992</v>
      </c>
      <c r="D143" s="41">
        <v>10</v>
      </c>
      <c r="E143" s="41" t="s">
        <v>23</v>
      </c>
      <c r="F143" s="42" t="s">
        <v>82</v>
      </c>
      <c r="G143" s="43" t="s">
        <v>94</v>
      </c>
      <c r="H143" s="43" t="s">
        <v>24</v>
      </c>
      <c r="I143" s="44" t="s">
        <v>153</v>
      </c>
      <c r="J143" s="41"/>
      <c r="K143" s="116">
        <f>K144</f>
        <v>444</v>
      </c>
    </row>
    <row r="144" spans="1:14" x14ac:dyDescent="0.25">
      <c r="A144" s="38"/>
      <c r="B144" s="89" t="s">
        <v>119</v>
      </c>
      <c r="C144" s="40">
        <v>992</v>
      </c>
      <c r="D144" s="41">
        <v>10</v>
      </c>
      <c r="E144" s="41" t="s">
        <v>23</v>
      </c>
      <c r="F144" s="42" t="s">
        <v>82</v>
      </c>
      <c r="G144" s="43" t="s">
        <v>94</v>
      </c>
      <c r="H144" s="43" t="s">
        <v>24</v>
      </c>
      <c r="I144" s="44" t="s">
        <v>153</v>
      </c>
      <c r="J144" s="41" t="s">
        <v>120</v>
      </c>
      <c r="K144" s="116">
        <v>444</v>
      </c>
    </row>
    <row r="145" spans="1:14" s="76" customFormat="1" ht="24" customHeight="1" x14ac:dyDescent="0.2">
      <c r="A145" s="69"/>
      <c r="B145" s="84" t="s">
        <v>121</v>
      </c>
      <c r="C145" s="71">
        <v>992</v>
      </c>
      <c r="D145" s="72" t="s">
        <v>102</v>
      </c>
      <c r="E145" s="72" t="s">
        <v>27</v>
      </c>
      <c r="F145" s="73"/>
      <c r="G145" s="74"/>
      <c r="H145" s="74"/>
      <c r="I145" s="75"/>
      <c r="J145" s="72"/>
      <c r="K145" s="115">
        <f>K149</f>
        <v>20</v>
      </c>
      <c r="L145" s="238"/>
      <c r="M145" s="239"/>
      <c r="N145" s="239"/>
    </row>
    <row r="146" spans="1:14" ht="52.5" customHeight="1" x14ac:dyDescent="0.25">
      <c r="A146" s="38"/>
      <c r="B146" s="45" t="s">
        <v>438</v>
      </c>
      <c r="C146" s="40">
        <v>992</v>
      </c>
      <c r="D146" s="41" t="s">
        <v>102</v>
      </c>
      <c r="E146" s="41" t="s">
        <v>27</v>
      </c>
      <c r="F146" s="42" t="s">
        <v>41</v>
      </c>
      <c r="G146" s="43" t="s">
        <v>69</v>
      </c>
      <c r="H146" s="43" t="s">
        <v>24</v>
      </c>
      <c r="I146" s="44" t="s">
        <v>136</v>
      </c>
      <c r="J146" s="41"/>
      <c r="K146" s="116">
        <f>K149</f>
        <v>20</v>
      </c>
    </row>
    <row r="147" spans="1:14" ht="29.25" customHeight="1" x14ac:dyDescent="0.25">
      <c r="A147" s="38"/>
      <c r="B147" s="45" t="s">
        <v>170</v>
      </c>
      <c r="C147" s="40">
        <v>992</v>
      </c>
      <c r="D147" s="41" t="s">
        <v>102</v>
      </c>
      <c r="E147" s="41" t="s">
        <v>27</v>
      </c>
      <c r="F147" s="42" t="s">
        <v>41</v>
      </c>
      <c r="G147" s="43" t="s">
        <v>78</v>
      </c>
      <c r="H147" s="43" t="s">
        <v>24</v>
      </c>
      <c r="I147" s="44" t="s">
        <v>136</v>
      </c>
      <c r="J147" s="41"/>
      <c r="K147" s="116">
        <f>K149</f>
        <v>20</v>
      </c>
    </row>
    <row r="148" spans="1:14" ht="31.5" customHeight="1" x14ac:dyDescent="0.25">
      <c r="A148" s="38"/>
      <c r="B148" s="45" t="s">
        <v>170</v>
      </c>
      <c r="C148" s="40">
        <v>992</v>
      </c>
      <c r="D148" s="41" t="s">
        <v>102</v>
      </c>
      <c r="E148" s="41" t="s">
        <v>27</v>
      </c>
      <c r="F148" s="42" t="s">
        <v>41</v>
      </c>
      <c r="G148" s="43" t="s">
        <v>78</v>
      </c>
      <c r="H148" s="43" t="s">
        <v>24</v>
      </c>
      <c r="I148" s="44" t="s">
        <v>165</v>
      </c>
      <c r="J148" s="41"/>
      <c r="K148" s="116">
        <f>K149</f>
        <v>20</v>
      </c>
    </row>
    <row r="149" spans="1:14" ht="48" customHeight="1" x14ac:dyDescent="0.25">
      <c r="A149" s="38"/>
      <c r="B149" s="45" t="s">
        <v>114</v>
      </c>
      <c r="C149" s="40">
        <v>992</v>
      </c>
      <c r="D149" s="41" t="s">
        <v>102</v>
      </c>
      <c r="E149" s="41" t="s">
        <v>27</v>
      </c>
      <c r="F149" s="42" t="s">
        <v>41</v>
      </c>
      <c r="G149" s="43" t="s">
        <v>78</v>
      </c>
      <c r="H149" s="43" t="s">
        <v>24</v>
      </c>
      <c r="I149" s="44" t="s">
        <v>165</v>
      </c>
      <c r="J149" s="41" t="s">
        <v>115</v>
      </c>
      <c r="K149" s="116">
        <v>20</v>
      </c>
    </row>
    <row r="150" spans="1:14" s="76" customFormat="1" x14ac:dyDescent="0.25">
      <c r="A150" s="69"/>
      <c r="B150" s="84" t="s">
        <v>252</v>
      </c>
      <c r="C150" s="71">
        <v>992</v>
      </c>
      <c r="D150" s="72">
        <v>11</v>
      </c>
      <c r="E150" s="72" t="s">
        <v>24</v>
      </c>
      <c r="F150" s="73"/>
      <c r="G150" s="74"/>
      <c r="H150" s="43"/>
      <c r="I150" s="75"/>
      <c r="J150" s="72"/>
      <c r="K150" s="115">
        <f>K155</f>
        <v>263.60000000000002</v>
      </c>
      <c r="L150" s="238"/>
      <c r="M150" s="239"/>
      <c r="N150" s="239"/>
    </row>
    <row r="151" spans="1:14" x14ac:dyDescent="0.25">
      <c r="A151" s="38"/>
      <c r="B151" s="45" t="s">
        <v>44</v>
      </c>
      <c r="C151" s="40">
        <v>992</v>
      </c>
      <c r="D151" s="318">
        <v>11</v>
      </c>
      <c r="E151" s="318" t="s">
        <v>25</v>
      </c>
      <c r="F151" s="42" t="s">
        <v>32</v>
      </c>
      <c r="G151" s="43" t="s">
        <v>78</v>
      </c>
      <c r="H151" s="43" t="s">
        <v>24</v>
      </c>
      <c r="I151" s="44" t="s">
        <v>136</v>
      </c>
      <c r="J151" s="318"/>
      <c r="K151" s="116">
        <f>K150</f>
        <v>263.60000000000002</v>
      </c>
    </row>
    <row r="152" spans="1:14" ht="45" x14ac:dyDescent="0.25">
      <c r="A152" s="38"/>
      <c r="B152" s="45" t="s">
        <v>375</v>
      </c>
      <c r="C152" s="40">
        <v>992</v>
      </c>
      <c r="D152" s="41">
        <v>11</v>
      </c>
      <c r="E152" s="41" t="s">
        <v>25</v>
      </c>
      <c r="F152" s="42" t="s">
        <v>32</v>
      </c>
      <c r="G152" s="43" t="s">
        <v>78</v>
      </c>
      <c r="H152" s="43" t="s">
        <v>24</v>
      </c>
      <c r="I152" s="44" t="s">
        <v>136</v>
      </c>
      <c r="J152" s="41"/>
      <c r="K152" s="116">
        <f>K150</f>
        <v>263.60000000000002</v>
      </c>
    </row>
    <row r="153" spans="1:14" ht="32.25" customHeight="1" x14ac:dyDescent="0.25">
      <c r="A153" s="38"/>
      <c r="B153" s="45" t="s">
        <v>257</v>
      </c>
      <c r="C153" s="40">
        <v>992</v>
      </c>
      <c r="D153" s="41" t="s">
        <v>43</v>
      </c>
      <c r="E153" s="41" t="s">
        <v>25</v>
      </c>
      <c r="F153" s="42" t="s">
        <v>32</v>
      </c>
      <c r="G153" s="43" t="s">
        <v>78</v>
      </c>
      <c r="H153" s="43" t="s">
        <v>24</v>
      </c>
      <c r="I153" s="44" t="s">
        <v>136</v>
      </c>
      <c r="J153" s="41"/>
      <c r="K153" s="116">
        <f>K150</f>
        <v>263.60000000000002</v>
      </c>
    </row>
    <row r="154" spans="1:14" ht="33" customHeight="1" x14ac:dyDescent="0.25">
      <c r="A154" s="38"/>
      <c r="B154" s="80" t="s">
        <v>122</v>
      </c>
      <c r="C154" s="40">
        <v>992</v>
      </c>
      <c r="D154" s="41" t="s">
        <v>43</v>
      </c>
      <c r="E154" s="41" t="s">
        <v>25</v>
      </c>
      <c r="F154" s="42" t="s">
        <v>32</v>
      </c>
      <c r="G154" s="43" t="s">
        <v>78</v>
      </c>
      <c r="H154" s="43" t="s">
        <v>27</v>
      </c>
      <c r="I154" s="44" t="s">
        <v>140</v>
      </c>
      <c r="J154" s="41"/>
      <c r="K154" s="116">
        <f>K150</f>
        <v>263.60000000000002</v>
      </c>
    </row>
    <row r="155" spans="1:14" ht="81" customHeight="1" x14ac:dyDescent="0.25">
      <c r="A155" s="38"/>
      <c r="B155" s="80" t="s">
        <v>79</v>
      </c>
      <c r="C155" s="40">
        <v>992</v>
      </c>
      <c r="D155" s="41" t="s">
        <v>43</v>
      </c>
      <c r="E155" s="41" t="s">
        <v>25</v>
      </c>
      <c r="F155" s="42" t="s">
        <v>32</v>
      </c>
      <c r="G155" s="43" t="s">
        <v>78</v>
      </c>
      <c r="H155" s="43" t="s">
        <v>27</v>
      </c>
      <c r="I155" s="44" t="s">
        <v>140</v>
      </c>
      <c r="J155" s="41" t="s">
        <v>80</v>
      </c>
      <c r="K155" s="116">
        <v>263.60000000000002</v>
      </c>
    </row>
    <row r="156" spans="1:14" s="76" customFormat="1" ht="24" customHeight="1" x14ac:dyDescent="0.2">
      <c r="A156" s="69"/>
      <c r="B156" s="84" t="s">
        <v>45</v>
      </c>
      <c r="C156" s="71">
        <v>992</v>
      </c>
      <c r="D156" s="72" t="s">
        <v>41</v>
      </c>
      <c r="E156" s="72" t="s">
        <v>24</v>
      </c>
      <c r="F156" s="73"/>
      <c r="G156" s="74"/>
      <c r="H156" s="74"/>
      <c r="I156" s="75"/>
      <c r="J156" s="72"/>
      <c r="K156" s="115">
        <f>K161</f>
        <v>150</v>
      </c>
      <c r="L156" s="238"/>
      <c r="M156" s="239"/>
      <c r="N156" s="239"/>
    </row>
    <row r="157" spans="1:14" x14ac:dyDescent="0.25">
      <c r="A157" s="38"/>
      <c r="B157" s="45" t="s">
        <v>46</v>
      </c>
      <c r="C157" s="40">
        <v>992</v>
      </c>
      <c r="D157" s="318" t="s">
        <v>41</v>
      </c>
      <c r="E157" s="318" t="s">
        <v>25</v>
      </c>
      <c r="F157" s="42"/>
      <c r="G157" s="43"/>
      <c r="H157" s="43"/>
      <c r="I157" s="44"/>
      <c r="J157" s="318"/>
      <c r="K157" s="116">
        <f>K161</f>
        <v>150</v>
      </c>
    </row>
    <row r="158" spans="1:14" ht="45" x14ac:dyDescent="0.25">
      <c r="A158" s="38"/>
      <c r="B158" s="86" t="s">
        <v>550</v>
      </c>
      <c r="C158" s="40">
        <v>992</v>
      </c>
      <c r="D158" s="41" t="s">
        <v>41</v>
      </c>
      <c r="E158" s="41" t="s">
        <v>25</v>
      </c>
      <c r="F158" s="42" t="s">
        <v>103</v>
      </c>
      <c r="G158" s="43" t="s">
        <v>69</v>
      </c>
      <c r="H158" s="43" t="s">
        <v>24</v>
      </c>
      <c r="I158" s="44" t="s">
        <v>136</v>
      </c>
      <c r="J158" s="41"/>
      <c r="K158" s="116">
        <f>K161</f>
        <v>150</v>
      </c>
    </row>
    <row r="159" spans="1:14" ht="30" customHeight="1" x14ac:dyDescent="0.25">
      <c r="A159" s="38"/>
      <c r="B159" s="45" t="s">
        <v>123</v>
      </c>
      <c r="C159" s="40">
        <v>992</v>
      </c>
      <c r="D159" s="41" t="s">
        <v>41</v>
      </c>
      <c r="E159" s="41" t="s">
        <v>25</v>
      </c>
      <c r="F159" s="42" t="s">
        <v>103</v>
      </c>
      <c r="G159" s="43" t="s">
        <v>78</v>
      </c>
      <c r="H159" s="43" t="s">
        <v>24</v>
      </c>
      <c r="I159" s="44" t="s">
        <v>136</v>
      </c>
      <c r="J159" s="41"/>
      <c r="K159" s="116">
        <f>K160</f>
        <v>150</v>
      </c>
    </row>
    <row r="160" spans="1:14" ht="33" customHeight="1" x14ac:dyDescent="0.25">
      <c r="A160" s="38"/>
      <c r="B160" s="80" t="s">
        <v>60</v>
      </c>
      <c r="C160" s="40">
        <v>992</v>
      </c>
      <c r="D160" s="41" t="s">
        <v>41</v>
      </c>
      <c r="E160" s="41" t="s">
        <v>25</v>
      </c>
      <c r="F160" s="42" t="s">
        <v>103</v>
      </c>
      <c r="G160" s="43" t="s">
        <v>78</v>
      </c>
      <c r="H160" s="43" t="s">
        <v>24</v>
      </c>
      <c r="I160" s="44" t="s">
        <v>143</v>
      </c>
      <c r="J160" s="41"/>
      <c r="K160" s="116">
        <f>K161</f>
        <v>150</v>
      </c>
    </row>
    <row r="161" spans="1:256" ht="30" x14ac:dyDescent="0.25">
      <c r="A161" s="38"/>
      <c r="B161" s="86" t="s">
        <v>83</v>
      </c>
      <c r="C161" s="40">
        <v>992</v>
      </c>
      <c r="D161" s="41" t="s">
        <v>41</v>
      </c>
      <c r="E161" s="41" t="s">
        <v>25</v>
      </c>
      <c r="F161" s="42" t="s">
        <v>103</v>
      </c>
      <c r="G161" s="43" t="s">
        <v>78</v>
      </c>
      <c r="H161" s="43" t="s">
        <v>24</v>
      </c>
      <c r="I161" s="44" t="s">
        <v>143</v>
      </c>
      <c r="J161" s="41" t="s">
        <v>84</v>
      </c>
      <c r="K161" s="116">
        <v>150</v>
      </c>
    </row>
    <row r="162" spans="1:256" s="183" customFormat="1" ht="36" customHeight="1" x14ac:dyDescent="0.25">
      <c r="A162" s="190"/>
      <c r="B162" s="435" t="s">
        <v>174</v>
      </c>
      <c r="C162" s="191">
        <v>992</v>
      </c>
      <c r="D162" s="192" t="s">
        <v>42</v>
      </c>
      <c r="E162" s="193" t="s">
        <v>24</v>
      </c>
      <c r="F162" s="194"/>
      <c r="G162" s="195"/>
      <c r="H162" s="195"/>
      <c r="I162" s="196"/>
      <c r="J162" s="197"/>
      <c r="K162" s="198">
        <f>K167</f>
        <v>1</v>
      </c>
      <c r="L162" s="247"/>
      <c r="M162" s="248"/>
      <c r="N162" s="248"/>
      <c r="O162" s="199"/>
      <c r="P162" s="199"/>
      <c r="Q162" s="199"/>
      <c r="R162" s="199"/>
      <c r="S162" s="199"/>
      <c r="T162" s="199"/>
      <c r="U162" s="199"/>
      <c r="V162" s="199"/>
      <c r="W162" s="199"/>
      <c r="X162" s="199"/>
      <c r="Y162" s="199"/>
      <c r="Z162" s="199"/>
      <c r="AA162" s="199"/>
      <c r="AB162" s="199"/>
      <c r="AC162" s="199"/>
      <c r="AD162" s="199"/>
      <c r="AE162" s="199"/>
      <c r="AF162" s="199"/>
      <c r="AG162" s="199"/>
      <c r="AH162" s="199"/>
      <c r="AI162" s="199"/>
      <c r="AJ162" s="199"/>
      <c r="AK162" s="199"/>
      <c r="AL162" s="199"/>
      <c r="AM162" s="199"/>
      <c r="AN162" s="199"/>
      <c r="AO162" s="199"/>
      <c r="AP162" s="199"/>
      <c r="AQ162" s="199"/>
      <c r="AR162" s="199"/>
      <c r="AS162" s="199"/>
      <c r="AT162" s="199"/>
      <c r="AU162" s="199"/>
      <c r="AV162" s="199"/>
      <c r="AW162" s="199"/>
      <c r="AX162" s="199"/>
      <c r="AY162" s="199"/>
      <c r="AZ162" s="199"/>
      <c r="BA162" s="199"/>
      <c r="BB162" s="199"/>
      <c r="BC162" s="199"/>
      <c r="BD162" s="199"/>
      <c r="BE162" s="199"/>
      <c r="BF162" s="199"/>
      <c r="BG162" s="199"/>
      <c r="BH162" s="199"/>
      <c r="BI162" s="199"/>
      <c r="BJ162" s="199"/>
      <c r="BK162" s="199"/>
      <c r="BL162" s="199"/>
      <c r="BM162" s="199"/>
      <c r="BN162" s="199"/>
      <c r="BO162" s="199"/>
      <c r="BP162" s="199"/>
      <c r="BQ162" s="199"/>
      <c r="BR162" s="199"/>
      <c r="BS162" s="199"/>
      <c r="BT162" s="199"/>
      <c r="BU162" s="199"/>
      <c r="BV162" s="199"/>
      <c r="BW162" s="199"/>
      <c r="BX162" s="199"/>
      <c r="BY162" s="199"/>
      <c r="BZ162" s="199"/>
      <c r="CA162" s="199"/>
      <c r="CB162" s="199"/>
      <c r="CC162" s="199"/>
      <c r="CD162" s="199"/>
      <c r="CE162" s="199"/>
      <c r="CF162" s="199"/>
      <c r="CG162" s="199"/>
      <c r="CH162" s="199"/>
      <c r="CI162" s="199"/>
      <c r="CJ162" s="199"/>
      <c r="CK162" s="199"/>
      <c r="CL162" s="199"/>
      <c r="CM162" s="199"/>
      <c r="CN162" s="199"/>
      <c r="CO162" s="199"/>
      <c r="CP162" s="199"/>
      <c r="CQ162" s="199"/>
      <c r="CR162" s="199"/>
      <c r="CS162" s="199"/>
      <c r="CT162" s="199"/>
      <c r="CU162" s="199"/>
      <c r="CV162" s="199"/>
      <c r="CW162" s="199"/>
      <c r="CX162" s="199"/>
      <c r="CY162" s="199"/>
      <c r="CZ162" s="199"/>
      <c r="DA162" s="199"/>
      <c r="DB162" s="199"/>
      <c r="DC162" s="199"/>
      <c r="DD162" s="199"/>
      <c r="DE162" s="199"/>
      <c r="DF162" s="199"/>
      <c r="DG162" s="199"/>
      <c r="DH162" s="199"/>
      <c r="DI162" s="199"/>
      <c r="DJ162" s="199"/>
      <c r="DK162" s="199"/>
      <c r="DL162" s="199"/>
      <c r="DM162" s="199"/>
      <c r="DN162" s="199"/>
      <c r="DO162" s="199"/>
      <c r="DP162" s="199"/>
      <c r="DQ162" s="199"/>
      <c r="DR162" s="199"/>
      <c r="DS162" s="199"/>
      <c r="DT162" s="199"/>
      <c r="DU162" s="199"/>
      <c r="DV162" s="199"/>
      <c r="DW162" s="199"/>
      <c r="DX162" s="199"/>
      <c r="DY162" s="199"/>
      <c r="DZ162" s="199"/>
      <c r="EA162" s="199"/>
      <c r="EB162" s="199"/>
      <c r="EC162" s="199"/>
      <c r="ED162" s="199"/>
      <c r="EE162" s="199"/>
      <c r="EF162" s="199"/>
      <c r="EG162" s="199"/>
      <c r="EH162" s="199"/>
      <c r="EI162" s="199"/>
      <c r="EJ162" s="199"/>
      <c r="EK162" s="199"/>
      <c r="EL162" s="199"/>
      <c r="EM162" s="199"/>
      <c r="EN162" s="199"/>
      <c r="EO162" s="199"/>
      <c r="EP162" s="199"/>
      <c r="EQ162" s="199"/>
      <c r="ER162" s="199"/>
      <c r="ES162" s="199"/>
      <c r="ET162" s="199"/>
      <c r="EU162" s="199"/>
      <c r="EV162" s="199"/>
      <c r="EW162" s="199"/>
      <c r="EX162" s="199"/>
      <c r="EY162" s="199"/>
      <c r="EZ162" s="199"/>
      <c r="FA162" s="199"/>
      <c r="FB162" s="199"/>
      <c r="FC162" s="199"/>
      <c r="FD162" s="199"/>
      <c r="FE162" s="199"/>
      <c r="FF162" s="199"/>
      <c r="FG162" s="199"/>
      <c r="FH162" s="199"/>
      <c r="FI162" s="199"/>
      <c r="FJ162" s="199"/>
      <c r="FK162" s="199"/>
      <c r="FL162" s="199"/>
      <c r="FM162" s="199"/>
      <c r="FN162" s="199"/>
      <c r="FO162" s="199"/>
      <c r="FP162" s="199"/>
      <c r="FQ162" s="199"/>
      <c r="FR162" s="199"/>
      <c r="FS162" s="199"/>
      <c r="FT162" s="199"/>
      <c r="FU162" s="199"/>
      <c r="FV162" s="199"/>
      <c r="FW162" s="199"/>
      <c r="FX162" s="199"/>
      <c r="FY162" s="199"/>
      <c r="FZ162" s="199"/>
      <c r="GA162" s="199"/>
      <c r="GB162" s="199"/>
      <c r="GC162" s="199"/>
      <c r="GD162" s="199"/>
      <c r="GE162" s="199"/>
      <c r="GF162" s="199"/>
      <c r="GG162" s="199"/>
      <c r="GH162" s="199"/>
      <c r="GI162" s="199"/>
      <c r="GJ162" s="199"/>
      <c r="GK162" s="199"/>
      <c r="GL162" s="199"/>
      <c r="GM162" s="199"/>
      <c r="GN162" s="199"/>
      <c r="GO162" s="199"/>
      <c r="GP162" s="199"/>
      <c r="GQ162" s="199"/>
      <c r="GR162" s="199"/>
      <c r="GS162" s="199"/>
      <c r="GT162" s="199"/>
      <c r="GU162" s="199"/>
      <c r="GV162" s="199"/>
      <c r="GW162" s="199"/>
      <c r="GX162" s="199"/>
      <c r="GY162" s="199"/>
      <c r="GZ162" s="199"/>
      <c r="HA162" s="199"/>
      <c r="HB162" s="199"/>
      <c r="HC162" s="199"/>
      <c r="HD162" s="199"/>
      <c r="HE162" s="199"/>
      <c r="HF162" s="199"/>
      <c r="HG162" s="199"/>
      <c r="HH162" s="199"/>
      <c r="HI162" s="199"/>
      <c r="HJ162" s="199"/>
      <c r="HK162" s="199"/>
      <c r="HL162" s="199"/>
      <c r="HM162" s="199"/>
      <c r="HN162" s="199"/>
      <c r="HO162" s="199"/>
      <c r="HP162" s="199"/>
      <c r="HQ162" s="199"/>
      <c r="HR162" s="199"/>
      <c r="HS162" s="199"/>
      <c r="HT162" s="199"/>
      <c r="HU162" s="199"/>
      <c r="HV162" s="199"/>
      <c r="HW162" s="199"/>
      <c r="HX162" s="199"/>
      <c r="HY162" s="199"/>
      <c r="HZ162" s="199"/>
      <c r="IA162" s="199"/>
      <c r="IB162" s="199"/>
      <c r="IC162" s="199"/>
      <c r="ID162" s="199"/>
      <c r="IE162" s="199"/>
      <c r="IF162" s="199"/>
      <c r="IG162" s="199"/>
      <c r="IH162" s="199"/>
      <c r="II162" s="199"/>
      <c r="IJ162" s="199"/>
      <c r="IK162" s="199"/>
      <c r="IL162" s="199"/>
      <c r="IM162" s="199"/>
      <c r="IN162" s="199"/>
      <c r="IO162" s="199"/>
      <c r="IP162" s="199"/>
      <c r="IQ162" s="199"/>
      <c r="IR162" s="199"/>
      <c r="IS162" s="199"/>
      <c r="IT162" s="199"/>
      <c r="IU162" s="199"/>
      <c r="IV162" s="199"/>
    </row>
    <row r="163" spans="1:256" customFormat="1" ht="31.5" customHeight="1" x14ac:dyDescent="0.25">
      <c r="A163" s="200"/>
      <c r="B163" s="436" t="s">
        <v>174</v>
      </c>
      <c r="C163" s="201">
        <v>992</v>
      </c>
      <c r="D163" s="202" t="s">
        <v>42</v>
      </c>
      <c r="E163" s="203" t="s">
        <v>23</v>
      </c>
      <c r="F163" s="204"/>
      <c r="G163" s="205"/>
      <c r="H163" s="205"/>
      <c r="I163" s="206"/>
      <c r="J163" s="207"/>
      <c r="K163" s="208">
        <f>K166</f>
        <v>1</v>
      </c>
      <c r="L163" s="249"/>
      <c r="M163" s="250"/>
      <c r="N163" s="250"/>
      <c r="O163" s="209"/>
      <c r="P163" s="209"/>
      <c r="Q163" s="209"/>
      <c r="R163" s="209"/>
      <c r="S163" s="209"/>
      <c r="T163" s="209"/>
      <c r="U163" s="209"/>
      <c r="V163" s="209"/>
      <c r="W163" s="209"/>
      <c r="X163" s="209"/>
      <c r="Y163" s="209"/>
      <c r="Z163" s="209"/>
      <c r="AA163" s="209"/>
      <c r="AB163" s="209"/>
      <c r="AC163" s="209"/>
      <c r="AD163" s="209"/>
      <c r="AE163" s="209"/>
      <c r="AF163" s="209"/>
      <c r="AG163" s="209"/>
      <c r="AH163" s="209"/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  <c r="BI163" s="209"/>
      <c r="BJ163" s="209"/>
      <c r="BK163" s="209"/>
      <c r="BL163" s="209"/>
      <c r="BM163" s="209"/>
      <c r="BN163" s="209"/>
      <c r="BO163" s="209"/>
      <c r="BP163" s="209"/>
      <c r="BQ163" s="209"/>
      <c r="BR163" s="209"/>
      <c r="BS163" s="209"/>
      <c r="BT163" s="209"/>
      <c r="BU163" s="209"/>
      <c r="BV163" s="209"/>
      <c r="BW163" s="209"/>
      <c r="BX163" s="209"/>
      <c r="BY163" s="209"/>
      <c r="BZ163" s="209"/>
      <c r="CA163" s="209"/>
      <c r="CB163" s="209"/>
      <c r="CC163" s="209"/>
      <c r="CD163" s="209"/>
      <c r="CE163" s="209"/>
      <c r="CF163" s="209"/>
      <c r="CG163" s="209"/>
      <c r="CH163" s="209"/>
      <c r="CI163" s="209"/>
      <c r="CJ163" s="209"/>
      <c r="CK163" s="209"/>
      <c r="CL163" s="209"/>
      <c r="CM163" s="209"/>
      <c r="CN163" s="209"/>
      <c r="CO163" s="209"/>
      <c r="CP163" s="209"/>
      <c r="CQ163" s="209"/>
      <c r="CR163" s="209"/>
      <c r="CS163" s="209"/>
      <c r="CT163" s="209"/>
      <c r="CU163" s="209"/>
      <c r="CV163" s="209"/>
      <c r="CW163" s="209"/>
      <c r="CX163" s="209"/>
      <c r="CY163" s="209"/>
      <c r="CZ163" s="209"/>
      <c r="DA163" s="209"/>
      <c r="DB163" s="209"/>
      <c r="DC163" s="209"/>
      <c r="DD163" s="209"/>
      <c r="DE163" s="209"/>
      <c r="DF163" s="209"/>
      <c r="DG163" s="209"/>
      <c r="DH163" s="209"/>
      <c r="DI163" s="209"/>
      <c r="DJ163" s="209"/>
      <c r="DK163" s="209"/>
      <c r="DL163" s="209"/>
      <c r="DM163" s="209"/>
      <c r="DN163" s="209"/>
      <c r="DO163" s="209"/>
      <c r="DP163" s="209"/>
      <c r="DQ163" s="209"/>
      <c r="DR163" s="209"/>
      <c r="DS163" s="209"/>
      <c r="DT163" s="209"/>
      <c r="DU163" s="209"/>
      <c r="DV163" s="209"/>
      <c r="DW163" s="209"/>
      <c r="DX163" s="209"/>
      <c r="DY163" s="209"/>
      <c r="DZ163" s="209"/>
      <c r="EA163" s="209"/>
      <c r="EB163" s="209"/>
      <c r="EC163" s="209"/>
      <c r="ED163" s="209"/>
      <c r="EE163" s="209"/>
      <c r="EF163" s="209"/>
      <c r="EG163" s="209"/>
      <c r="EH163" s="209"/>
      <c r="EI163" s="209"/>
      <c r="EJ163" s="209"/>
      <c r="EK163" s="209"/>
      <c r="EL163" s="209"/>
      <c r="EM163" s="209"/>
      <c r="EN163" s="209"/>
      <c r="EO163" s="209"/>
      <c r="EP163" s="209"/>
      <c r="EQ163" s="209"/>
      <c r="ER163" s="209"/>
      <c r="ES163" s="209"/>
      <c r="ET163" s="209"/>
      <c r="EU163" s="209"/>
      <c r="EV163" s="209"/>
      <c r="EW163" s="209"/>
      <c r="EX163" s="209"/>
      <c r="EY163" s="209"/>
      <c r="EZ163" s="209"/>
      <c r="FA163" s="209"/>
      <c r="FB163" s="209"/>
      <c r="FC163" s="209"/>
      <c r="FD163" s="209"/>
      <c r="FE163" s="209"/>
      <c r="FF163" s="209"/>
      <c r="FG163" s="209"/>
      <c r="FH163" s="209"/>
      <c r="FI163" s="209"/>
      <c r="FJ163" s="209"/>
      <c r="FK163" s="209"/>
      <c r="FL163" s="209"/>
      <c r="FM163" s="209"/>
      <c r="FN163" s="209"/>
      <c r="FO163" s="209"/>
      <c r="FP163" s="209"/>
      <c r="FQ163" s="209"/>
      <c r="FR163" s="209"/>
      <c r="FS163" s="209"/>
      <c r="FT163" s="209"/>
      <c r="FU163" s="209"/>
      <c r="FV163" s="209"/>
      <c r="FW163" s="209"/>
      <c r="FX163" s="209"/>
      <c r="FY163" s="209"/>
      <c r="FZ163" s="209"/>
      <c r="GA163" s="209"/>
      <c r="GB163" s="209"/>
      <c r="GC163" s="209"/>
      <c r="GD163" s="209"/>
      <c r="GE163" s="209"/>
      <c r="GF163" s="209"/>
      <c r="GG163" s="209"/>
      <c r="GH163" s="209"/>
      <c r="GI163" s="209"/>
      <c r="GJ163" s="209"/>
      <c r="GK163" s="209"/>
      <c r="GL163" s="209"/>
      <c r="GM163" s="209"/>
      <c r="GN163" s="209"/>
      <c r="GO163" s="209"/>
      <c r="GP163" s="209"/>
      <c r="GQ163" s="209"/>
      <c r="GR163" s="209"/>
      <c r="GS163" s="209"/>
      <c r="GT163" s="209"/>
      <c r="GU163" s="209"/>
      <c r="GV163" s="209"/>
      <c r="GW163" s="209"/>
      <c r="GX163" s="209"/>
      <c r="GY163" s="209"/>
      <c r="GZ163" s="209"/>
      <c r="HA163" s="209"/>
      <c r="HB163" s="209"/>
      <c r="HC163" s="209"/>
      <c r="HD163" s="209"/>
      <c r="HE163" s="209"/>
      <c r="HF163" s="209"/>
      <c r="HG163" s="209"/>
      <c r="HH163" s="209"/>
      <c r="HI163" s="209"/>
      <c r="HJ163" s="209"/>
      <c r="HK163" s="209"/>
      <c r="HL163" s="209"/>
      <c r="HM163" s="209"/>
      <c r="HN163" s="209"/>
      <c r="HO163" s="209"/>
      <c r="HP163" s="209"/>
      <c r="HQ163" s="209"/>
      <c r="HR163" s="209"/>
      <c r="HS163" s="209"/>
      <c r="HT163" s="209"/>
      <c r="HU163" s="209"/>
      <c r="HV163" s="209"/>
      <c r="HW163" s="209"/>
      <c r="HX163" s="209"/>
      <c r="HY163" s="209"/>
      <c r="HZ163" s="209"/>
      <c r="IA163" s="209"/>
      <c r="IB163" s="209"/>
      <c r="IC163" s="209"/>
      <c r="ID163" s="209"/>
      <c r="IE163" s="209"/>
      <c r="IF163" s="209"/>
      <c r="IG163" s="209"/>
      <c r="IH163" s="209"/>
      <c r="II163" s="209"/>
      <c r="IJ163" s="209"/>
      <c r="IK163" s="209"/>
      <c r="IL163" s="209"/>
      <c r="IM163" s="209"/>
      <c r="IN163" s="209"/>
      <c r="IO163" s="209"/>
      <c r="IP163" s="209"/>
      <c r="IQ163" s="209"/>
      <c r="IR163" s="209"/>
      <c r="IS163" s="209"/>
      <c r="IT163" s="209"/>
      <c r="IU163" s="209"/>
      <c r="IV163" s="209"/>
    </row>
    <row r="164" spans="1:256" customFormat="1" ht="20.25" customHeight="1" x14ac:dyDescent="0.25">
      <c r="A164" s="200"/>
      <c r="B164" s="437" t="s">
        <v>173</v>
      </c>
      <c r="C164" s="201">
        <v>992</v>
      </c>
      <c r="D164" s="202" t="s">
        <v>42</v>
      </c>
      <c r="E164" s="203" t="s">
        <v>23</v>
      </c>
      <c r="F164" s="204" t="s">
        <v>175</v>
      </c>
      <c r="G164" s="205" t="s">
        <v>69</v>
      </c>
      <c r="H164" s="205" t="s">
        <v>24</v>
      </c>
      <c r="I164" s="206" t="s">
        <v>136</v>
      </c>
      <c r="J164" s="207"/>
      <c r="K164" s="208">
        <f>K167</f>
        <v>1</v>
      </c>
      <c r="L164" s="249"/>
      <c r="M164" s="250"/>
      <c r="N164" s="250"/>
      <c r="O164" s="209"/>
      <c r="P164" s="209"/>
      <c r="Q164" s="209"/>
      <c r="R164" s="209"/>
      <c r="S164" s="209"/>
      <c r="T164" s="209"/>
      <c r="U164" s="209"/>
      <c r="V164" s="209"/>
      <c r="W164" s="209"/>
      <c r="X164" s="209"/>
      <c r="Y164" s="209"/>
      <c r="Z164" s="209"/>
      <c r="AA164" s="209"/>
      <c r="AB164" s="209"/>
      <c r="AC164" s="209"/>
      <c r="AD164" s="209"/>
      <c r="AE164" s="209"/>
      <c r="AF164" s="209"/>
      <c r="AG164" s="209"/>
      <c r="AH164" s="209"/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  <c r="BI164" s="209"/>
      <c r="BJ164" s="209"/>
      <c r="BK164" s="209"/>
      <c r="BL164" s="209"/>
      <c r="BM164" s="209"/>
      <c r="BN164" s="209"/>
      <c r="BO164" s="209"/>
      <c r="BP164" s="209"/>
      <c r="BQ164" s="209"/>
      <c r="BR164" s="209"/>
      <c r="BS164" s="209"/>
      <c r="BT164" s="209"/>
      <c r="BU164" s="209"/>
      <c r="BV164" s="209"/>
      <c r="BW164" s="209"/>
      <c r="BX164" s="209"/>
      <c r="BY164" s="209"/>
      <c r="BZ164" s="209"/>
      <c r="CA164" s="209"/>
      <c r="CB164" s="209"/>
      <c r="CC164" s="209"/>
      <c r="CD164" s="209"/>
      <c r="CE164" s="209"/>
      <c r="CF164" s="209"/>
      <c r="CG164" s="209"/>
      <c r="CH164" s="209"/>
      <c r="CI164" s="209"/>
      <c r="CJ164" s="209"/>
      <c r="CK164" s="209"/>
      <c r="CL164" s="209"/>
      <c r="CM164" s="209"/>
      <c r="CN164" s="209"/>
      <c r="CO164" s="209"/>
      <c r="CP164" s="209"/>
      <c r="CQ164" s="209"/>
      <c r="CR164" s="209"/>
      <c r="CS164" s="209"/>
      <c r="CT164" s="209"/>
      <c r="CU164" s="209"/>
      <c r="CV164" s="209"/>
      <c r="CW164" s="209"/>
      <c r="CX164" s="209"/>
      <c r="CY164" s="209"/>
      <c r="CZ164" s="209"/>
      <c r="DA164" s="209"/>
      <c r="DB164" s="209"/>
      <c r="DC164" s="209"/>
      <c r="DD164" s="209"/>
      <c r="DE164" s="209"/>
      <c r="DF164" s="209"/>
      <c r="DG164" s="209"/>
      <c r="DH164" s="209"/>
      <c r="DI164" s="209"/>
      <c r="DJ164" s="209"/>
      <c r="DK164" s="209"/>
      <c r="DL164" s="209"/>
      <c r="DM164" s="209"/>
      <c r="DN164" s="209"/>
      <c r="DO164" s="209"/>
      <c r="DP164" s="209"/>
      <c r="DQ164" s="209"/>
      <c r="DR164" s="209"/>
      <c r="DS164" s="209"/>
      <c r="DT164" s="209"/>
      <c r="DU164" s="209"/>
      <c r="DV164" s="209"/>
      <c r="DW164" s="209"/>
      <c r="DX164" s="209"/>
      <c r="DY164" s="209"/>
      <c r="DZ164" s="209"/>
      <c r="EA164" s="209"/>
      <c r="EB164" s="209"/>
      <c r="EC164" s="209"/>
      <c r="ED164" s="209"/>
      <c r="EE164" s="209"/>
      <c r="EF164" s="209"/>
      <c r="EG164" s="209"/>
      <c r="EH164" s="209"/>
      <c r="EI164" s="209"/>
      <c r="EJ164" s="209"/>
      <c r="EK164" s="209"/>
      <c r="EL164" s="209"/>
      <c r="EM164" s="209"/>
      <c r="EN164" s="209"/>
      <c r="EO164" s="209"/>
      <c r="EP164" s="209"/>
      <c r="EQ164" s="209"/>
      <c r="ER164" s="209"/>
      <c r="ES164" s="209"/>
      <c r="ET164" s="209"/>
      <c r="EU164" s="209"/>
      <c r="EV164" s="209"/>
      <c r="EW164" s="209"/>
      <c r="EX164" s="209"/>
      <c r="EY164" s="209"/>
      <c r="EZ164" s="209"/>
      <c r="FA164" s="209"/>
      <c r="FB164" s="209"/>
      <c r="FC164" s="209"/>
      <c r="FD164" s="209"/>
      <c r="FE164" s="209"/>
      <c r="FF164" s="209"/>
      <c r="FG164" s="209"/>
      <c r="FH164" s="209"/>
      <c r="FI164" s="209"/>
      <c r="FJ164" s="209"/>
      <c r="FK164" s="209"/>
      <c r="FL164" s="209"/>
      <c r="FM164" s="209"/>
      <c r="FN164" s="209"/>
      <c r="FO164" s="209"/>
      <c r="FP164" s="209"/>
      <c r="FQ164" s="209"/>
      <c r="FR164" s="209"/>
      <c r="FS164" s="209"/>
      <c r="FT164" s="209"/>
      <c r="FU164" s="209"/>
      <c r="FV164" s="209"/>
      <c r="FW164" s="209"/>
      <c r="FX164" s="209"/>
      <c r="FY164" s="209"/>
      <c r="FZ164" s="209"/>
      <c r="GA164" s="209"/>
      <c r="GB164" s="209"/>
      <c r="GC164" s="209"/>
      <c r="GD164" s="209"/>
      <c r="GE164" s="209"/>
      <c r="GF164" s="209"/>
      <c r="GG164" s="209"/>
      <c r="GH164" s="209"/>
      <c r="GI164" s="209"/>
      <c r="GJ164" s="209"/>
      <c r="GK164" s="209"/>
      <c r="GL164" s="209"/>
      <c r="GM164" s="209"/>
      <c r="GN164" s="209"/>
      <c r="GO164" s="209"/>
      <c r="GP164" s="209"/>
      <c r="GQ164" s="209"/>
      <c r="GR164" s="209"/>
      <c r="GS164" s="209"/>
      <c r="GT164" s="209"/>
      <c r="GU164" s="209"/>
      <c r="GV164" s="209"/>
      <c r="GW164" s="209"/>
      <c r="GX164" s="209"/>
      <c r="GY164" s="209"/>
      <c r="GZ164" s="209"/>
      <c r="HA164" s="209"/>
      <c r="HB164" s="209"/>
      <c r="HC164" s="209"/>
      <c r="HD164" s="209"/>
      <c r="HE164" s="209"/>
      <c r="HF164" s="209"/>
      <c r="HG164" s="209"/>
      <c r="HH164" s="209"/>
      <c r="HI164" s="209"/>
      <c r="HJ164" s="209"/>
      <c r="HK164" s="209"/>
      <c r="HL164" s="209"/>
      <c r="HM164" s="209"/>
      <c r="HN164" s="209"/>
      <c r="HO164" s="209"/>
      <c r="HP164" s="209"/>
      <c r="HQ164" s="209"/>
      <c r="HR164" s="209"/>
      <c r="HS164" s="209"/>
      <c r="HT164" s="209"/>
      <c r="HU164" s="209"/>
      <c r="HV164" s="209"/>
      <c r="HW164" s="209"/>
      <c r="HX164" s="209"/>
      <c r="HY164" s="209"/>
      <c r="HZ164" s="209"/>
      <c r="IA164" s="209"/>
      <c r="IB164" s="209"/>
      <c r="IC164" s="209"/>
      <c r="ID164" s="209"/>
      <c r="IE164" s="209"/>
      <c r="IF164" s="209"/>
      <c r="IG164" s="209"/>
      <c r="IH164" s="209"/>
      <c r="II164" s="209"/>
      <c r="IJ164" s="209"/>
      <c r="IK164" s="209"/>
      <c r="IL164" s="209"/>
      <c r="IM164" s="209"/>
      <c r="IN164" s="209"/>
      <c r="IO164" s="209"/>
      <c r="IP164" s="209"/>
      <c r="IQ164" s="209"/>
      <c r="IR164" s="209"/>
      <c r="IS164" s="209"/>
      <c r="IT164" s="209"/>
      <c r="IU164" s="209"/>
      <c r="IV164" s="209"/>
    </row>
    <row r="165" spans="1:256" customFormat="1" ht="37.5" customHeight="1" x14ac:dyDescent="0.25">
      <c r="A165" s="210"/>
      <c r="B165" s="438" t="s">
        <v>439</v>
      </c>
      <c r="C165" s="211">
        <v>992</v>
      </c>
      <c r="D165" s="212" t="s">
        <v>42</v>
      </c>
      <c r="E165" s="204" t="s">
        <v>23</v>
      </c>
      <c r="F165" s="203" t="s">
        <v>175</v>
      </c>
      <c r="G165" s="213" t="s">
        <v>71</v>
      </c>
      <c r="H165" s="213" t="s">
        <v>24</v>
      </c>
      <c r="I165" s="207" t="s">
        <v>136</v>
      </c>
      <c r="J165" s="206"/>
      <c r="K165" s="214">
        <f>K166</f>
        <v>1</v>
      </c>
      <c r="L165" s="249"/>
      <c r="M165" s="250"/>
      <c r="N165" s="250"/>
      <c r="O165" s="209"/>
      <c r="P165" s="209"/>
      <c r="Q165" s="209"/>
      <c r="R165" s="209"/>
      <c r="S165" s="209"/>
      <c r="T165" s="209"/>
      <c r="U165" s="209"/>
      <c r="V165" s="209"/>
      <c r="W165" s="209"/>
      <c r="X165" s="209"/>
      <c r="Y165" s="209"/>
      <c r="Z165" s="209"/>
      <c r="AA165" s="209"/>
      <c r="AB165" s="209"/>
      <c r="AC165" s="209"/>
      <c r="AD165" s="209"/>
      <c r="AE165" s="209"/>
      <c r="AF165" s="209"/>
      <c r="AG165" s="209"/>
      <c r="AH165" s="209"/>
      <c r="AI165" s="209"/>
      <c r="AJ165" s="209"/>
      <c r="AK165" s="209"/>
      <c r="AL165" s="209"/>
      <c r="AM165" s="209"/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  <c r="BI165" s="209"/>
      <c r="BJ165" s="209"/>
      <c r="BK165" s="209"/>
      <c r="BL165" s="209"/>
      <c r="BM165" s="209"/>
      <c r="BN165" s="209"/>
      <c r="BO165" s="209"/>
      <c r="BP165" s="209"/>
      <c r="BQ165" s="209"/>
      <c r="BR165" s="209"/>
      <c r="BS165" s="209"/>
      <c r="BT165" s="209"/>
      <c r="BU165" s="209"/>
      <c r="BV165" s="209"/>
      <c r="BW165" s="209"/>
      <c r="BX165" s="209"/>
      <c r="BY165" s="209"/>
      <c r="BZ165" s="209"/>
      <c r="CA165" s="209"/>
      <c r="CB165" s="209"/>
      <c r="CC165" s="209"/>
      <c r="CD165" s="209"/>
      <c r="CE165" s="209"/>
      <c r="CF165" s="209"/>
      <c r="CG165" s="209"/>
      <c r="CH165" s="209"/>
      <c r="CI165" s="209"/>
      <c r="CJ165" s="209"/>
      <c r="CK165" s="209"/>
      <c r="CL165" s="209"/>
      <c r="CM165" s="209"/>
      <c r="CN165" s="209"/>
      <c r="CO165" s="209"/>
      <c r="CP165" s="209"/>
      <c r="CQ165" s="209"/>
      <c r="CR165" s="209"/>
      <c r="CS165" s="209"/>
      <c r="CT165" s="209"/>
      <c r="CU165" s="209"/>
      <c r="CV165" s="209"/>
      <c r="CW165" s="209"/>
      <c r="CX165" s="209"/>
      <c r="CY165" s="209"/>
      <c r="CZ165" s="209"/>
      <c r="DA165" s="209"/>
      <c r="DB165" s="209"/>
      <c r="DC165" s="209"/>
      <c r="DD165" s="209"/>
      <c r="DE165" s="209"/>
      <c r="DF165" s="209"/>
      <c r="DG165" s="209"/>
      <c r="DH165" s="209"/>
      <c r="DI165" s="209"/>
      <c r="DJ165" s="209"/>
      <c r="DK165" s="209"/>
      <c r="DL165" s="209"/>
      <c r="DM165" s="209"/>
      <c r="DN165" s="209"/>
      <c r="DO165" s="209"/>
      <c r="DP165" s="209"/>
      <c r="DQ165" s="209"/>
      <c r="DR165" s="209"/>
      <c r="DS165" s="209"/>
      <c r="DT165" s="209"/>
      <c r="DU165" s="209"/>
      <c r="DV165" s="209"/>
      <c r="DW165" s="209"/>
      <c r="DX165" s="209"/>
      <c r="DY165" s="209"/>
      <c r="DZ165" s="209"/>
      <c r="EA165" s="209"/>
      <c r="EB165" s="209"/>
      <c r="EC165" s="209"/>
      <c r="ED165" s="209"/>
      <c r="EE165" s="209"/>
      <c r="EF165" s="209"/>
      <c r="EG165" s="209"/>
      <c r="EH165" s="209"/>
      <c r="EI165" s="209"/>
      <c r="EJ165" s="209"/>
      <c r="EK165" s="209"/>
      <c r="EL165" s="209"/>
      <c r="EM165" s="209"/>
      <c r="EN165" s="209"/>
      <c r="EO165" s="209"/>
      <c r="EP165" s="209"/>
      <c r="EQ165" s="209"/>
      <c r="ER165" s="209"/>
      <c r="ES165" s="209"/>
      <c r="ET165" s="209"/>
      <c r="EU165" s="209"/>
      <c r="EV165" s="209"/>
      <c r="EW165" s="209"/>
      <c r="EX165" s="209"/>
      <c r="EY165" s="209"/>
      <c r="EZ165" s="209"/>
      <c r="FA165" s="209"/>
      <c r="FB165" s="209"/>
      <c r="FC165" s="209"/>
      <c r="FD165" s="209"/>
      <c r="FE165" s="209"/>
      <c r="FF165" s="209"/>
      <c r="FG165" s="209"/>
      <c r="FH165" s="209"/>
      <c r="FI165" s="209"/>
      <c r="FJ165" s="209"/>
      <c r="FK165" s="209"/>
      <c r="FL165" s="209"/>
      <c r="FM165" s="209"/>
      <c r="FN165" s="209"/>
      <c r="FO165" s="209"/>
      <c r="FP165" s="209"/>
      <c r="FQ165" s="209"/>
      <c r="FR165" s="209"/>
      <c r="FS165" s="209"/>
      <c r="FT165" s="209"/>
      <c r="FU165" s="209"/>
      <c r="FV165" s="209"/>
      <c r="FW165" s="209"/>
      <c r="FX165" s="209"/>
      <c r="FY165" s="209"/>
      <c r="FZ165" s="209"/>
      <c r="GA165" s="209"/>
      <c r="GB165" s="209"/>
      <c r="GC165" s="209"/>
      <c r="GD165" s="209"/>
      <c r="GE165" s="209"/>
      <c r="GF165" s="209"/>
      <c r="GG165" s="209"/>
      <c r="GH165" s="209"/>
      <c r="GI165" s="209"/>
      <c r="GJ165" s="209"/>
      <c r="GK165" s="209"/>
      <c r="GL165" s="209"/>
      <c r="GM165" s="209"/>
      <c r="GN165" s="209"/>
      <c r="GO165" s="209"/>
      <c r="GP165" s="209"/>
      <c r="GQ165" s="209"/>
      <c r="GR165" s="209"/>
      <c r="GS165" s="209"/>
      <c r="GT165" s="209"/>
      <c r="GU165" s="209"/>
      <c r="GV165" s="209"/>
      <c r="GW165" s="209"/>
      <c r="GX165" s="209"/>
      <c r="GY165" s="209"/>
      <c r="GZ165" s="209"/>
      <c r="HA165" s="209"/>
      <c r="HB165" s="209"/>
      <c r="HC165" s="209"/>
      <c r="HD165" s="209"/>
      <c r="HE165" s="209"/>
      <c r="HF165" s="209"/>
      <c r="HG165" s="209"/>
      <c r="HH165" s="209"/>
      <c r="HI165" s="209"/>
      <c r="HJ165" s="209"/>
      <c r="HK165" s="209"/>
      <c r="HL165" s="209"/>
      <c r="HM165" s="209"/>
      <c r="HN165" s="209"/>
      <c r="HO165" s="209"/>
      <c r="HP165" s="209"/>
      <c r="HQ165" s="209"/>
      <c r="HR165" s="209"/>
      <c r="HS165" s="209"/>
      <c r="HT165" s="209"/>
      <c r="HU165" s="209"/>
      <c r="HV165" s="209"/>
      <c r="HW165" s="209"/>
      <c r="HX165" s="209"/>
      <c r="HY165" s="209"/>
      <c r="HZ165" s="209"/>
      <c r="IA165" s="209"/>
      <c r="IB165" s="209"/>
      <c r="IC165" s="209"/>
      <c r="ID165" s="209"/>
      <c r="IE165" s="209"/>
      <c r="IF165" s="209"/>
      <c r="IG165" s="209"/>
      <c r="IH165" s="209"/>
      <c r="II165" s="209"/>
      <c r="IJ165" s="209"/>
      <c r="IK165" s="209"/>
      <c r="IL165" s="209"/>
      <c r="IM165" s="209"/>
      <c r="IN165" s="209"/>
      <c r="IO165" s="209"/>
      <c r="IP165" s="209"/>
      <c r="IQ165" s="209"/>
      <c r="IR165" s="209"/>
      <c r="IS165" s="209"/>
      <c r="IT165" s="209"/>
      <c r="IU165" s="209"/>
      <c r="IV165" s="209"/>
    </row>
    <row r="166" spans="1:256" customFormat="1" ht="27" customHeight="1" x14ac:dyDescent="0.25">
      <c r="A166" s="200"/>
      <c r="B166" s="437" t="s">
        <v>176</v>
      </c>
      <c r="C166" s="201">
        <v>992</v>
      </c>
      <c r="D166" s="202" t="s">
        <v>42</v>
      </c>
      <c r="E166" s="203" t="s">
        <v>23</v>
      </c>
      <c r="F166" s="203" t="s">
        <v>175</v>
      </c>
      <c r="G166" s="213" t="s">
        <v>71</v>
      </c>
      <c r="H166" s="213" t="s">
        <v>24</v>
      </c>
      <c r="I166" s="207" t="s">
        <v>177</v>
      </c>
      <c r="J166" s="207"/>
      <c r="K166" s="208">
        <f>K167</f>
        <v>1</v>
      </c>
      <c r="L166" s="249"/>
      <c r="M166" s="250"/>
      <c r="N166" s="250"/>
      <c r="O166" s="209"/>
      <c r="P166" s="209"/>
      <c r="Q166" s="209"/>
      <c r="R166" s="209"/>
      <c r="S166" s="209"/>
      <c r="T166" s="209"/>
      <c r="U166" s="209"/>
      <c r="V166" s="209"/>
      <c r="W166" s="209"/>
      <c r="X166" s="209"/>
      <c r="Y166" s="209"/>
      <c r="Z166" s="209"/>
      <c r="AA166" s="209"/>
      <c r="AB166" s="209"/>
      <c r="AC166" s="209"/>
      <c r="AD166" s="209"/>
      <c r="AE166" s="209"/>
      <c r="AF166" s="209"/>
      <c r="AG166" s="209"/>
      <c r="AH166" s="209"/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  <c r="BI166" s="209"/>
      <c r="BJ166" s="209"/>
      <c r="BK166" s="209"/>
      <c r="BL166" s="209"/>
      <c r="BM166" s="209"/>
      <c r="BN166" s="209"/>
      <c r="BO166" s="209"/>
      <c r="BP166" s="209"/>
      <c r="BQ166" s="209"/>
      <c r="BR166" s="209"/>
      <c r="BS166" s="209"/>
      <c r="BT166" s="209"/>
      <c r="BU166" s="209"/>
      <c r="BV166" s="209"/>
      <c r="BW166" s="209"/>
      <c r="BX166" s="209"/>
      <c r="BY166" s="209"/>
      <c r="BZ166" s="209"/>
      <c r="CA166" s="209"/>
      <c r="CB166" s="209"/>
      <c r="CC166" s="209"/>
      <c r="CD166" s="209"/>
      <c r="CE166" s="209"/>
      <c r="CF166" s="209"/>
      <c r="CG166" s="209"/>
      <c r="CH166" s="209"/>
      <c r="CI166" s="209"/>
      <c r="CJ166" s="209"/>
      <c r="CK166" s="209"/>
      <c r="CL166" s="209"/>
      <c r="CM166" s="209"/>
      <c r="CN166" s="209"/>
      <c r="CO166" s="209"/>
      <c r="CP166" s="209"/>
      <c r="CQ166" s="209"/>
      <c r="CR166" s="209"/>
      <c r="CS166" s="209"/>
      <c r="CT166" s="209"/>
      <c r="CU166" s="209"/>
      <c r="CV166" s="209"/>
      <c r="CW166" s="209"/>
      <c r="CX166" s="209"/>
      <c r="CY166" s="209"/>
      <c r="CZ166" s="209"/>
      <c r="DA166" s="209"/>
      <c r="DB166" s="209"/>
      <c r="DC166" s="209"/>
      <c r="DD166" s="209"/>
      <c r="DE166" s="209"/>
      <c r="DF166" s="209"/>
      <c r="DG166" s="209"/>
      <c r="DH166" s="209"/>
      <c r="DI166" s="209"/>
      <c r="DJ166" s="209"/>
      <c r="DK166" s="209"/>
      <c r="DL166" s="209"/>
      <c r="DM166" s="209"/>
      <c r="DN166" s="209"/>
      <c r="DO166" s="209"/>
      <c r="DP166" s="209"/>
      <c r="DQ166" s="209"/>
      <c r="DR166" s="209"/>
      <c r="DS166" s="209"/>
      <c r="DT166" s="209"/>
      <c r="DU166" s="209"/>
      <c r="DV166" s="209"/>
      <c r="DW166" s="209"/>
      <c r="DX166" s="209"/>
      <c r="DY166" s="209"/>
      <c r="DZ166" s="209"/>
      <c r="EA166" s="209"/>
      <c r="EB166" s="209"/>
      <c r="EC166" s="209"/>
      <c r="ED166" s="209"/>
      <c r="EE166" s="209"/>
      <c r="EF166" s="209"/>
      <c r="EG166" s="209"/>
      <c r="EH166" s="209"/>
      <c r="EI166" s="209"/>
      <c r="EJ166" s="209"/>
      <c r="EK166" s="209"/>
      <c r="EL166" s="209"/>
      <c r="EM166" s="209"/>
      <c r="EN166" s="209"/>
      <c r="EO166" s="209"/>
      <c r="EP166" s="209"/>
      <c r="EQ166" s="209"/>
      <c r="ER166" s="209"/>
      <c r="ES166" s="209"/>
      <c r="ET166" s="209"/>
      <c r="EU166" s="209"/>
      <c r="EV166" s="209"/>
      <c r="EW166" s="209"/>
      <c r="EX166" s="209"/>
      <c r="EY166" s="209"/>
      <c r="EZ166" s="209"/>
      <c r="FA166" s="209"/>
      <c r="FB166" s="209"/>
      <c r="FC166" s="209"/>
      <c r="FD166" s="209"/>
      <c r="FE166" s="209"/>
      <c r="FF166" s="209"/>
      <c r="FG166" s="209"/>
      <c r="FH166" s="209"/>
      <c r="FI166" s="209"/>
      <c r="FJ166" s="209"/>
      <c r="FK166" s="209"/>
      <c r="FL166" s="209"/>
      <c r="FM166" s="209"/>
      <c r="FN166" s="209"/>
      <c r="FO166" s="209"/>
      <c r="FP166" s="209"/>
      <c r="FQ166" s="209"/>
      <c r="FR166" s="209"/>
      <c r="FS166" s="209"/>
      <c r="FT166" s="209"/>
      <c r="FU166" s="209"/>
      <c r="FV166" s="209"/>
      <c r="FW166" s="209"/>
      <c r="FX166" s="209"/>
      <c r="FY166" s="209"/>
      <c r="FZ166" s="209"/>
      <c r="GA166" s="209"/>
      <c r="GB166" s="209"/>
      <c r="GC166" s="209"/>
      <c r="GD166" s="209"/>
      <c r="GE166" s="209"/>
      <c r="GF166" s="209"/>
      <c r="GG166" s="209"/>
      <c r="GH166" s="209"/>
      <c r="GI166" s="209"/>
      <c r="GJ166" s="209"/>
      <c r="GK166" s="209"/>
      <c r="GL166" s="209"/>
      <c r="GM166" s="209"/>
      <c r="GN166" s="209"/>
      <c r="GO166" s="209"/>
      <c r="GP166" s="209"/>
      <c r="GQ166" s="209"/>
      <c r="GR166" s="209"/>
      <c r="GS166" s="209"/>
      <c r="GT166" s="209"/>
      <c r="GU166" s="209"/>
      <c r="GV166" s="209"/>
      <c r="GW166" s="209"/>
      <c r="GX166" s="209"/>
      <c r="GY166" s="209"/>
      <c r="GZ166" s="209"/>
      <c r="HA166" s="209"/>
      <c r="HB166" s="209"/>
      <c r="HC166" s="209"/>
      <c r="HD166" s="209"/>
      <c r="HE166" s="209"/>
      <c r="HF166" s="209"/>
      <c r="HG166" s="209"/>
      <c r="HH166" s="209"/>
      <c r="HI166" s="209"/>
      <c r="HJ166" s="209"/>
      <c r="HK166" s="209"/>
      <c r="HL166" s="209"/>
      <c r="HM166" s="209"/>
      <c r="HN166" s="209"/>
      <c r="HO166" s="209"/>
      <c r="HP166" s="209"/>
      <c r="HQ166" s="209"/>
      <c r="HR166" s="209"/>
      <c r="HS166" s="209"/>
      <c r="HT166" s="209"/>
      <c r="HU166" s="209"/>
      <c r="HV166" s="209"/>
      <c r="HW166" s="209"/>
      <c r="HX166" s="209"/>
      <c r="HY166" s="209"/>
      <c r="HZ166" s="209"/>
      <c r="IA166" s="209"/>
      <c r="IB166" s="209"/>
      <c r="IC166" s="209"/>
      <c r="ID166" s="209"/>
      <c r="IE166" s="209"/>
      <c r="IF166" s="209"/>
      <c r="IG166" s="209"/>
      <c r="IH166" s="209"/>
      <c r="II166" s="209"/>
      <c r="IJ166" s="209"/>
      <c r="IK166" s="209"/>
      <c r="IL166" s="209"/>
      <c r="IM166" s="209"/>
      <c r="IN166" s="209"/>
      <c r="IO166" s="209"/>
      <c r="IP166" s="209"/>
      <c r="IQ166" s="209"/>
      <c r="IR166" s="209"/>
      <c r="IS166" s="209"/>
      <c r="IT166" s="209"/>
      <c r="IU166" s="209"/>
      <c r="IV166" s="209"/>
    </row>
    <row r="167" spans="1:256" customFormat="1" ht="18" customHeight="1" x14ac:dyDescent="0.25">
      <c r="A167" s="210"/>
      <c r="B167" s="439" t="s">
        <v>178</v>
      </c>
      <c r="C167" s="211">
        <v>992</v>
      </c>
      <c r="D167" s="212" t="s">
        <v>42</v>
      </c>
      <c r="E167" s="204" t="s">
        <v>23</v>
      </c>
      <c r="F167" s="204" t="s">
        <v>175</v>
      </c>
      <c r="G167" s="205" t="s">
        <v>71</v>
      </c>
      <c r="H167" s="205" t="s">
        <v>24</v>
      </c>
      <c r="I167" s="206" t="s">
        <v>177</v>
      </c>
      <c r="J167" s="206" t="s">
        <v>198</v>
      </c>
      <c r="K167" s="214">
        <v>1</v>
      </c>
      <c r="L167" s="251"/>
      <c r="M167" s="250"/>
      <c r="N167" s="250"/>
      <c r="O167" s="209"/>
      <c r="P167" s="209"/>
      <c r="Q167" s="209"/>
      <c r="R167" s="209"/>
      <c r="S167" s="209"/>
      <c r="T167" s="209"/>
      <c r="U167" s="209"/>
      <c r="V167" s="209"/>
      <c r="W167" s="209"/>
      <c r="X167" s="209"/>
      <c r="Y167" s="209"/>
      <c r="Z167" s="209"/>
      <c r="AA167" s="209"/>
      <c r="AB167" s="209"/>
      <c r="AC167" s="209"/>
      <c r="AD167" s="209"/>
      <c r="AE167" s="209"/>
      <c r="AF167" s="209"/>
      <c r="AG167" s="209"/>
      <c r="AH167" s="209"/>
      <c r="AI167" s="209"/>
      <c r="AJ167" s="209"/>
      <c r="AK167" s="209"/>
      <c r="AL167" s="209"/>
      <c r="AM167" s="209"/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  <c r="BI167" s="209"/>
      <c r="BJ167" s="209"/>
      <c r="BK167" s="209"/>
      <c r="BL167" s="209"/>
      <c r="BM167" s="209"/>
      <c r="BN167" s="209"/>
      <c r="BO167" s="209"/>
      <c r="BP167" s="209"/>
      <c r="BQ167" s="209"/>
      <c r="BR167" s="209"/>
      <c r="BS167" s="209"/>
      <c r="BT167" s="209"/>
      <c r="BU167" s="209"/>
      <c r="BV167" s="209"/>
      <c r="BW167" s="209"/>
      <c r="BX167" s="209"/>
      <c r="BY167" s="209"/>
      <c r="BZ167" s="209"/>
      <c r="CA167" s="209"/>
      <c r="CB167" s="209"/>
      <c r="CC167" s="209"/>
      <c r="CD167" s="209"/>
      <c r="CE167" s="209"/>
      <c r="CF167" s="209"/>
      <c r="CG167" s="209"/>
      <c r="CH167" s="209"/>
      <c r="CI167" s="209"/>
      <c r="CJ167" s="209"/>
      <c r="CK167" s="209"/>
      <c r="CL167" s="209"/>
      <c r="CM167" s="209"/>
      <c r="CN167" s="209"/>
      <c r="CO167" s="209"/>
      <c r="CP167" s="209"/>
      <c r="CQ167" s="209"/>
      <c r="CR167" s="209"/>
      <c r="CS167" s="209"/>
      <c r="CT167" s="209"/>
      <c r="CU167" s="209"/>
      <c r="CV167" s="209"/>
      <c r="CW167" s="209"/>
      <c r="CX167" s="209"/>
      <c r="CY167" s="209"/>
      <c r="CZ167" s="209"/>
      <c r="DA167" s="209"/>
      <c r="DB167" s="209"/>
      <c r="DC167" s="209"/>
      <c r="DD167" s="209"/>
      <c r="DE167" s="209"/>
      <c r="DF167" s="209"/>
      <c r="DG167" s="209"/>
      <c r="DH167" s="209"/>
      <c r="DI167" s="209"/>
      <c r="DJ167" s="209"/>
      <c r="DK167" s="209"/>
      <c r="DL167" s="209"/>
      <c r="DM167" s="209"/>
      <c r="DN167" s="209"/>
      <c r="DO167" s="209"/>
      <c r="DP167" s="209"/>
      <c r="DQ167" s="209"/>
      <c r="DR167" s="209"/>
      <c r="DS167" s="209"/>
      <c r="DT167" s="209"/>
      <c r="DU167" s="209"/>
      <c r="DV167" s="209"/>
      <c r="DW167" s="209"/>
      <c r="DX167" s="209"/>
      <c r="DY167" s="209"/>
      <c r="DZ167" s="209"/>
      <c r="EA167" s="209"/>
      <c r="EB167" s="209"/>
      <c r="EC167" s="209"/>
      <c r="ED167" s="209"/>
      <c r="EE167" s="209"/>
      <c r="EF167" s="209"/>
      <c r="EG167" s="209"/>
      <c r="EH167" s="209"/>
      <c r="EI167" s="209"/>
      <c r="EJ167" s="209"/>
      <c r="EK167" s="209"/>
      <c r="EL167" s="209"/>
      <c r="EM167" s="209"/>
      <c r="EN167" s="209"/>
      <c r="EO167" s="209"/>
      <c r="EP167" s="209"/>
      <c r="EQ167" s="209"/>
      <c r="ER167" s="209"/>
      <c r="ES167" s="209"/>
      <c r="ET167" s="209"/>
      <c r="EU167" s="209"/>
      <c r="EV167" s="209"/>
      <c r="EW167" s="209"/>
      <c r="EX167" s="209"/>
      <c r="EY167" s="209"/>
      <c r="EZ167" s="209"/>
      <c r="FA167" s="209"/>
      <c r="FB167" s="209"/>
      <c r="FC167" s="209"/>
      <c r="FD167" s="209"/>
      <c r="FE167" s="209"/>
      <c r="FF167" s="209"/>
      <c r="FG167" s="209"/>
      <c r="FH167" s="209"/>
      <c r="FI167" s="209"/>
      <c r="FJ167" s="209"/>
      <c r="FK167" s="209"/>
      <c r="FL167" s="209"/>
      <c r="FM167" s="209"/>
      <c r="FN167" s="209"/>
      <c r="FO167" s="209"/>
      <c r="FP167" s="209"/>
      <c r="FQ167" s="209"/>
      <c r="FR167" s="209"/>
      <c r="FS167" s="209"/>
      <c r="FT167" s="209"/>
      <c r="FU167" s="209"/>
      <c r="FV167" s="209"/>
      <c r="FW167" s="209"/>
      <c r="FX167" s="209"/>
      <c r="FY167" s="209"/>
      <c r="FZ167" s="209"/>
      <c r="GA167" s="209"/>
      <c r="GB167" s="209"/>
      <c r="GC167" s="209"/>
      <c r="GD167" s="209"/>
      <c r="GE167" s="209"/>
      <c r="GF167" s="209"/>
      <c r="GG167" s="209"/>
      <c r="GH167" s="209"/>
      <c r="GI167" s="209"/>
      <c r="GJ167" s="209"/>
      <c r="GK167" s="209"/>
      <c r="GL167" s="209"/>
      <c r="GM167" s="209"/>
      <c r="GN167" s="209"/>
      <c r="GO167" s="209"/>
      <c r="GP167" s="209"/>
      <c r="GQ167" s="209"/>
      <c r="GR167" s="209"/>
      <c r="GS167" s="209"/>
      <c r="GT167" s="209"/>
      <c r="GU167" s="209"/>
      <c r="GV167" s="209"/>
      <c r="GW167" s="209"/>
      <c r="GX167" s="209"/>
      <c r="GY167" s="209"/>
      <c r="GZ167" s="209"/>
      <c r="HA167" s="209"/>
      <c r="HB167" s="209"/>
      <c r="HC167" s="209"/>
      <c r="HD167" s="209"/>
      <c r="HE167" s="209"/>
      <c r="HF167" s="209"/>
      <c r="HG167" s="209"/>
      <c r="HH167" s="209"/>
      <c r="HI167" s="209"/>
      <c r="HJ167" s="209"/>
      <c r="HK167" s="209"/>
      <c r="HL167" s="209"/>
      <c r="HM167" s="209"/>
      <c r="HN167" s="209"/>
      <c r="HO167" s="209"/>
      <c r="HP167" s="209"/>
      <c r="HQ167" s="209"/>
      <c r="HR167" s="209"/>
      <c r="HS167" s="209"/>
      <c r="HT167" s="209"/>
      <c r="HU167" s="209"/>
      <c r="HV167" s="209"/>
      <c r="HW167" s="209"/>
      <c r="HX167" s="209"/>
      <c r="HY167" s="209"/>
      <c r="HZ167" s="209"/>
      <c r="IA167" s="209"/>
      <c r="IB167" s="209"/>
      <c r="IC167" s="209"/>
      <c r="ID167" s="209"/>
      <c r="IE167" s="209"/>
      <c r="IF167" s="209"/>
      <c r="IG167" s="209"/>
      <c r="IH167" s="209"/>
      <c r="II167" s="209"/>
      <c r="IJ167" s="209"/>
      <c r="IK167" s="209"/>
      <c r="IL167" s="209"/>
      <c r="IM167" s="209"/>
      <c r="IN167" s="209"/>
      <c r="IO167" s="209"/>
      <c r="IP167" s="209"/>
      <c r="IQ167" s="209"/>
      <c r="IR167" s="209"/>
      <c r="IS167" s="209"/>
      <c r="IT167" s="209"/>
      <c r="IU167" s="209"/>
      <c r="IV167" s="209"/>
    </row>
    <row r="168" spans="1:256" x14ac:dyDescent="0.25">
      <c r="A168" s="98"/>
      <c r="B168" s="99"/>
      <c r="C168" s="100"/>
      <c r="D168" s="90"/>
      <c r="E168" s="90"/>
      <c r="F168" s="90"/>
      <c r="G168" s="90"/>
      <c r="H168" s="90"/>
      <c r="I168" s="90"/>
      <c r="J168" s="90"/>
      <c r="K168" s="101"/>
    </row>
    <row r="169" spans="1:256" ht="18.75" x14ac:dyDescent="0.3">
      <c r="B169" s="544" t="s">
        <v>376</v>
      </c>
      <c r="C169" s="545"/>
      <c r="D169" s="545"/>
      <c r="E169" s="545"/>
      <c r="F169" s="545"/>
      <c r="G169" s="545"/>
      <c r="H169" s="545"/>
      <c r="I169" s="545"/>
      <c r="J169" s="545"/>
      <c r="K169" s="545"/>
    </row>
  </sheetData>
  <mergeCells count="10">
    <mergeCell ref="C1:K1"/>
    <mergeCell ref="C2:K2"/>
    <mergeCell ref="C3:K3"/>
    <mergeCell ref="C4:K4"/>
    <mergeCell ref="A6:K6"/>
    <mergeCell ref="B169:K169"/>
    <mergeCell ref="A7:K7"/>
    <mergeCell ref="F9:I9"/>
    <mergeCell ref="F10:I10"/>
    <mergeCell ref="C5:K5"/>
  </mergeCells>
  <phoneticPr fontId="38" type="noConversion"/>
  <pageMargins left="0.7" right="0.7" top="0.75" bottom="0.75" header="0.3" footer="0.3"/>
  <pageSetup paperSize="9" scale="6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BreakPreview" topLeftCell="A7" zoomScale="60" zoomScaleNormal="80" workbookViewId="0">
      <selection activeCell="C30" sqref="C30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298"/>
      <c r="C1" s="308" t="s">
        <v>330</v>
      </c>
    </row>
    <row r="2" spans="1:13" ht="15.75" x14ac:dyDescent="0.25">
      <c r="B2" s="298"/>
      <c r="C2" s="299" t="s">
        <v>0</v>
      </c>
      <c r="L2" s="300"/>
      <c r="M2" s="300"/>
    </row>
    <row r="3" spans="1:13" ht="15.75" x14ac:dyDescent="0.25">
      <c r="B3" s="298"/>
      <c r="C3" s="299" t="s">
        <v>1</v>
      </c>
    </row>
    <row r="4" spans="1:13" ht="15.75" x14ac:dyDescent="0.25">
      <c r="B4" s="298"/>
      <c r="C4" s="299" t="s">
        <v>2</v>
      </c>
    </row>
    <row r="5" spans="1:13" x14ac:dyDescent="0.25">
      <c r="B5" s="298"/>
      <c r="C5" s="297"/>
    </row>
    <row r="6" spans="1:13" ht="18.75" x14ac:dyDescent="0.3">
      <c r="A6" s="296"/>
    </row>
    <row r="7" spans="1:13" ht="4.5" customHeight="1" x14ac:dyDescent="0.3">
      <c r="A7" s="295"/>
      <c r="B7" s="294"/>
      <c r="C7" s="294"/>
    </row>
    <row r="8" spans="1:13" ht="46.5" customHeight="1" x14ac:dyDescent="0.25">
      <c r="A8" s="555" t="s">
        <v>440</v>
      </c>
      <c r="B8" s="556"/>
      <c r="C8" s="556"/>
    </row>
    <row r="9" spans="1:13" ht="18.75" x14ac:dyDescent="0.25">
      <c r="A9" s="556"/>
      <c r="B9" s="556"/>
      <c r="C9" s="556"/>
    </row>
    <row r="10" spans="1:13" ht="18.75" x14ac:dyDescent="0.25">
      <c r="B10" s="293"/>
      <c r="C10" s="292" t="s">
        <v>3</v>
      </c>
    </row>
    <row r="11" spans="1:13" ht="93.75" x14ac:dyDescent="0.25">
      <c r="A11" s="291" t="s">
        <v>222</v>
      </c>
      <c r="B11" s="291" t="s">
        <v>248</v>
      </c>
      <c r="C11" s="102" t="s">
        <v>160</v>
      </c>
      <c r="D11" s="46" t="s">
        <v>129</v>
      </c>
      <c r="E11" s="46" t="s">
        <v>128</v>
      </c>
    </row>
    <row r="12" spans="1:13" s="283" customFormat="1" ht="54.75" customHeight="1" x14ac:dyDescent="0.25">
      <c r="A12" s="290"/>
      <c r="B12" s="289" t="s">
        <v>247</v>
      </c>
      <c r="C12" s="285">
        <f>C13+C16+C22</f>
        <v>0</v>
      </c>
      <c r="G12" s="288"/>
    </row>
    <row r="13" spans="1:13" ht="45" customHeight="1" x14ac:dyDescent="0.25">
      <c r="A13" s="419" t="s">
        <v>245</v>
      </c>
      <c r="B13" s="397" t="s">
        <v>244</v>
      </c>
      <c r="C13" s="399">
        <v>0</v>
      </c>
    </row>
    <row r="14" spans="1:13" ht="45" customHeight="1" x14ac:dyDescent="0.25">
      <c r="A14" s="418" t="s">
        <v>243</v>
      </c>
      <c r="B14" s="418" t="s">
        <v>441</v>
      </c>
      <c r="C14" s="441">
        <v>0</v>
      </c>
    </row>
    <row r="15" spans="1:13" ht="36" customHeight="1" x14ac:dyDescent="0.25">
      <c r="A15" s="418" t="s">
        <v>389</v>
      </c>
      <c r="B15" s="418" t="s">
        <v>443</v>
      </c>
      <c r="C15" s="442">
        <v>0</v>
      </c>
    </row>
    <row r="16" spans="1:13" ht="30" customHeight="1" x14ac:dyDescent="0.25">
      <c r="A16" s="287" t="s">
        <v>237</v>
      </c>
      <c r="B16" s="286" t="s">
        <v>236</v>
      </c>
      <c r="C16" s="441">
        <f>C21</f>
        <v>-1000</v>
      </c>
    </row>
    <row r="17" spans="1:6" ht="43.5" customHeight="1" x14ac:dyDescent="0.25">
      <c r="A17" s="418" t="s">
        <v>242</v>
      </c>
      <c r="B17" s="281" t="s">
        <v>442</v>
      </c>
      <c r="C17" s="441">
        <f>C19</f>
        <v>0</v>
      </c>
    </row>
    <row r="18" spans="1:6" ht="60" customHeight="1" x14ac:dyDescent="0.25">
      <c r="A18" s="418" t="s">
        <v>242</v>
      </c>
      <c r="B18" s="418" t="s">
        <v>241</v>
      </c>
      <c r="C18" s="442">
        <v>0</v>
      </c>
    </row>
    <row r="19" spans="1:6" ht="57.75" customHeight="1" x14ac:dyDescent="0.25">
      <c r="A19" s="418" t="s">
        <v>378</v>
      </c>
      <c r="B19" s="418" t="s">
        <v>444</v>
      </c>
      <c r="C19" s="442">
        <v>0</v>
      </c>
    </row>
    <row r="20" spans="1:6" ht="52.5" customHeight="1" x14ac:dyDescent="0.25">
      <c r="A20" s="418" t="s">
        <v>240</v>
      </c>
      <c r="B20" s="418" t="s">
        <v>239</v>
      </c>
      <c r="C20" s="442">
        <f>C21</f>
        <v>-1000</v>
      </c>
    </row>
    <row r="21" spans="1:6" ht="53.25" customHeight="1" x14ac:dyDescent="0.25">
      <c r="A21" s="284" t="s">
        <v>235</v>
      </c>
      <c r="B21" s="284" t="s">
        <v>238</v>
      </c>
      <c r="C21" s="443">
        <v>-1000</v>
      </c>
    </row>
    <row r="22" spans="1:6" s="283" customFormat="1" ht="36" customHeight="1" x14ac:dyDescent="0.25">
      <c r="A22" s="440" t="s">
        <v>234</v>
      </c>
      <c r="B22" s="420" t="s">
        <v>233</v>
      </c>
      <c r="C22" s="444">
        <f>C26+C30</f>
        <v>1000</v>
      </c>
    </row>
    <row r="23" spans="1:6" ht="30" customHeight="1" x14ac:dyDescent="0.25">
      <c r="A23" s="418" t="s">
        <v>390</v>
      </c>
      <c r="B23" s="418" t="s">
        <v>446</v>
      </c>
      <c r="C23" s="441">
        <f>C26</f>
        <v>-23660.1</v>
      </c>
    </row>
    <row r="24" spans="1:6" ht="24.75" customHeight="1" x14ac:dyDescent="0.25">
      <c r="A24" s="418" t="s">
        <v>445</v>
      </c>
      <c r="B24" s="418" t="s">
        <v>391</v>
      </c>
      <c r="C24" s="445">
        <f>C26</f>
        <v>-23660.1</v>
      </c>
    </row>
    <row r="25" spans="1:6" ht="24.75" customHeight="1" x14ac:dyDescent="0.25">
      <c r="A25" s="446" t="s">
        <v>447</v>
      </c>
      <c r="B25" s="418" t="s">
        <v>448</v>
      </c>
      <c r="C25" s="445">
        <f>C26</f>
        <v>-23660.1</v>
      </c>
    </row>
    <row r="26" spans="1:6" ht="40.5" customHeight="1" x14ac:dyDescent="0.25">
      <c r="A26" s="448" t="s">
        <v>232</v>
      </c>
      <c r="B26" s="447" t="s">
        <v>231</v>
      </c>
      <c r="C26" s="445">
        <v>-23660.1</v>
      </c>
    </row>
    <row r="27" spans="1:6" ht="24.75" customHeight="1" x14ac:dyDescent="0.25">
      <c r="A27" s="418" t="s">
        <v>230</v>
      </c>
      <c r="B27" s="418" t="s">
        <v>449</v>
      </c>
      <c r="C27" s="445">
        <f>C30</f>
        <v>24660.1</v>
      </c>
    </row>
    <row r="28" spans="1:6" ht="24.75" customHeight="1" x14ac:dyDescent="0.25">
      <c r="A28" s="418" t="s">
        <v>229</v>
      </c>
      <c r="B28" s="418" t="s">
        <v>228</v>
      </c>
      <c r="C28" s="445">
        <f>C30</f>
        <v>24660.1</v>
      </c>
    </row>
    <row r="29" spans="1:6" ht="24.75" customHeight="1" x14ac:dyDescent="0.25">
      <c r="A29" s="418" t="s">
        <v>227</v>
      </c>
      <c r="B29" s="418" t="s">
        <v>226</v>
      </c>
      <c r="C29" s="445">
        <f>C30</f>
        <v>24660.1</v>
      </c>
    </row>
    <row r="30" spans="1:6" ht="39.75" customHeight="1" x14ac:dyDescent="0.25">
      <c r="A30" s="418" t="s">
        <v>225</v>
      </c>
      <c r="B30" s="418" t="s">
        <v>224</v>
      </c>
      <c r="C30" s="445">
        <v>24660.1</v>
      </c>
    </row>
    <row r="32" spans="1:6" ht="18.75" x14ac:dyDescent="0.3">
      <c r="A32" s="557" t="s">
        <v>361</v>
      </c>
      <c r="B32" s="558"/>
      <c r="C32" s="558"/>
      <c r="D32" s="268"/>
      <c r="E32" s="268"/>
      <c r="F32" s="268"/>
    </row>
    <row r="33" spans="3:3" ht="18.75" x14ac:dyDescent="0.25">
      <c r="C33" s="282"/>
    </row>
  </sheetData>
  <mergeCells count="3">
    <mergeCell ref="A8:C8"/>
    <mergeCell ref="A9:C9"/>
    <mergeCell ref="A32:C32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A10" sqref="A10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308" t="s">
        <v>296</v>
      </c>
    </row>
    <row r="2" spans="1:2" ht="15.75" x14ac:dyDescent="0.25">
      <c r="B2" s="308" t="s">
        <v>0</v>
      </c>
    </row>
    <row r="3" spans="1:2" ht="15.75" x14ac:dyDescent="0.25">
      <c r="B3" s="308" t="s">
        <v>1</v>
      </c>
    </row>
    <row r="4" spans="1:2" ht="15.75" x14ac:dyDescent="0.25">
      <c r="B4" s="308" t="s">
        <v>2</v>
      </c>
    </row>
    <row r="5" spans="1:2" x14ac:dyDescent="0.25">
      <c r="B5" s="325" t="s">
        <v>450</v>
      </c>
    </row>
    <row r="9" spans="1:2" ht="98.25" customHeight="1" x14ac:dyDescent="0.25">
      <c r="A9" s="527" t="s">
        <v>539</v>
      </c>
      <c r="B9" s="528"/>
    </row>
    <row r="10" spans="1:2" ht="18.75" x14ac:dyDescent="0.25">
      <c r="A10" s="346"/>
      <c r="B10" s="346"/>
    </row>
    <row r="11" spans="1:2" ht="18.75" x14ac:dyDescent="0.3">
      <c r="A11" s="347"/>
      <c r="B11" s="347" t="s">
        <v>3</v>
      </c>
    </row>
    <row r="12" spans="1:2" ht="18.75" x14ac:dyDescent="0.25">
      <c r="A12" s="333" t="s">
        <v>297</v>
      </c>
      <c r="B12" s="348" t="s">
        <v>298</v>
      </c>
    </row>
    <row r="13" spans="1:2" ht="19.5" thickBot="1" x14ac:dyDescent="0.3">
      <c r="A13" s="349">
        <v>1</v>
      </c>
      <c r="B13" s="349">
        <v>2</v>
      </c>
    </row>
    <row r="14" spans="1:2" ht="19.5" thickBot="1" x14ac:dyDescent="0.3">
      <c r="A14" s="412" t="s">
        <v>299</v>
      </c>
      <c r="B14" s="414">
        <v>70</v>
      </c>
    </row>
    <row r="15" spans="1:2" ht="63" x14ac:dyDescent="0.25">
      <c r="A15" s="413" t="s">
        <v>404</v>
      </c>
      <c r="B15" s="349">
        <v>27.5</v>
      </c>
    </row>
    <row r="16" spans="1:2" ht="18.75" x14ac:dyDescent="0.25">
      <c r="A16" s="413" t="s">
        <v>405</v>
      </c>
      <c r="B16" s="349">
        <v>27.7</v>
      </c>
    </row>
    <row r="17" spans="1:3" ht="18.75" x14ac:dyDescent="0.3">
      <c r="A17" s="350" t="s">
        <v>300</v>
      </c>
      <c r="B17" s="414">
        <f>SUM(B14:B16)</f>
        <v>125.2</v>
      </c>
    </row>
    <row r="19" spans="1:3" x14ac:dyDescent="0.25">
      <c r="A19" s="559" t="s">
        <v>451</v>
      </c>
      <c r="B19" s="559"/>
      <c r="C19" s="559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7</vt:i4>
      </vt:variant>
    </vt:vector>
  </HeadingPairs>
  <TitlesOfParts>
    <vt:vector size="21" baseType="lpstr">
      <vt:lpstr>Прил 1  </vt:lpstr>
      <vt:lpstr>Прил 2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1  '!Область_печати</vt:lpstr>
      <vt:lpstr>'Прил 2'!Область_печати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  <vt:lpstr>прило10!Область_печати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2020-11-18T06:40:34Z</cp:lastPrinted>
  <dcterms:created xsi:type="dcterms:W3CDTF">2010-11-10T14:00:24Z</dcterms:created>
  <dcterms:modified xsi:type="dcterms:W3CDTF">2020-11-18T06:41:00Z</dcterms:modified>
</cp:coreProperties>
</file>