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ина Анатольевна\Documents\Маленкова - документы\Сессии Совета 2019\5 сессия 19.12.2019\"/>
    </mc:Choice>
  </mc:AlternateContent>
  <bookViews>
    <workbookView xWindow="-135" yWindow="735" windowWidth="12855" windowHeight="9150" tabRatio="849" activeTab="12"/>
  </bookViews>
  <sheets>
    <sheet name="Прил 1  (2)" sheetId="48" r:id="rId1"/>
    <sheet name="Прил 2" sheetId="41" r:id="rId2"/>
    <sheet name="Прил 3" sheetId="44" r:id="rId3"/>
    <sheet name="Прил 4 (2)" sheetId="45" state="hidden" r:id="rId4"/>
    <sheet name="прил5" sheetId="6" r:id="rId5"/>
    <sheet name="прил.6" sheetId="40" r:id="rId6"/>
    <sheet name="прил._7" sheetId="24" r:id="rId7"/>
    <sheet name="Прил 8" sheetId="42" r:id="rId8"/>
    <sheet name="прил 9" sheetId="46" r:id="rId9"/>
    <sheet name="Прил 10+" sheetId="47" r:id="rId10"/>
    <sheet name="Заимст 11" sheetId="51" r:id="rId11"/>
    <sheet name="Гарант 12" sheetId="49" r:id="rId12"/>
    <sheet name="нормативы 13" sheetId="50" r:id="rId13"/>
  </sheets>
  <definedNames>
    <definedName name="_xlnm._FilterDatabase" localSheetId="6" hidden="1">прил._7!$A$11:$K$145</definedName>
    <definedName name="_xlnm._FilterDatabase" localSheetId="5" hidden="1">прил.6!$A$10:$H$153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9'!$A$1:$C$22</definedName>
    <definedName name="_xlnm.Print_Area" localSheetId="6">прил._7!$A$1:$L$148</definedName>
    <definedName name="_xlnm.Print_Area" localSheetId="5">прил.6!$A$1:$J$165</definedName>
    <definedName name="_xlnm.Print_Area" localSheetId="4">прил5!$A$1:$F$45</definedName>
  </definedNames>
  <calcPr calcId="152511"/>
</workbook>
</file>

<file path=xl/calcChain.xml><?xml version="1.0" encoding="utf-8"?>
<calcChain xmlns="http://schemas.openxmlformats.org/spreadsheetml/2006/main">
  <c r="C40" i="42" l="1"/>
  <c r="C38" i="42"/>
  <c r="C36" i="42"/>
  <c r="C30" i="42"/>
  <c r="C17" i="42"/>
  <c r="K24" i="24" l="1"/>
  <c r="K78" i="24"/>
  <c r="K89" i="24"/>
  <c r="H66" i="40"/>
  <c r="H70" i="40" l="1"/>
  <c r="K51" i="24"/>
  <c r="K62" i="24"/>
  <c r="K66" i="24"/>
  <c r="K69" i="24"/>
  <c r="K70" i="24"/>
  <c r="K71" i="24"/>
  <c r="K72" i="24"/>
  <c r="K79" i="24"/>
  <c r="K95" i="24"/>
  <c r="K99" i="24"/>
  <c r="K112" i="24"/>
  <c r="K113" i="24"/>
  <c r="H107" i="40"/>
  <c r="K74" i="24"/>
  <c r="D24" i="6" s="1"/>
  <c r="B17" i="46" l="1"/>
  <c r="K34" i="24" l="1"/>
  <c r="H148" i="40"/>
  <c r="H147" i="40"/>
  <c r="H146" i="40"/>
  <c r="H143" i="40"/>
  <c r="H153" i="40" l="1"/>
  <c r="H134" i="40"/>
  <c r="H132" i="40"/>
  <c r="H131" i="40" s="1"/>
  <c r="H129" i="40"/>
  <c r="H116" i="40"/>
  <c r="H113" i="40"/>
  <c r="H110" i="40"/>
  <c r="H106" i="40"/>
  <c r="H104" i="40"/>
  <c r="H100" i="40"/>
  <c r="H90" i="40"/>
  <c r="H87" i="40" s="1"/>
  <c r="H58" i="40"/>
  <c r="H55" i="40"/>
  <c r="H36" i="40"/>
  <c r="H27" i="40"/>
  <c r="H24" i="40"/>
  <c r="H98" i="40"/>
  <c r="K44" i="24"/>
  <c r="K42" i="24"/>
  <c r="H23" i="40" l="1"/>
  <c r="H19" i="40"/>
  <c r="K41" i="24"/>
  <c r="K31" i="24" s="1"/>
  <c r="H103" i="40"/>
  <c r="K135" i="24"/>
  <c r="K107" i="24" l="1"/>
  <c r="K100" i="24" s="1"/>
  <c r="H53" i="40"/>
  <c r="H133" i="40"/>
  <c r="H130" i="40"/>
  <c r="D20" i="6"/>
  <c r="C12" i="45" l="1"/>
  <c r="C10" i="44"/>
  <c r="C17" i="44"/>
  <c r="K111" i="24" l="1"/>
  <c r="K110" i="24" s="1"/>
  <c r="K114" i="24"/>
  <c r="B33" i="40" l="1"/>
  <c r="C11" i="41" l="1"/>
  <c r="H136" i="40" l="1"/>
  <c r="K94" i="24"/>
  <c r="K68" i="24"/>
  <c r="K46" i="24"/>
  <c r="D18" i="6" s="1"/>
  <c r="K123" i="24"/>
  <c r="K108" i="24"/>
  <c r="K56" i="24"/>
  <c r="K57" i="24"/>
  <c r="K58" i="24"/>
  <c r="C13" i="44"/>
  <c r="C12" i="44" s="1"/>
  <c r="C11" i="44" s="1"/>
  <c r="H15" i="40"/>
  <c r="H28" i="40"/>
  <c r="H42" i="40"/>
  <c r="H41" i="40" s="1"/>
  <c r="H40" i="40" s="1"/>
  <c r="H48" i="40"/>
  <c r="H45" i="40" s="1"/>
  <c r="H44" i="40" s="1"/>
  <c r="H85" i="40"/>
  <c r="H88" i="40"/>
  <c r="H95" i="40"/>
  <c r="H94" i="40" s="1"/>
  <c r="H97" i="40"/>
  <c r="H114" i="40"/>
  <c r="H125" i="40"/>
  <c r="H150" i="40"/>
  <c r="H156" i="40"/>
  <c r="H155" i="40" s="1"/>
  <c r="H158" i="40"/>
  <c r="K96" i="24"/>
  <c r="K19" i="24"/>
  <c r="H139" i="40" s="1"/>
  <c r="K60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6" i="24"/>
  <c r="K65" i="24"/>
  <c r="K121" i="24"/>
  <c r="K102" i="24"/>
  <c r="K75" i="24"/>
  <c r="K76" i="24"/>
  <c r="K54" i="24"/>
  <c r="K53" i="24"/>
  <c r="K52" i="24"/>
  <c r="K47" i="24"/>
  <c r="K48" i="24"/>
  <c r="K49" i="24"/>
  <c r="K26" i="24"/>
  <c r="K25" i="24" s="1"/>
  <c r="K27" i="24"/>
  <c r="K28" i="24"/>
  <c r="K29" i="24"/>
  <c r="K20" i="24"/>
  <c r="H140" i="40" s="1"/>
  <c r="K21" i="24"/>
  <c r="H141" i="40" s="1"/>
  <c r="K22" i="24"/>
  <c r="H142" i="40" s="1"/>
  <c r="K144" i="24"/>
  <c r="K141" i="24" s="1"/>
  <c r="K136" i="24"/>
  <c r="K138" i="24"/>
  <c r="K137" i="24" s="1"/>
  <c r="K134" i="24"/>
  <c r="D39" i="6" s="1"/>
  <c r="K118" i="24"/>
  <c r="D35" i="6" s="1"/>
  <c r="K119" i="24"/>
  <c r="K120" i="24"/>
  <c r="K86" i="24"/>
  <c r="B95" i="40"/>
  <c r="B91" i="40"/>
  <c r="B89" i="40"/>
  <c r="B87" i="40"/>
  <c r="B85" i="40"/>
  <c r="B70" i="40"/>
  <c r="B52" i="40"/>
  <c r="B40" i="40"/>
  <c r="B31" i="40"/>
  <c r="B28" i="40"/>
  <c r="B26" i="40"/>
  <c r="B23" i="40"/>
  <c r="B19" i="40"/>
  <c r="B17" i="40"/>
  <c r="I101" i="40"/>
  <c r="J101" i="40"/>
  <c r="I97" i="40"/>
  <c r="J97" i="40"/>
  <c r="H79" i="40"/>
  <c r="H76" i="40"/>
  <c r="H72" i="40"/>
  <c r="H13" i="40"/>
  <c r="H12" i="40" s="1"/>
  <c r="H11" i="40" s="1"/>
  <c r="K82" i="24"/>
  <c r="K81" i="24" s="1"/>
  <c r="K80" i="24" s="1"/>
  <c r="K39" i="24"/>
  <c r="K38" i="24" s="1"/>
  <c r="F23" i="6"/>
  <c r="F24" i="6"/>
  <c r="F27" i="6"/>
  <c r="F31" i="6"/>
  <c r="F33" i="6"/>
  <c r="F38" i="6"/>
  <c r="E12" i="6"/>
  <c r="F12" i="6" s="1"/>
  <c r="E39" i="6"/>
  <c r="F39" i="6" s="1"/>
  <c r="E37" i="6"/>
  <c r="F37" i="6" s="1"/>
  <c r="E34" i="6"/>
  <c r="F34" i="6" s="1"/>
  <c r="E32" i="6"/>
  <c r="F32" i="6" s="1"/>
  <c r="E25" i="6"/>
  <c r="F25" i="6" s="1"/>
  <c r="E29" i="6"/>
  <c r="F29" i="6" s="1"/>
  <c r="E22" i="6"/>
  <c r="E20" i="6"/>
  <c r="F20" i="6" s="1"/>
  <c r="F22" i="6"/>
  <c r="A27" i="6"/>
  <c r="A19" i="6"/>
  <c r="A18" i="6"/>
  <c r="A15" i="6"/>
  <c r="A13" i="6"/>
  <c r="K97" i="24"/>
  <c r="K17" i="24"/>
  <c r="K15" i="24"/>
  <c r="K14" i="24"/>
  <c r="K84" i="24"/>
  <c r="K87" i="24"/>
  <c r="K85" i="24"/>
  <c r="K115" i="24"/>
  <c r="K127" i="24"/>
  <c r="D37" i="6" s="1"/>
  <c r="K142" i="24"/>
  <c r="K140" i="24"/>
  <c r="D41" i="6" s="1"/>
  <c r="D42" i="6" s="1"/>
  <c r="K64" i="24" l="1"/>
  <c r="K93" i="24"/>
  <c r="D29" i="6" s="1"/>
  <c r="K12" i="24"/>
  <c r="K13" i="24" s="1"/>
  <c r="D25" i="6"/>
  <c r="K129" i="24"/>
  <c r="K33" i="24"/>
  <c r="K32" i="24" s="1"/>
  <c r="D32" i="6"/>
  <c r="K131" i="24"/>
  <c r="K124" i="24"/>
  <c r="K125" i="24"/>
  <c r="D36" i="6"/>
  <c r="K117" i="24"/>
  <c r="D34" i="6" s="1"/>
  <c r="K128" i="24"/>
  <c r="D38" i="6" s="1"/>
  <c r="H89" i="40"/>
  <c r="H57" i="40"/>
  <c r="H56" i="40" s="1"/>
  <c r="H52" i="40" s="1"/>
  <c r="H115" i="40"/>
  <c r="H35" i="40"/>
  <c r="H34" i="40" s="1"/>
  <c r="H20" i="40"/>
  <c r="H152" i="40"/>
  <c r="H151" i="40" s="1"/>
  <c r="H75" i="40"/>
  <c r="H137" i="40"/>
  <c r="H135" i="40"/>
  <c r="D21" i="41"/>
  <c r="E21" i="41" s="1"/>
  <c r="G27" i="41"/>
  <c r="D26" i="41"/>
  <c r="E26" i="41" s="1"/>
  <c r="H17" i="40"/>
  <c r="H16" i="40" s="1"/>
  <c r="H84" i="40"/>
  <c r="H71" i="40"/>
  <c r="H50" i="40"/>
  <c r="H49" i="40" s="1"/>
  <c r="H99" i="40"/>
  <c r="H29" i="40"/>
  <c r="D22" i="6"/>
  <c r="K63" i="24"/>
  <c r="K130" i="24"/>
  <c r="H154" i="40"/>
  <c r="H157" i="40"/>
  <c r="H33" i="40"/>
  <c r="E11" i="6"/>
  <c r="F11" i="6" s="1"/>
  <c r="K143" i="24"/>
  <c r="H145" i="40" l="1"/>
  <c r="D33" i="6"/>
  <c r="D12" i="6"/>
  <c r="D11" i="6" s="1"/>
  <c r="H109" i="40"/>
  <c r="K11" i="24" l="1"/>
  <c r="H144" i="40"/>
  <c r="H102" i="40"/>
  <c r="H101" i="40" s="1"/>
  <c r="H10" i="40" s="1"/>
  <c r="H12" i="6"/>
  <c r="H11" i="6"/>
</calcChain>
</file>

<file path=xl/sharedStrings.xml><?xml version="1.0" encoding="utf-8"?>
<sst xmlns="http://schemas.openxmlformats.org/spreadsheetml/2006/main" count="2120" uniqueCount="526">
  <si>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</si>
  <si>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</si>
  <si>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</si>
  <si>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</si>
  <si>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</si>
  <si>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</si>
  <si>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</si>
  <si>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</si>
  <si>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</si>
  <si>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</si>
  <si>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</si>
  <si>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</si>
  <si>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</si>
  <si>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</si>
  <si>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</si>
  <si>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</si>
  <si>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</si>
  <si>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</si>
  <si>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</si>
  <si>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</si>
  <si>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</si>
  <si>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</si>
  <si>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</si>
  <si>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</si>
  <si>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</si>
  <si>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</si>
  <si>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</si>
  <si>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</si>
  <si>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</si>
  <si>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</si>
  <si>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</si>
  <si>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</si>
  <si>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</si>
  <si>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</si>
  <si>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</si>
  <si>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</si>
  <si>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</si>
  <si>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</si>
  <si>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</si>
  <si>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</si>
  <si>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</si>
  <si>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</si>
  <si>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</si>
  <si>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</si>
  <si>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</si>
  <si>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</si>
  <si>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</si>
  <si>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</si>
  <si>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</si>
  <si>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</si>
  <si>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</si>
  <si>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</si>
  <si>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</si>
  <si>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</si>
  <si>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</si>
  <si>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</si>
  <si>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</si>
  <si>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</si>
  <si>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</si>
  <si>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</si>
  <si>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</si>
  <si>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</si>
  <si>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</si>
  <si>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</si>
  <si>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</si>
  <si>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</si>
  <si>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</si>
  <si>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</si>
  <si>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</si>
  <si>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</si>
  <si>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</si>
  <si>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</si>
  <si>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</si>
  <si>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</si>
  <si>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</si>
  <si>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</si>
  <si>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</si>
  <si>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</si>
  <si>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</si>
  <si>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</si>
  <si>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</si>
  <si>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</si>
  <si>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</si>
  <si>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</si>
  <si>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</si>
  <si>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</si>
  <si>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</si>
  <si>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</si>
  <si>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</si>
  <si>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</si>
  <si>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</si>
  <si>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</si>
  <si>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</si>
  <si>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</si>
  <si>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</si>
  <si>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</si>
  <si>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</si>
  <si>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</si>
  <si>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</si>
  <si>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</si>
  <si>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</si>
  <si>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</si>
  <si>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</si>
  <si>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</si>
  <si>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</si>
  <si>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</si>
  <si>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</si>
  <si>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</si>
  <si>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</si>
  <si>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</si>
  <si>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</si>
  <si>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</si>
  <si>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</si>
  <si>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</si>
  <si>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</si>
  <si>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</si>
  <si>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</si>
  <si>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</si>
  <si>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</si>
  <si>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</si>
  <si>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</si>
  <si>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</si>
  <si>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</si>
  <si>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</si>
  <si>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</si>
  <si>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</si>
  <si>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</si>
  <si>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</si>
  <si>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</si>
  <si>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</si>
  <si>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</si>
  <si>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</si>
  <si>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</si>
  <si>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</si>
  <si>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</si>
  <si>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</si>
  <si>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</si>
  <si>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</si>
  <si>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</si>
  <si>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</si>
  <si>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</si>
  <si>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</si>
  <si>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</si>
  <si>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</si>
  <si>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</si>
  <si>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</si>
  <si>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</si>
  <si>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</si>
  <si>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</si>
  <si>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</si>
  <si>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</si>
  <si>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</si>
  <si>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</si>
  <si>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</si>
  <si>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</si>
  <si>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</si>
  <si>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</si>
  <si>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</si>
  <si>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</si>
  <si>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</si>
  <si>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</si>
  <si>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</si>
  <si>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</si>
  <si>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</si>
  <si>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</si>
  <si>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</si>
  <si>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</si>
  <si>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</si>
  <si>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</si>
  <si>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</si>
  <si>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</si>
  <si>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</si>
  <si>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</si>
  <si>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</si>
  <si>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</si>
  <si>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</si>
  <si>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</si>
  <si>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</si>
  <si>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</si>
  <si>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</si>
  <si>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</si>
  <si>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</si>
  <si>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</si>
  <si>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</si>
  <si>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</si>
  <si>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</si>
  <si>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</si>
  <si>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</si>
  <si>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</si>
  <si>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</si>
  <si>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</si>
  <si>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</si>
  <si>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</si>
  <si>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</si>
  <si>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</si>
  <si>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</si>
  <si>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</si>
  <si>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</si>
  <si>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</si>
  <si>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</si>
  <si>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</si>
  <si>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</si>
  <si>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</si>
  <si>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</si>
  <si>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</si>
  <si>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</si>
  <si>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</si>
  <si>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</si>
  <si>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</si>
  <si>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</si>
  <si>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</si>
  <si>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</si>
  <si>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</si>
  <si>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</si>
  <si>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</si>
  <si>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</si>
  <si>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</si>
  <si>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</si>
  <si>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</si>
  <si>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</si>
  <si>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</si>
  <si>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</si>
  <si>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</si>
  <si>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</si>
  <si>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</si>
  <si>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</si>
  <si>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</si>
  <si>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</si>
  <si>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</si>
  <si>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</si>
  <si>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</si>
  <si>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</si>
  <si>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</si>
  <si>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</si>
  <si>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</si>
  <si>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</si>
  <si>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</si>
  <si>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</si>
  <si>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</si>
  <si>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</si>
  <si>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</si>
  <si>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</si>
  <si>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</si>
  <si>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</si>
  <si>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</si>
  <si>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</si>
  <si>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</si>
  <si>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</si>
  <si>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</si>
  <si>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</si>
  <si>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</si>
  <si>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</si>
  <si>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</si>
  <si>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</si>
  <si>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</si>
  <si>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</si>
  <si>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</si>
  <si>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</si>
  <si>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</si>
  <si>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</si>
  <si>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</si>
  <si>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</si>
  <si>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</si>
  <si>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</si>
  <si>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</si>
  <si>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</si>
  <si>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</si>
  <si>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</si>
  <si>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</si>
  <si>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</si>
  <si>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</si>
  <si>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</si>
  <si>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</si>
  <si>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</si>
  <si>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</si>
  <si>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</si>
  <si>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</si>
  <si>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</si>
  <si>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</si>
  <si>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</si>
  <si>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</si>
  <si>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</si>
  <si>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</si>
  <si>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</si>
  <si>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</si>
  <si>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</si>
  <si>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</si>
  <si>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</si>
  <si>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</si>
  <si>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</si>
  <si>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</si>
  <si>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</si>
  <si>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</si>
  <si>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</si>
  <si>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</si>
  <si>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</si>
  <si>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</si>
  <si>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</si>
  <si>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</si>
  <si>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</si>
  <si>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</si>
  <si>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</si>
  <si>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</si>
  <si>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</si>
  <si>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</si>
  <si>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</si>
  <si>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</si>
  <si>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</si>
  <si>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</si>
  <si>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</si>
  <si>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</si>
  <si>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</si>
  <si>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</si>
  <si>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</si>
  <si>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</si>
  <si>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</si>
  <si>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</si>
  <si>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</si>
  <si>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</si>
  <si>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</si>
  <si>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</si>
  <si>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</si>
  <si>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</si>
  <si>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</si>
  <si>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</si>
  <si>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</si>
  <si>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</si>
  <si>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</si>
  <si>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</si>
  <si>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</si>
  <si>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</si>
  <si>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</si>
  <si>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</si>
  <si>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</si>
  <si>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</si>
  <si>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</si>
  <si>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</si>
  <si>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</si>
  <si>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</si>
  <si>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</si>
  <si>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</si>
  <si>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</si>
  <si>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</si>
  <si>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</si>
  <si>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</si>
  <si>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</si>
  <si>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</si>
  <si>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</si>
  <si>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</si>
  <si>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</si>
  <si>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</si>
  <si>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</si>
  <si>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</si>
  <si>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</si>
  <si>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</si>
  <si>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</si>
  <si>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</si>
  <si>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</si>
  <si>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</si>
  <si>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</si>
  <si>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</si>
  <si>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</si>
  <si>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</si>
  <si>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</si>
  <si>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</si>
  <si>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</si>
  <si>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</si>
  <si>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</si>
  <si>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</si>
  <si>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</si>
  <si>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</si>
  <si>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</si>
  <si>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</si>
  <si>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</si>
  <si>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</si>
  <si>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</si>
  <si>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</si>
  <si>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</si>
  <si>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</si>
  <si>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</si>
  <si>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</si>
  <si>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</si>
  <si>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</si>
  <si>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</si>
  <si>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</si>
  <si>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</si>
  <si>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</si>
  <si>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</si>
  <si>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</si>
  <si>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</si>
  <si>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</si>
  <si>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</si>
  <si>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</si>
  <si>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</si>
  <si>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</si>
  <si>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</si>
  <si>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</si>
  <si>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</si>
  <si>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</si>
  <si>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</si>
  <si>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</si>
  <si>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</si>
  <si>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</si>
  <si>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</si>
  <si>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</si>
  <si>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</si>
  <si>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</si>
  <si>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</si>
  <si>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</si>
  <si>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</si>
  <si>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</si>
  <si>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</si>
  <si>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</si>
  <si>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</si>
  <si>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</si>
  <si>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</si>
  <si>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</si>
  <si>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</si>
  <si>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</si>
  <si>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</si>
  <si>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</si>
  <si>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</si>
  <si>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</si>
  <si>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</si>
  <si>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</si>
  <si>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</si>
  <si>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</si>
  <si>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</si>
  <si>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</si>
  <si>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</si>
  <si>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</si>
  <si>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</si>
  <si>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</si>
  <si>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</si>
  <si>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</si>
  <si>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</si>
  <si>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</si>
  <si>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</si>
  <si>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</si>
  <si>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</si>
  <si>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</si>
  <si>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</si>
  <si>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</si>
  <si>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</si>
  <si>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</si>
  <si>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</si>
  <si>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</si>
  <si>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</si>
  <si>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</si>
  <si>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</si>
  <si>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</si>
  <si>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</si>
  <si>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</si>
  <si>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</si>
  <si>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</si>
  <si>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</si>
  <si>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</si>
  <si>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</si>
  <si>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</si>
  <si>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</si>
  <si>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</si>
  <si>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</si>
  <si>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</si>
  <si>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</si>
  <si>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</si>
  <si>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</si>
  <si>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</si>
  <si>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</si>
  <si>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</si>
  <si>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</si>
  <si>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</si>
  <si>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</si>
  <si>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</si>
  <si>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</si>
  <si>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</si>
  <si>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</si>
  <si>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</si>
  <si>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</si>
  <si>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</si>
  <si>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</si>
  <si>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</si>
  <si>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</si>
  <si>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</si>
  <si>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</si>
  <si>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</si>
  <si>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</si>
  <si>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</si>
  <si>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</si>
  <si>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</si>
  <si>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</si>
  <si>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</si>
  <si>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</si>
  <si>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</si>
  <si>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</si>
  <si>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</si>
  <si>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</si>
  <si>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</si>
  <si>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</si>
  <si>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</si>
  <si>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</si>
  <si>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</si>
  <si>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</si>
  <si>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</si>
  <si>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</si>
  <si>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</si>
  <si>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</si>
  <si>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</si>
  <si>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</si>
  <si>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</si>
  <si>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</si>
  <si>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</si>
  <si>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</si>
  <si>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</si>
  <si>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</si>
  <si>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</si>
  <si>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</si>
  <si>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</si>
  <si>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</si>
  <si>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</si>
  <si>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</si>
  <si>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</si>
  <si>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</si>
  <si>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</si>
  <si>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</si>
  <si>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Приложение 13                                               к Решению Совета Новодмитриевского сельского поселения Северского района № 31 от 19.12.2019                                </t>
  </si>
  <si>
    <t>от 19.12.2019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</si>
</sst>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5" fillId="0" borderId="0" applyFont="0" applyFill="0" applyBorder="0" applyAlignment="0" applyProtection="0"/>
  </cellStyleXfs>
  <cellXfs count="56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6" fillId="5" borderId="1" xfId="7" applyFont="1" applyFill="1" applyBorder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left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6" borderId="1" xfId="7" applyNumberFormat="1" applyFont="1" applyFill="1" applyBorder="1" applyAlignment="1"/>
    <xf numFmtId="0" fontId="15" fillId="6" borderId="1" xfId="7" applyFont="1" applyFill="1" applyBorder="1" applyAlignment="1">
      <alignment horizontal="center"/>
    </xf>
    <xf numFmtId="49" fontId="15" fillId="6" borderId="1" xfId="7" applyNumberFormat="1" applyFont="1" applyFill="1" applyBorder="1" applyAlignment="1">
      <alignment horizontal="center"/>
    </xf>
    <xf numFmtId="49" fontId="15" fillId="6" borderId="6" xfId="7" applyNumberFormat="1" applyFont="1" applyFill="1" applyBorder="1" applyAlignment="1">
      <alignment horizontal="center"/>
    </xf>
    <xf numFmtId="49" fontId="15" fillId="6" borderId="7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15" fillId="6" borderId="5" xfId="7" applyNumberFormat="1" applyFont="1" applyFill="1" applyBorder="1" applyAlignment="1">
      <alignment horizontal="center"/>
    </xf>
    <xf numFmtId="165" fontId="15" fillId="6" borderId="1" xfId="7" applyNumberFormat="1" applyFont="1" applyFill="1" applyBorder="1" applyAlignment="1"/>
    <xf numFmtId="168" fontId="53" fillId="7" borderId="24" xfId="8" applyFont="1" applyFill="1" applyBorder="1" applyAlignment="1">
      <alignment horizontal="center"/>
    </xf>
    <xf numFmtId="49" fontId="53" fillId="7" borderId="24" xfId="8" applyNumberFormat="1" applyFont="1" applyFill="1" applyBorder="1" applyAlignment="1">
      <alignment horizontal="center"/>
    </xf>
    <xf numFmtId="49" fontId="53" fillId="7" borderId="25" xfId="8" applyNumberFormat="1" applyFont="1" applyFill="1" applyBorder="1" applyAlignment="1">
      <alignment horizontal="center"/>
    </xf>
    <xf numFmtId="165" fontId="53" fillId="0" borderId="24" xfId="8" applyNumberFormat="1" applyFont="1" applyFill="1" applyBorder="1" applyAlignment="1"/>
    <xf numFmtId="168" fontId="54" fillId="7" borderId="24" xfId="8" applyFont="1" applyFill="1" applyBorder="1" applyAlignment="1">
      <alignment horizontal="center"/>
    </xf>
    <xf numFmtId="49" fontId="54" fillId="7" borderId="24" xfId="8" applyNumberFormat="1" applyFont="1" applyFill="1" applyBorder="1" applyAlignment="1">
      <alignment horizontal="center"/>
    </xf>
    <xf numFmtId="49" fontId="54" fillId="7" borderId="25" xfId="8" applyNumberFormat="1" applyFont="1" applyFill="1" applyBorder="1" applyAlignment="1">
      <alignment horizontal="center"/>
    </xf>
    <xf numFmtId="165" fontId="54" fillId="0" borderId="24" xfId="8" applyNumberFormat="1" applyFont="1" applyFill="1" applyBorder="1" applyAlignment="1"/>
    <xf numFmtId="168" fontId="53" fillId="7" borderId="26" xfId="8" applyFont="1" applyFill="1" applyBorder="1" applyAlignment="1">
      <alignment wrapText="1"/>
    </xf>
    <xf numFmtId="168" fontId="54" fillId="7" borderId="26" xfId="8" applyFont="1" applyFill="1" applyBorder="1" applyAlignment="1">
      <alignment wrapText="1"/>
    </xf>
    <xf numFmtId="168" fontId="54" fillId="0" borderId="1" xfId="8" applyFont="1" applyFill="1" applyBorder="1" applyAlignment="1"/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165" fontId="41" fillId="6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3" fillId="6" borderId="1" xfId="13" applyNumberFormat="1" applyFont="1" applyFill="1" applyBorder="1" applyAlignment="1">
      <alignment wrapText="1"/>
    </xf>
    <xf numFmtId="165" fontId="3" fillId="6" borderId="1" xfId="13" applyNumberFormat="1" applyFont="1" applyFill="1" applyBorder="1" applyAlignment="1">
      <alignment horizontal="center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0" fillId="6" borderId="0" xfId="0" applyFill="1"/>
    <xf numFmtId="165" fontId="0" fillId="6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6" borderId="0" xfId="0" applyNumberFormat="1" applyFont="1" applyFill="1" applyAlignment="1">
      <alignment horizontal="right"/>
    </xf>
    <xf numFmtId="0" fontId="56" fillId="0" borderId="0" xfId="0" applyFont="1"/>
    <xf numFmtId="0" fontId="58" fillId="0" borderId="0" xfId="0" applyFont="1" applyAlignment="1">
      <alignment horizontal="justify"/>
    </xf>
    <xf numFmtId="0" fontId="57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top" wrapText="1"/>
    </xf>
    <xf numFmtId="0" fontId="58" fillId="0" borderId="1" xfId="0" applyFont="1" applyBorder="1" applyAlignment="1">
      <alignment horizontal="justify" vertical="top" wrapText="1"/>
    </xf>
    <xf numFmtId="171" fontId="58" fillId="0" borderId="1" xfId="15" applyNumberFormat="1" applyFont="1" applyBorder="1" applyAlignment="1">
      <alignment horizontal="justify" vertical="top" wrapText="1"/>
    </xf>
    <xf numFmtId="0" fontId="57" fillId="0" borderId="1" xfId="0" applyFont="1" applyBorder="1" applyAlignment="1">
      <alignment horizontal="justify" vertical="top" wrapText="1"/>
    </xf>
    <xf numFmtId="0" fontId="58" fillId="0" borderId="1" xfId="0" applyFont="1" applyBorder="1" applyAlignment="1">
      <alignment horizontal="center" vertical="top" wrapText="1"/>
    </xf>
    <xf numFmtId="175" fontId="58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0" fontId="58" fillId="0" borderId="0" xfId="0" applyFont="1" applyAlignment="1"/>
    <xf numFmtId="0" fontId="0" fillId="0" borderId="0" xfId="0" applyAlignment="1">
      <alignment horizontal="center"/>
    </xf>
    <xf numFmtId="0" fontId="58" fillId="0" borderId="27" xfId="0" applyFont="1" applyBorder="1" applyAlignment="1">
      <alignment horizontal="center" wrapText="1"/>
    </xf>
    <xf numFmtId="0" fontId="58" fillId="0" borderId="28" xfId="0" applyFont="1" applyBorder="1" applyAlignment="1">
      <alignment horizontal="center" wrapText="1"/>
    </xf>
    <xf numFmtId="0" fontId="56" fillId="0" borderId="27" xfId="0" applyFont="1" applyBorder="1" applyAlignment="1">
      <alignment horizontal="center" wrapText="1"/>
    </xf>
    <xf numFmtId="0" fontId="56" fillId="0" borderId="28" xfId="0" applyFont="1" applyBorder="1" applyAlignment="1">
      <alignment horizontal="center" wrapText="1"/>
    </xf>
    <xf numFmtId="0" fontId="56" fillId="0" borderId="29" xfId="0" applyFont="1" applyBorder="1" applyAlignment="1">
      <alignment horizontal="center" wrapText="1"/>
    </xf>
    <xf numFmtId="0" fontId="56" fillId="0" borderId="30" xfId="0" applyFont="1" applyBorder="1" applyAlignment="1">
      <alignment horizontal="center" wrapText="1"/>
    </xf>
    <xf numFmtId="0" fontId="56" fillId="0" borderId="31" xfId="0" applyFont="1" applyBorder="1" applyAlignment="1">
      <alignment horizontal="center" wrapText="1"/>
    </xf>
    <xf numFmtId="0" fontId="56" fillId="0" borderId="32" xfId="0" applyFont="1" applyBorder="1" applyAlignment="1">
      <alignment horizontal="center" wrapText="1"/>
    </xf>
    <xf numFmtId="0" fontId="56" fillId="0" borderId="33" xfId="0" applyFont="1" applyBorder="1" applyAlignment="1">
      <alignment horizontal="center" wrapText="1"/>
    </xf>
    <xf numFmtId="0" fontId="56" fillId="0" borderId="34" xfId="0" applyFont="1" applyBorder="1" applyAlignment="1">
      <alignment horizontal="center" wrapText="1"/>
    </xf>
    <xf numFmtId="0" fontId="56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171" fontId="56" fillId="0" borderId="1" xfId="15" applyNumberFormat="1" applyFont="1" applyBorder="1" applyAlignment="1">
      <alignment horizontal="center" vertical="top" wrapText="1"/>
    </xf>
    <xf numFmtId="0" fontId="60" fillId="0" borderId="0" xfId="0" applyFont="1"/>
    <xf numFmtId="165" fontId="4" fillId="6" borderId="1" xfId="13" applyNumberFormat="1" applyFont="1" applyFill="1" applyBorder="1" applyAlignment="1">
      <alignment horizontal="center" vertical="center" wrapText="1"/>
    </xf>
    <xf numFmtId="165" fontId="4" fillId="6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6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6" borderId="0" xfId="7" applyFont="1" applyFill="1" applyBorder="1"/>
    <xf numFmtId="0" fontId="15" fillId="6" borderId="0" xfId="7" applyFont="1" applyFill="1"/>
    <xf numFmtId="165" fontId="6" fillId="6" borderId="0" xfId="7" applyNumberFormat="1" applyFont="1" applyFill="1"/>
    <xf numFmtId="165" fontId="15" fillId="6" borderId="0" xfId="7" applyNumberFormat="1" applyFont="1" applyFill="1" applyBorder="1" applyAlignment="1">
      <alignment horizontal="right"/>
    </xf>
    <xf numFmtId="165" fontId="6" fillId="6" borderId="0" xfId="7" applyNumberFormat="1" applyFont="1" applyFill="1" applyBorder="1"/>
    <xf numFmtId="0" fontId="31" fillId="6" borderId="0" xfId="7" applyFont="1" applyFill="1" applyAlignment="1"/>
    <xf numFmtId="0" fontId="32" fillId="6" borderId="0" xfId="7" applyFont="1" applyFill="1" applyAlignment="1"/>
    <xf numFmtId="0" fontId="2" fillId="0" borderId="22" xfId="0" applyFont="1" applyBorder="1" applyAlignment="1">
      <alignment vertical="top" wrapText="1"/>
    </xf>
    <xf numFmtId="0" fontId="59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61" fillId="6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49" fontId="13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>
      <alignment horizontal="right"/>
    </xf>
    <xf numFmtId="0" fontId="13" fillId="6" borderId="1" xfId="7" applyFont="1" applyFill="1" applyBorder="1" applyAlignment="1">
      <alignment wrapText="1"/>
    </xf>
    <xf numFmtId="0" fontId="13" fillId="2" borderId="1" xfId="7" applyFont="1" applyFill="1" applyBorder="1" applyAlignment="1">
      <alignment vertical="top" wrapText="1"/>
    </xf>
    <xf numFmtId="0" fontId="6" fillId="6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wrapText="1"/>
    </xf>
    <xf numFmtId="0" fontId="58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58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5" xfId="0" applyFont="1" applyBorder="1" applyAlignment="1">
      <alignment horizontal="center" vertical="top" wrapText="1"/>
    </xf>
    <xf numFmtId="0" fontId="42" fillId="0" borderId="36" xfId="0" applyFont="1" applyBorder="1" applyAlignment="1">
      <alignment horizontal="center" vertical="top" wrapText="1"/>
    </xf>
    <xf numFmtId="0" fontId="58" fillId="0" borderId="1" xfId="0" applyFont="1" applyBorder="1" applyAlignment="1">
      <alignment horizontal="center" vertical="center" wrapText="1"/>
    </xf>
    <xf numFmtId="0" fontId="58" fillId="6" borderId="1" xfId="0" applyFont="1" applyFill="1" applyBorder="1" applyAlignment="1">
      <alignment horizontal="center" vertical="center" wrapText="1"/>
    </xf>
    <xf numFmtId="0" fontId="44" fillId="0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58" fillId="0" borderId="15" xfId="0" applyFont="1" applyBorder="1" applyAlignment="1">
      <alignment horizontal="center" vertical="center" wrapText="1"/>
    </xf>
    <xf numFmtId="0" fontId="62" fillId="0" borderId="37" xfId="0" applyFont="1" applyBorder="1" applyAlignment="1">
      <alignment horizontal="center" vertical="center" wrapText="1"/>
    </xf>
    <xf numFmtId="0" fontId="62" fillId="0" borderId="38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4" fillId="0" borderId="0" xfId="7" applyFont="1" applyFill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9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7" fillId="0" borderId="0" xfId="0" applyFont="1" applyAlignment="1">
      <alignment horizontal="center" vertical="center" wrapText="1"/>
    </xf>
    <xf numFmtId="0" fontId="58" fillId="0" borderId="2" xfId="0" applyFont="1" applyBorder="1" applyAlignment="1">
      <alignment horizontal="center" vertical="top" wrapText="1"/>
    </xf>
    <xf numFmtId="0" fontId="58" fillId="0" borderId="12" xfId="0" applyFont="1" applyBorder="1" applyAlignment="1">
      <alignment horizontal="center" vertical="top" wrapText="1"/>
    </xf>
    <xf numFmtId="0" fontId="58" fillId="0" borderId="15" xfId="0" applyFont="1" applyBorder="1" applyAlignment="1">
      <alignment horizontal="center" vertical="top" wrapText="1"/>
    </xf>
    <xf numFmtId="0" fontId="58" fillId="0" borderId="0" xfId="0" applyFont="1" applyAlignment="1"/>
    <xf numFmtId="0" fontId="58" fillId="0" borderId="0" xfId="0" applyFont="1" applyAlignment="1">
      <alignment horizontal="left" vertical="center" wrapText="1"/>
    </xf>
    <xf numFmtId="0" fontId="57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top" wrapText="1"/>
    </xf>
    <xf numFmtId="0" fontId="58" fillId="0" borderId="0" xfId="0" applyFont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58" fillId="0" borderId="0" xfId="0" applyFont="1" applyAlignment="1">
      <alignment horizontal="left"/>
    </xf>
    <xf numFmtId="0" fontId="58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7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zoomScale="82" zoomScaleNormal="82" workbookViewId="0">
      <selection activeCell="B5" sqref="B5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09" t="s">
        <v>239</v>
      </c>
    </row>
    <row r="2" spans="1:2" ht="15.75" x14ac:dyDescent="0.25">
      <c r="B2" s="309" t="s">
        <v>0</v>
      </c>
    </row>
    <row r="3" spans="1:2" ht="15.75" x14ac:dyDescent="0.25">
      <c r="A3" s="329"/>
      <c r="B3" s="309" t="s">
        <v>1</v>
      </c>
    </row>
    <row r="4" spans="1:2" ht="15.75" x14ac:dyDescent="0.25">
      <c r="B4" s="309" t="s">
        <v>2</v>
      </c>
    </row>
    <row r="5" spans="1:2" x14ac:dyDescent="0.25">
      <c r="B5" s="326" t="s">
        <v>525</v>
      </c>
    </row>
    <row r="6" spans="1:2" x14ac:dyDescent="0.25">
      <c r="B6" s="326"/>
    </row>
    <row r="7" spans="1:2" ht="63" customHeight="1" x14ac:dyDescent="0.3">
      <c r="A7" s="492" t="s">
        <v>282</v>
      </c>
      <c r="B7" s="492"/>
    </row>
    <row r="8" spans="1:2" ht="60" customHeight="1" x14ac:dyDescent="0.25">
      <c r="A8" s="493" t="s">
        <v>283</v>
      </c>
      <c r="B8" s="493"/>
    </row>
    <row r="9" spans="1:2" ht="16.5" customHeight="1" thickBot="1" x14ac:dyDescent="0.3">
      <c r="A9" s="470">
        <v>1</v>
      </c>
      <c r="B9" s="470">
        <v>2</v>
      </c>
    </row>
    <row r="10" spans="1:2" ht="19.5" customHeight="1" thickBot="1" x14ac:dyDescent="0.3">
      <c r="A10" s="494" t="s">
        <v>284</v>
      </c>
      <c r="B10" s="495"/>
    </row>
    <row r="11" spans="1:2" ht="56.25" x14ac:dyDescent="0.25">
      <c r="A11" s="471" t="s">
        <v>424</v>
      </c>
      <c r="B11" s="472" t="s">
        <v>466</v>
      </c>
    </row>
    <row r="12" spans="1:2" ht="37.5" x14ac:dyDescent="0.25">
      <c r="A12" s="473" t="s">
        <v>252</v>
      </c>
      <c r="B12" s="368" t="s">
        <v>467</v>
      </c>
    </row>
    <row r="13" spans="1:2" ht="18.75" x14ac:dyDescent="0.25">
      <c r="A13" s="473" t="s">
        <v>248</v>
      </c>
      <c r="B13" s="368" t="s">
        <v>247</v>
      </c>
    </row>
    <row r="14" spans="1:2" ht="18.75" x14ac:dyDescent="0.25">
      <c r="A14" s="473" t="s">
        <v>285</v>
      </c>
      <c r="B14" s="368" t="s">
        <v>286</v>
      </c>
    </row>
    <row r="15" spans="1:2" ht="56.25" x14ac:dyDescent="0.25">
      <c r="A15" s="473" t="s">
        <v>357</v>
      </c>
      <c r="B15" s="3" t="s">
        <v>468</v>
      </c>
    </row>
    <row r="16" spans="1:2" ht="89.25" customHeight="1" x14ac:dyDescent="0.25">
      <c r="A16" s="473" t="s">
        <v>359</v>
      </c>
      <c r="B16" s="3" t="s">
        <v>523</v>
      </c>
    </row>
    <row r="17" spans="1:2" ht="75" x14ac:dyDescent="0.25">
      <c r="A17" s="473" t="s">
        <v>469</v>
      </c>
      <c r="B17" s="3" t="s">
        <v>470</v>
      </c>
    </row>
    <row r="18" spans="1:2" ht="37.5" x14ac:dyDescent="0.25">
      <c r="A18" s="473" t="s">
        <v>471</v>
      </c>
      <c r="B18" s="3" t="s">
        <v>472</v>
      </c>
    </row>
    <row r="19" spans="1:2" ht="56.25" x14ac:dyDescent="0.25">
      <c r="A19" s="473" t="s">
        <v>473</v>
      </c>
      <c r="B19" s="3" t="s">
        <v>474</v>
      </c>
    </row>
    <row r="20" spans="1:2" ht="75" x14ac:dyDescent="0.25">
      <c r="A20" s="473" t="s">
        <v>475</v>
      </c>
      <c r="B20" s="3" t="s">
        <v>476</v>
      </c>
    </row>
    <row r="21" spans="1:2" ht="37.5" x14ac:dyDescent="0.25">
      <c r="A21" s="473" t="s">
        <v>477</v>
      </c>
      <c r="B21" s="3" t="s">
        <v>478</v>
      </c>
    </row>
    <row r="22" spans="1:2" ht="75" x14ac:dyDescent="0.25">
      <c r="A22" s="473" t="s">
        <v>479</v>
      </c>
      <c r="B22" s="3" t="s">
        <v>480</v>
      </c>
    </row>
    <row r="23" spans="1:2" ht="56.25" x14ac:dyDescent="0.25">
      <c r="A23" s="473" t="s">
        <v>481</v>
      </c>
      <c r="B23" s="3" t="s">
        <v>482</v>
      </c>
    </row>
    <row r="24" spans="1:2" ht="37.5" x14ac:dyDescent="0.25">
      <c r="A24" s="473" t="s">
        <v>287</v>
      </c>
      <c r="B24" s="3" t="s">
        <v>288</v>
      </c>
    </row>
    <row r="25" spans="1:2" ht="37.5" x14ac:dyDescent="0.25">
      <c r="A25" s="473" t="s">
        <v>289</v>
      </c>
      <c r="B25" s="3" t="s">
        <v>290</v>
      </c>
    </row>
    <row r="26" spans="1:2" ht="18.75" x14ac:dyDescent="0.25">
      <c r="A26" s="473" t="s">
        <v>291</v>
      </c>
      <c r="B26" s="368" t="s">
        <v>292</v>
      </c>
    </row>
    <row r="27" spans="1:2" ht="93.75" x14ac:dyDescent="0.25">
      <c r="A27" s="473" t="s">
        <v>483</v>
      </c>
      <c r="B27" s="368" t="s">
        <v>484</v>
      </c>
    </row>
    <row r="28" spans="1:2" ht="75" x14ac:dyDescent="0.25">
      <c r="A28" s="474" t="s">
        <v>485</v>
      </c>
      <c r="B28" s="474" t="s">
        <v>486</v>
      </c>
    </row>
    <row r="29" spans="1:2" s="329" customFormat="1" ht="75" x14ac:dyDescent="0.3">
      <c r="A29" s="475" t="s">
        <v>487</v>
      </c>
      <c r="B29" s="475" t="s">
        <v>488</v>
      </c>
    </row>
    <row r="30" spans="1:2" ht="37.5" x14ac:dyDescent="0.3">
      <c r="A30" s="475" t="s">
        <v>489</v>
      </c>
      <c r="B30" s="475" t="s">
        <v>490</v>
      </c>
    </row>
    <row r="31" spans="1:2" ht="75" x14ac:dyDescent="0.3">
      <c r="A31" s="475" t="s">
        <v>491</v>
      </c>
      <c r="B31" s="475" t="s">
        <v>492</v>
      </c>
    </row>
    <row r="32" spans="1:2" ht="37.5" x14ac:dyDescent="0.3">
      <c r="A32" s="475" t="s">
        <v>493</v>
      </c>
      <c r="B32" s="475" t="s">
        <v>494</v>
      </c>
    </row>
    <row r="33" spans="1:2" ht="56.25" x14ac:dyDescent="0.3">
      <c r="A33" s="475" t="s">
        <v>495</v>
      </c>
      <c r="B33" s="475" t="s">
        <v>496</v>
      </c>
    </row>
    <row r="34" spans="1:2" ht="75" x14ac:dyDescent="0.3">
      <c r="A34" s="475" t="s">
        <v>497</v>
      </c>
      <c r="B34" s="475" t="s">
        <v>498</v>
      </c>
    </row>
    <row r="35" spans="1:2" ht="93.75" x14ac:dyDescent="0.3">
      <c r="A35" s="475" t="s">
        <v>499</v>
      </c>
      <c r="B35" s="475" t="s">
        <v>500</v>
      </c>
    </row>
    <row r="36" spans="1:2" ht="75" x14ac:dyDescent="0.3">
      <c r="A36" s="475" t="s">
        <v>501</v>
      </c>
      <c r="B36" s="475" t="s">
        <v>502</v>
      </c>
    </row>
    <row r="37" spans="1:2" x14ac:dyDescent="0.25">
      <c r="A37" s="496" t="s">
        <v>503</v>
      </c>
      <c r="B37" s="496" t="s">
        <v>293</v>
      </c>
    </row>
    <row r="38" spans="1:2" ht="50.25" customHeight="1" x14ac:dyDescent="0.25">
      <c r="A38" s="496"/>
      <c r="B38" s="496"/>
    </row>
    <row r="39" spans="1:2" ht="75" x14ac:dyDescent="0.25">
      <c r="A39" s="474" t="s">
        <v>504</v>
      </c>
      <c r="B39" s="474" t="s">
        <v>505</v>
      </c>
    </row>
    <row r="40" spans="1:2" ht="18.75" x14ac:dyDescent="0.25">
      <c r="A40" s="327"/>
      <c r="B40" s="368"/>
    </row>
    <row r="41" spans="1:2" ht="18.75" x14ac:dyDescent="0.25">
      <c r="A41" s="473" t="s">
        <v>294</v>
      </c>
      <c r="B41" s="368" t="s">
        <v>295</v>
      </c>
    </row>
    <row r="42" spans="1:2" ht="18.75" x14ac:dyDescent="0.25">
      <c r="A42" s="473" t="s">
        <v>296</v>
      </c>
      <c r="B42" s="368" t="s">
        <v>297</v>
      </c>
    </row>
    <row r="43" spans="1:2" ht="56.25" x14ac:dyDescent="0.25">
      <c r="A43" s="476" t="s">
        <v>506</v>
      </c>
      <c r="B43" s="474" t="s">
        <v>507</v>
      </c>
    </row>
    <row r="44" spans="1:2" x14ac:dyDescent="0.25">
      <c r="A44" s="497" t="s">
        <v>296</v>
      </c>
      <c r="B44" s="496" t="s">
        <v>508</v>
      </c>
    </row>
    <row r="45" spans="1:2" x14ac:dyDescent="0.25">
      <c r="A45" s="497"/>
      <c r="B45" s="496"/>
    </row>
    <row r="46" spans="1:2" ht="37.5" x14ac:dyDescent="0.25">
      <c r="A46" s="477" t="s">
        <v>425</v>
      </c>
      <c r="B46" s="368" t="s">
        <v>298</v>
      </c>
    </row>
    <row r="47" spans="1:2" ht="56.25" x14ac:dyDescent="0.25">
      <c r="A47" s="477" t="s">
        <v>426</v>
      </c>
      <c r="B47" s="368" t="s">
        <v>299</v>
      </c>
    </row>
    <row r="48" spans="1:2" ht="49.5" customHeight="1" x14ac:dyDescent="0.25">
      <c r="A48" s="478" t="s">
        <v>509</v>
      </c>
      <c r="B48" s="474" t="s">
        <v>510</v>
      </c>
    </row>
    <row r="49" spans="1:93" ht="18.75" x14ac:dyDescent="0.25">
      <c r="A49" s="439" t="s">
        <v>427</v>
      </c>
      <c r="B49" s="368" t="s">
        <v>222</v>
      </c>
    </row>
    <row r="50" spans="1:93" ht="37.5" x14ac:dyDescent="0.25">
      <c r="A50" s="439" t="s">
        <v>428</v>
      </c>
      <c r="B50" s="368" t="s">
        <v>221</v>
      </c>
    </row>
    <row r="51" spans="1:93" ht="37.5" x14ac:dyDescent="0.25">
      <c r="A51" s="439" t="s">
        <v>429</v>
      </c>
      <c r="B51" s="368" t="s">
        <v>220</v>
      </c>
    </row>
    <row r="52" spans="1:93" ht="18.75" x14ac:dyDescent="0.25">
      <c r="A52" s="439" t="s">
        <v>430</v>
      </c>
      <c r="B52" s="368" t="s">
        <v>300</v>
      </c>
    </row>
    <row r="53" spans="1:93" ht="56.25" x14ac:dyDescent="0.25">
      <c r="A53" s="330" t="s">
        <v>431</v>
      </c>
      <c r="B53" s="368" t="s">
        <v>301</v>
      </c>
    </row>
    <row r="54" spans="1:93" ht="18.75" x14ac:dyDescent="0.25">
      <c r="A54" s="330" t="s">
        <v>432</v>
      </c>
      <c r="B54" s="368" t="s">
        <v>302</v>
      </c>
    </row>
    <row r="55" spans="1:93" ht="18.75" x14ac:dyDescent="0.25">
      <c r="A55" s="327" t="s">
        <v>303</v>
      </c>
      <c r="B55" s="368" t="s">
        <v>304</v>
      </c>
    </row>
    <row r="56" spans="1:93" ht="75" x14ac:dyDescent="0.25">
      <c r="A56" s="474" t="s">
        <v>511</v>
      </c>
      <c r="B56" s="474" t="s">
        <v>512</v>
      </c>
    </row>
    <row r="57" spans="1:93" ht="37.5" x14ac:dyDescent="0.25">
      <c r="A57" s="474" t="s">
        <v>513</v>
      </c>
      <c r="B57" s="474" t="s">
        <v>514</v>
      </c>
    </row>
    <row r="58" spans="1:93" ht="18.75" x14ac:dyDescent="0.25">
      <c r="A58" s="474" t="s">
        <v>515</v>
      </c>
      <c r="B58" s="474" t="s">
        <v>304</v>
      </c>
    </row>
    <row r="59" spans="1:93" ht="75" x14ac:dyDescent="0.25">
      <c r="A59" s="327" t="s">
        <v>305</v>
      </c>
      <c r="B59" s="368" t="s">
        <v>360</v>
      </c>
    </row>
    <row r="60" spans="1:93" ht="56.25" x14ac:dyDescent="0.25">
      <c r="A60" s="327" t="s">
        <v>433</v>
      </c>
      <c r="B60" s="368" t="s">
        <v>306</v>
      </c>
    </row>
    <row r="61" spans="1:93" s="329" customFormat="1" ht="37.5" x14ac:dyDescent="0.25">
      <c r="A61" s="327" t="s">
        <v>307</v>
      </c>
      <c r="B61" s="368" t="s">
        <v>308</v>
      </c>
    </row>
    <row r="62" spans="1:93" ht="56.25" x14ac:dyDescent="0.3">
      <c r="A62" s="478" t="s">
        <v>516</v>
      </c>
      <c r="B62" s="475" t="s">
        <v>306</v>
      </c>
      <c r="I62" s="329"/>
      <c r="J62" s="329"/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  <c r="Y62" s="329"/>
      <c r="Z62" s="329"/>
      <c r="AA62" s="329"/>
      <c r="AB62" s="329"/>
      <c r="AC62" s="329"/>
      <c r="AD62" s="329"/>
      <c r="AE62" s="329"/>
      <c r="AF62" s="329"/>
      <c r="AG62" s="329"/>
      <c r="AH62" s="329"/>
      <c r="AI62" s="329"/>
      <c r="AJ62" s="329"/>
      <c r="AK62" s="329"/>
      <c r="AL62" s="329"/>
      <c r="AM62" s="329"/>
      <c r="AN62" s="329"/>
      <c r="AO62" s="329"/>
      <c r="AP62" s="329"/>
      <c r="AQ62" s="329"/>
      <c r="AR62" s="329"/>
      <c r="AS62" s="329"/>
      <c r="AT62" s="329"/>
      <c r="AU62" s="329"/>
      <c r="AV62" s="329"/>
      <c r="AW62" s="329"/>
      <c r="AX62" s="329"/>
      <c r="AY62" s="329"/>
      <c r="AZ62" s="329"/>
      <c r="BA62" s="329"/>
      <c r="BB62" s="329"/>
      <c r="BC62" s="329"/>
      <c r="BD62" s="329"/>
      <c r="BE62" s="329"/>
      <c r="BF62" s="329"/>
      <c r="BG62" s="329"/>
      <c r="BH62" s="329"/>
      <c r="BI62" s="329"/>
      <c r="BJ62" s="329"/>
      <c r="BK62" s="329"/>
      <c r="BL62" s="329"/>
      <c r="BM62" s="329"/>
      <c r="BN62" s="329"/>
      <c r="BO62" s="329"/>
      <c r="BP62" s="329"/>
      <c r="BQ62" s="329"/>
      <c r="BR62" s="329"/>
      <c r="BS62" s="329"/>
      <c r="BT62" s="329"/>
      <c r="BU62" s="329"/>
      <c r="BV62" s="329"/>
      <c r="BW62" s="329"/>
      <c r="BX62" s="329"/>
      <c r="BY62" s="329"/>
      <c r="BZ62" s="329"/>
      <c r="CA62" s="329"/>
      <c r="CB62" s="329"/>
      <c r="CC62" s="329"/>
      <c r="CD62" s="329"/>
      <c r="CE62" s="329"/>
      <c r="CF62" s="329"/>
      <c r="CG62" s="329"/>
      <c r="CH62" s="329"/>
      <c r="CI62" s="329"/>
      <c r="CJ62" s="329"/>
      <c r="CK62" s="329"/>
      <c r="CL62" s="329"/>
      <c r="CM62" s="329"/>
      <c r="CN62" s="329"/>
      <c r="CO62" s="329"/>
    </row>
    <row r="63" spans="1:93" ht="38.25" thickBot="1" x14ac:dyDescent="0.3">
      <c r="A63" s="479" t="s">
        <v>434</v>
      </c>
      <c r="B63" s="470" t="s">
        <v>309</v>
      </c>
      <c r="I63" s="329"/>
      <c r="J63" s="329"/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29"/>
      <c r="AH63" s="329"/>
      <c r="AI63" s="329"/>
      <c r="AJ63" s="329"/>
      <c r="AK63" s="329"/>
      <c r="AL63" s="329"/>
      <c r="AM63" s="329"/>
      <c r="AN63" s="329"/>
      <c r="AO63" s="329"/>
      <c r="AP63" s="329"/>
      <c r="AQ63" s="329"/>
      <c r="AR63" s="329"/>
      <c r="AS63" s="329"/>
      <c r="AT63" s="329"/>
      <c r="AU63" s="329"/>
      <c r="AV63" s="329"/>
      <c r="AW63" s="329"/>
      <c r="AX63" s="329"/>
      <c r="AY63" s="329"/>
      <c r="AZ63" s="329"/>
      <c r="BA63" s="329"/>
      <c r="BB63" s="329"/>
      <c r="BC63" s="329"/>
      <c r="BD63" s="329"/>
      <c r="BE63" s="329"/>
      <c r="BF63" s="329"/>
      <c r="BG63" s="329"/>
      <c r="BH63" s="329"/>
      <c r="BI63" s="329"/>
      <c r="BJ63" s="329"/>
      <c r="BK63" s="329"/>
      <c r="BL63" s="329"/>
      <c r="BM63" s="329"/>
      <c r="BN63" s="329"/>
      <c r="BO63" s="329"/>
      <c r="BP63" s="329"/>
      <c r="BQ63" s="329"/>
      <c r="BR63" s="329"/>
      <c r="BS63" s="329"/>
      <c r="BT63" s="329"/>
      <c r="BU63" s="329"/>
      <c r="BV63" s="329"/>
      <c r="BW63" s="329"/>
      <c r="BX63" s="329"/>
      <c r="BY63" s="329"/>
      <c r="BZ63" s="329"/>
      <c r="CA63" s="329"/>
      <c r="CB63" s="329"/>
      <c r="CC63" s="329"/>
      <c r="CD63" s="329"/>
      <c r="CE63" s="329"/>
      <c r="CF63" s="329"/>
      <c r="CG63" s="329"/>
      <c r="CH63" s="329"/>
      <c r="CI63" s="329"/>
      <c r="CJ63" s="329"/>
      <c r="CK63" s="329"/>
      <c r="CL63" s="329"/>
      <c r="CM63" s="329"/>
      <c r="CN63" s="329"/>
      <c r="CO63" s="329"/>
    </row>
    <row r="64" spans="1:93" ht="20.25" thickBot="1" x14ac:dyDescent="0.3">
      <c r="A64" s="498" t="s">
        <v>310</v>
      </c>
      <c r="B64" s="499"/>
      <c r="I64" s="329"/>
      <c r="J64" s="329"/>
      <c r="K64" s="329"/>
      <c r="L64" s="329"/>
      <c r="M64" s="329"/>
      <c r="N64" s="329"/>
      <c r="O64" s="329"/>
      <c r="P64" s="329"/>
      <c r="Q64" s="329"/>
      <c r="R64" s="329"/>
      <c r="S64" s="329"/>
      <c r="T64" s="329"/>
      <c r="U64" s="329"/>
      <c r="V64" s="329"/>
      <c r="W64" s="329"/>
      <c r="X64" s="329"/>
      <c r="Y64" s="329"/>
      <c r="Z64" s="329"/>
      <c r="AA64" s="329"/>
      <c r="AB64" s="329"/>
      <c r="AC64" s="329"/>
      <c r="AD64" s="329"/>
      <c r="AE64" s="329"/>
      <c r="AF64" s="329"/>
      <c r="AG64" s="329"/>
      <c r="AH64" s="329"/>
      <c r="AI64" s="329"/>
      <c r="AJ64" s="329"/>
      <c r="AK64" s="329"/>
      <c r="AL64" s="329"/>
      <c r="AM64" s="329"/>
      <c r="AN64" s="329"/>
      <c r="AO64" s="329"/>
      <c r="AP64" s="329"/>
      <c r="AQ64" s="329"/>
      <c r="AR64" s="329"/>
      <c r="AS64" s="329"/>
      <c r="AT64" s="329"/>
      <c r="AU64" s="329"/>
      <c r="AV64" s="329"/>
      <c r="AW64" s="329"/>
      <c r="AX64" s="329"/>
      <c r="AY64" s="329"/>
      <c r="AZ64" s="329"/>
      <c r="BA64" s="329"/>
      <c r="BB64" s="329"/>
      <c r="BC64" s="329"/>
      <c r="BD64" s="329"/>
      <c r="BE64" s="329"/>
      <c r="BF64" s="329"/>
      <c r="BG64" s="329"/>
      <c r="BH64" s="329"/>
      <c r="BI64" s="329"/>
      <c r="BJ64" s="329"/>
      <c r="BK64" s="329"/>
      <c r="BL64" s="329"/>
      <c r="BM64" s="329"/>
      <c r="BN64" s="329"/>
      <c r="BO64" s="329"/>
      <c r="BP64" s="329"/>
      <c r="BQ64" s="329"/>
      <c r="BR64" s="329"/>
      <c r="BS64" s="329"/>
      <c r="BT64" s="329"/>
      <c r="BU64" s="329"/>
      <c r="BV64" s="329"/>
      <c r="BW64" s="329"/>
      <c r="BX64" s="329"/>
      <c r="BY64" s="329"/>
      <c r="BZ64" s="329"/>
      <c r="CA64" s="329"/>
      <c r="CB64" s="329"/>
      <c r="CC64" s="329"/>
      <c r="CD64" s="329"/>
      <c r="CE64" s="329"/>
      <c r="CF64" s="329"/>
      <c r="CG64" s="329"/>
      <c r="CH64" s="329"/>
      <c r="CI64" s="329"/>
      <c r="CJ64" s="329"/>
      <c r="CK64" s="329"/>
      <c r="CL64" s="329"/>
      <c r="CM64" s="329"/>
      <c r="CN64" s="329"/>
      <c r="CO64" s="329"/>
    </row>
    <row r="65" spans="1:93" x14ac:dyDescent="0.25">
      <c r="A65" s="500" t="s">
        <v>517</v>
      </c>
      <c r="B65" s="500" t="s">
        <v>306</v>
      </c>
      <c r="I65" s="329"/>
      <c r="J65" s="329"/>
      <c r="K65" s="329"/>
      <c r="L65" s="329"/>
      <c r="M65" s="329"/>
      <c r="N65" s="329"/>
      <c r="O65" s="329"/>
      <c r="P65" s="329"/>
      <c r="Q65" s="329"/>
      <c r="R65" s="329"/>
      <c r="S65" s="329"/>
      <c r="T65" s="329"/>
      <c r="U65" s="329"/>
      <c r="V65" s="329"/>
      <c r="W65" s="329"/>
      <c r="X65" s="329"/>
      <c r="Y65" s="329"/>
      <c r="Z65" s="329"/>
      <c r="AA65" s="329"/>
      <c r="AB65" s="329"/>
      <c r="AC65" s="329"/>
      <c r="AD65" s="329"/>
      <c r="AE65" s="329"/>
      <c r="AF65" s="329"/>
      <c r="AG65" s="329"/>
      <c r="AH65" s="329"/>
      <c r="AI65" s="329"/>
      <c r="AJ65" s="329"/>
      <c r="AK65" s="329"/>
      <c r="AL65" s="329"/>
      <c r="AM65" s="329"/>
      <c r="AN65" s="329"/>
      <c r="AO65" s="329"/>
      <c r="AP65" s="329"/>
      <c r="AQ65" s="329"/>
      <c r="AR65" s="329"/>
      <c r="AS65" s="329"/>
      <c r="AT65" s="329"/>
      <c r="AU65" s="329"/>
      <c r="AV65" s="329"/>
      <c r="AW65" s="329"/>
      <c r="AX65" s="329"/>
      <c r="AY65" s="329"/>
      <c r="AZ65" s="329"/>
      <c r="BA65" s="329"/>
      <c r="BB65" s="329"/>
      <c r="BC65" s="329"/>
      <c r="BD65" s="329"/>
      <c r="BE65" s="329"/>
      <c r="BF65" s="329"/>
      <c r="BG65" s="329"/>
      <c r="BH65" s="329"/>
      <c r="BI65" s="329"/>
      <c r="BJ65" s="329"/>
      <c r="BK65" s="329"/>
      <c r="BL65" s="329"/>
      <c r="BM65" s="329"/>
      <c r="BN65" s="329"/>
      <c r="BO65" s="329"/>
      <c r="BP65" s="329"/>
      <c r="BQ65" s="329"/>
      <c r="BR65" s="329"/>
      <c r="BS65" s="329"/>
      <c r="BT65" s="329"/>
      <c r="BU65" s="329"/>
      <c r="BV65" s="329"/>
      <c r="BW65" s="329"/>
      <c r="BX65" s="329"/>
      <c r="BY65" s="329"/>
      <c r="BZ65" s="329"/>
      <c r="CA65" s="329"/>
      <c r="CB65" s="329"/>
      <c r="CC65" s="329"/>
      <c r="CD65" s="329"/>
      <c r="CE65" s="329"/>
      <c r="CF65" s="329"/>
      <c r="CG65" s="329"/>
      <c r="CH65" s="329"/>
      <c r="CI65" s="329"/>
      <c r="CJ65" s="329"/>
      <c r="CK65" s="329"/>
      <c r="CL65" s="329"/>
      <c r="CM65" s="329"/>
      <c r="CN65" s="329"/>
      <c r="CO65" s="329"/>
    </row>
    <row r="66" spans="1:93" ht="47.25" customHeight="1" x14ac:dyDescent="0.25">
      <c r="A66" s="496"/>
      <c r="B66" s="496"/>
      <c r="I66" s="329"/>
      <c r="J66" s="329"/>
      <c r="K66" s="329"/>
      <c r="L66" s="329"/>
      <c r="M66" s="329"/>
      <c r="N66" s="329"/>
      <c r="O66" s="329"/>
      <c r="P66" s="329"/>
      <c r="Q66" s="329"/>
      <c r="R66" s="329"/>
      <c r="S66" s="329"/>
      <c r="T66" s="329"/>
      <c r="U66" s="329"/>
      <c r="V66" s="329"/>
      <c r="W66" s="329"/>
      <c r="X66" s="329"/>
      <c r="Y66" s="329"/>
      <c r="Z66" s="329"/>
      <c r="AA66" s="329"/>
      <c r="AB66" s="329"/>
      <c r="AC66" s="329"/>
      <c r="AD66" s="329"/>
      <c r="AE66" s="329"/>
      <c r="AF66" s="329"/>
      <c r="AG66" s="329"/>
      <c r="AH66" s="329"/>
      <c r="AI66" s="329"/>
      <c r="AJ66" s="329"/>
      <c r="AK66" s="329"/>
      <c r="AL66" s="329"/>
      <c r="AM66" s="329"/>
      <c r="AN66" s="329"/>
      <c r="AO66" s="329"/>
      <c r="AP66" s="329"/>
      <c r="AQ66" s="329"/>
      <c r="AR66" s="329"/>
      <c r="AS66" s="329"/>
      <c r="AT66" s="329"/>
      <c r="AU66" s="329"/>
      <c r="AV66" s="329"/>
      <c r="AW66" s="329"/>
      <c r="AX66" s="329"/>
      <c r="AY66" s="329"/>
      <c r="AZ66" s="329"/>
      <c r="BA66" s="329"/>
      <c r="BB66" s="329"/>
      <c r="BC66" s="329"/>
      <c r="BD66" s="329"/>
      <c r="BE66" s="329"/>
      <c r="BF66" s="329"/>
      <c r="BG66" s="329"/>
      <c r="BH66" s="329"/>
      <c r="BI66" s="329"/>
      <c r="BJ66" s="329"/>
      <c r="BK66" s="329"/>
      <c r="BL66" s="329"/>
      <c r="BM66" s="329"/>
      <c r="BN66" s="329"/>
      <c r="BO66" s="329"/>
      <c r="BP66" s="329"/>
      <c r="BQ66" s="329"/>
      <c r="BR66" s="329"/>
      <c r="BS66" s="329"/>
      <c r="BT66" s="329"/>
      <c r="BU66" s="329"/>
      <c r="BV66" s="329"/>
      <c r="BW66" s="329"/>
      <c r="BX66" s="329"/>
      <c r="BY66" s="329"/>
      <c r="BZ66" s="329"/>
      <c r="CA66" s="329"/>
      <c r="CB66" s="329"/>
      <c r="CC66" s="329"/>
      <c r="CD66" s="329"/>
      <c r="CE66" s="329"/>
      <c r="CF66" s="329"/>
      <c r="CG66" s="329"/>
      <c r="CH66" s="329"/>
      <c r="CI66" s="329"/>
      <c r="CJ66" s="329"/>
      <c r="CK66" s="329"/>
      <c r="CL66" s="329"/>
      <c r="CM66" s="329"/>
      <c r="CN66" s="329"/>
      <c r="CO66" s="329"/>
    </row>
    <row r="67" spans="1:93" ht="30.75" customHeight="1" thickBot="1" x14ac:dyDescent="0.3">
      <c r="A67" s="474" t="s">
        <v>518</v>
      </c>
      <c r="B67" s="474" t="s">
        <v>295</v>
      </c>
      <c r="I67" s="329"/>
      <c r="J67" s="329"/>
      <c r="K67" s="329"/>
      <c r="L67" s="329"/>
      <c r="M67" s="329"/>
      <c r="N67" s="329"/>
      <c r="O67" s="329"/>
      <c r="P67" s="329"/>
      <c r="Q67" s="329"/>
      <c r="R67" s="329"/>
      <c r="S67" s="329"/>
      <c r="T67" s="329"/>
      <c r="U67" s="329"/>
      <c r="V67" s="329"/>
      <c r="W67" s="329"/>
      <c r="X67" s="329"/>
      <c r="Y67" s="329"/>
      <c r="Z67" s="329"/>
      <c r="AA67" s="329"/>
      <c r="AB67" s="329"/>
      <c r="AC67" s="329"/>
      <c r="AD67" s="329"/>
      <c r="AE67" s="329"/>
      <c r="AF67" s="329"/>
      <c r="AG67" s="329"/>
      <c r="AH67" s="329"/>
      <c r="AI67" s="329"/>
      <c r="AJ67" s="329"/>
      <c r="AK67" s="329"/>
      <c r="AL67" s="329"/>
      <c r="AM67" s="329"/>
      <c r="AN67" s="329"/>
      <c r="AO67" s="329"/>
      <c r="AP67" s="329"/>
      <c r="AQ67" s="329"/>
      <c r="AR67" s="329"/>
      <c r="AS67" s="329"/>
      <c r="AT67" s="329"/>
      <c r="AU67" s="329"/>
      <c r="AV67" s="329"/>
      <c r="AW67" s="329"/>
      <c r="AX67" s="329"/>
      <c r="AY67" s="329"/>
      <c r="AZ67" s="329"/>
      <c r="BA67" s="329"/>
      <c r="BB67" s="329"/>
      <c r="BC67" s="329"/>
      <c r="BD67" s="329"/>
      <c r="BE67" s="329"/>
      <c r="BF67" s="329"/>
      <c r="BG67" s="329"/>
      <c r="BH67" s="329"/>
      <c r="BI67" s="329"/>
      <c r="BJ67" s="329"/>
      <c r="BK67" s="329"/>
      <c r="BL67" s="329"/>
      <c r="BM67" s="329"/>
      <c r="BN67" s="329"/>
      <c r="BO67" s="329"/>
      <c r="BP67" s="329"/>
      <c r="BQ67" s="329"/>
      <c r="BR67" s="329"/>
      <c r="BS67" s="329"/>
      <c r="BT67" s="329"/>
      <c r="BU67" s="329"/>
      <c r="BV67" s="329"/>
      <c r="BW67" s="329"/>
      <c r="BX67" s="329"/>
      <c r="BY67" s="329"/>
      <c r="BZ67" s="329"/>
      <c r="CA67" s="329"/>
      <c r="CB67" s="329"/>
      <c r="CC67" s="329"/>
      <c r="CD67" s="329"/>
      <c r="CE67" s="329"/>
      <c r="CF67" s="329"/>
      <c r="CG67" s="329"/>
      <c r="CH67" s="329"/>
      <c r="CI67" s="329"/>
      <c r="CJ67" s="329"/>
      <c r="CK67" s="329"/>
      <c r="CL67" s="329"/>
      <c r="CM67" s="329"/>
      <c r="CN67" s="329"/>
      <c r="CO67" s="329"/>
    </row>
    <row r="68" spans="1:93" ht="20.25" thickBot="1" x14ac:dyDescent="0.3">
      <c r="A68" s="501" t="s">
        <v>519</v>
      </c>
      <c r="B68" s="502"/>
      <c r="I68" s="329"/>
      <c r="J68" s="329"/>
      <c r="K68" s="329"/>
      <c r="L68" s="329"/>
      <c r="M68" s="329"/>
      <c r="N68" s="329"/>
      <c r="O68" s="329"/>
      <c r="P68" s="329"/>
      <c r="Q68" s="329"/>
      <c r="R68" s="329"/>
      <c r="S68" s="329"/>
      <c r="T68" s="329"/>
      <c r="U68" s="329"/>
      <c r="V68" s="329"/>
      <c r="W68" s="329"/>
      <c r="X68" s="329"/>
      <c r="Y68" s="329"/>
      <c r="Z68" s="329"/>
      <c r="AA68" s="329"/>
      <c r="AB68" s="329"/>
      <c r="AC68" s="329"/>
      <c r="AD68" s="329"/>
      <c r="AE68" s="329"/>
      <c r="AF68" s="329"/>
      <c r="AG68" s="329"/>
      <c r="AH68" s="329"/>
      <c r="AI68" s="329"/>
      <c r="AJ68" s="329"/>
      <c r="AK68" s="329"/>
      <c r="AL68" s="329"/>
      <c r="AM68" s="329"/>
      <c r="AN68" s="329"/>
      <c r="AO68" s="329"/>
      <c r="AP68" s="329"/>
      <c r="AQ68" s="329"/>
      <c r="AR68" s="329"/>
      <c r="AS68" s="329"/>
      <c r="AT68" s="329"/>
      <c r="AU68" s="329"/>
      <c r="AV68" s="329"/>
      <c r="AW68" s="329"/>
      <c r="AX68" s="329"/>
      <c r="AY68" s="329"/>
      <c r="AZ68" s="329"/>
      <c r="BA68" s="329"/>
      <c r="BB68" s="329"/>
      <c r="BC68" s="329"/>
      <c r="BD68" s="329"/>
      <c r="BE68" s="329"/>
      <c r="BF68" s="329"/>
      <c r="BG68" s="329"/>
      <c r="BH68" s="329"/>
      <c r="BI68" s="329"/>
      <c r="BJ68" s="329"/>
      <c r="BK68" s="329"/>
      <c r="BL68" s="329"/>
      <c r="BM68" s="329"/>
      <c r="BN68" s="329"/>
      <c r="BO68" s="329"/>
      <c r="BP68" s="329"/>
      <c r="BQ68" s="329"/>
      <c r="BR68" s="329"/>
      <c r="BS68" s="329"/>
      <c r="BT68" s="329"/>
      <c r="BU68" s="329"/>
      <c r="BV68" s="329"/>
      <c r="BW68" s="329"/>
      <c r="BX68" s="329"/>
      <c r="BY68" s="329"/>
      <c r="BZ68" s="329"/>
      <c r="CA68" s="329"/>
      <c r="CB68" s="329"/>
      <c r="CC68" s="329"/>
      <c r="CD68" s="329"/>
      <c r="CE68" s="329"/>
      <c r="CF68" s="329"/>
      <c r="CG68" s="329"/>
      <c r="CH68" s="329"/>
      <c r="CI68" s="329"/>
      <c r="CJ68" s="329"/>
      <c r="CK68" s="329"/>
      <c r="CL68" s="329"/>
      <c r="CM68" s="329"/>
      <c r="CN68" s="329"/>
      <c r="CO68" s="329"/>
    </row>
    <row r="69" spans="1:93" ht="69" customHeight="1" x14ac:dyDescent="0.25">
      <c r="A69" s="480" t="s">
        <v>520</v>
      </c>
      <c r="B69" s="480" t="s">
        <v>293</v>
      </c>
      <c r="I69" s="329"/>
      <c r="J69" s="329"/>
      <c r="K69" s="329"/>
      <c r="L69" s="329"/>
      <c r="M69" s="329"/>
      <c r="N69" s="329"/>
      <c r="O69" s="329"/>
      <c r="P69" s="329"/>
      <c r="Q69" s="329"/>
      <c r="R69" s="329"/>
      <c r="S69" s="329"/>
      <c r="T69" s="329"/>
      <c r="U69" s="329"/>
      <c r="V69" s="329"/>
      <c r="W69" s="329"/>
      <c r="X69" s="329"/>
      <c r="Y69" s="329"/>
      <c r="Z69" s="329"/>
      <c r="AA69" s="329"/>
      <c r="AB69" s="329"/>
      <c r="AC69" s="329"/>
      <c r="AD69" s="329"/>
      <c r="AE69" s="329"/>
      <c r="AF69" s="329"/>
      <c r="AG69" s="329"/>
      <c r="AH69" s="329"/>
      <c r="AI69" s="329"/>
      <c r="AJ69" s="329"/>
      <c r="AK69" s="329"/>
      <c r="AL69" s="329"/>
      <c r="AM69" s="329"/>
      <c r="AN69" s="329"/>
      <c r="AO69" s="329"/>
      <c r="AP69" s="329"/>
      <c r="AQ69" s="329"/>
      <c r="AR69" s="329"/>
      <c r="AS69" s="329"/>
      <c r="AT69" s="329"/>
      <c r="AU69" s="329"/>
      <c r="AV69" s="329"/>
      <c r="AW69" s="329"/>
      <c r="AX69" s="329"/>
      <c r="AY69" s="329"/>
      <c r="AZ69" s="329"/>
      <c r="BA69" s="329"/>
      <c r="BB69" s="329"/>
      <c r="BC69" s="329"/>
      <c r="BD69" s="329"/>
      <c r="BE69" s="329"/>
      <c r="BF69" s="329"/>
      <c r="BG69" s="329"/>
      <c r="BH69" s="329"/>
      <c r="BI69" s="329"/>
      <c r="BJ69" s="329"/>
      <c r="BK69" s="329"/>
      <c r="BL69" s="329"/>
      <c r="BM69" s="329"/>
      <c r="BN69" s="329"/>
      <c r="BO69" s="329"/>
      <c r="BP69" s="329"/>
      <c r="BQ69" s="329"/>
      <c r="BR69" s="329"/>
      <c r="BS69" s="329"/>
      <c r="BT69" s="329"/>
      <c r="BU69" s="329"/>
      <c r="BV69" s="329"/>
      <c r="BW69" s="329"/>
      <c r="BX69" s="329"/>
      <c r="BY69" s="329"/>
      <c r="BZ69" s="329"/>
      <c r="CA69" s="329"/>
      <c r="CB69" s="329"/>
      <c r="CC69" s="329"/>
      <c r="CD69" s="329"/>
      <c r="CE69" s="329"/>
      <c r="CF69" s="329"/>
      <c r="CG69" s="329"/>
      <c r="CH69" s="329"/>
      <c r="CI69" s="329"/>
      <c r="CJ69" s="329"/>
      <c r="CK69" s="329"/>
      <c r="CL69" s="329"/>
      <c r="CM69" s="329"/>
      <c r="CN69" s="329"/>
      <c r="CO69" s="329"/>
    </row>
    <row r="70" spans="1:93" ht="18.75" x14ac:dyDescent="0.3">
      <c r="A70" s="370"/>
      <c r="B70" s="371"/>
      <c r="I70" s="329"/>
      <c r="J70" s="329"/>
      <c r="K70" s="329"/>
      <c r="L70" s="329"/>
      <c r="M70" s="329"/>
      <c r="N70" s="329"/>
      <c r="O70" s="329"/>
      <c r="P70" s="329"/>
      <c r="Q70" s="329"/>
      <c r="R70" s="329"/>
      <c r="S70" s="329"/>
      <c r="T70" s="329"/>
      <c r="U70" s="329"/>
      <c r="V70" s="329"/>
      <c r="W70" s="329"/>
      <c r="X70" s="329"/>
      <c r="Y70" s="329"/>
      <c r="Z70" s="329"/>
      <c r="AA70" s="329"/>
      <c r="AB70" s="329"/>
      <c r="AC70" s="329"/>
      <c r="AD70" s="329"/>
      <c r="AE70" s="329"/>
      <c r="AF70" s="329"/>
      <c r="AG70" s="329"/>
      <c r="AH70" s="329"/>
      <c r="AI70" s="329"/>
      <c r="AJ70" s="329"/>
      <c r="AK70" s="329"/>
      <c r="AL70" s="329"/>
      <c r="AM70" s="329"/>
      <c r="AN70" s="329"/>
      <c r="AO70" s="329"/>
      <c r="AP70" s="329"/>
      <c r="AQ70" s="329"/>
      <c r="AR70" s="329"/>
      <c r="AS70" s="329"/>
      <c r="AT70" s="329"/>
      <c r="AU70" s="329"/>
      <c r="AV70" s="329"/>
      <c r="AW70" s="329"/>
      <c r="AX70" s="329"/>
      <c r="AY70" s="329"/>
      <c r="AZ70" s="329"/>
      <c r="BA70" s="329"/>
      <c r="BB70" s="329"/>
      <c r="BC70" s="329"/>
      <c r="BD70" s="329"/>
      <c r="BE70" s="329"/>
      <c r="BF70" s="329"/>
      <c r="BG70" s="329"/>
      <c r="BH70" s="329"/>
      <c r="BI70" s="329"/>
      <c r="BJ70" s="329"/>
      <c r="BK70" s="329"/>
      <c r="BL70" s="329"/>
      <c r="BM70" s="329"/>
      <c r="BN70" s="329"/>
      <c r="BO70" s="329"/>
      <c r="BP70" s="329"/>
      <c r="BQ70" s="329"/>
      <c r="BR70" s="329"/>
      <c r="BS70" s="329"/>
      <c r="BT70" s="329"/>
      <c r="BU70" s="329"/>
      <c r="BV70" s="329"/>
      <c r="BW70" s="329"/>
      <c r="BX70" s="329"/>
      <c r="BY70" s="329"/>
      <c r="BZ70" s="329"/>
      <c r="CA70" s="329"/>
      <c r="CB70" s="329"/>
      <c r="CC70" s="329"/>
      <c r="CD70" s="329"/>
      <c r="CE70" s="329"/>
      <c r="CF70" s="329"/>
      <c r="CG70" s="329"/>
      <c r="CH70" s="329"/>
      <c r="CI70" s="329"/>
      <c r="CJ70" s="329"/>
      <c r="CK70" s="329"/>
      <c r="CL70" s="329"/>
      <c r="CM70" s="329"/>
      <c r="CN70" s="329"/>
      <c r="CO70" s="329"/>
    </row>
    <row r="71" spans="1:93" ht="18.75" x14ac:dyDescent="0.3">
      <c r="A71" s="372" t="s">
        <v>311</v>
      </c>
      <c r="B71" s="373" t="s">
        <v>435</v>
      </c>
      <c r="I71" s="329"/>
      <c r="J71" s="329"/>
      <c r="K71" s="329"/>
      <c r="L71" s="329"/>
      <c r="M71" s="329"/>
      <c r="N71" s="329"/>
      <c r="O71" s="329"/>
      <c r="P71" s="329"/>
      <c r="Q71" s="329"/>
      <c r="R71" s="329"/>
      <c r="S71" s="329"/>
      <c r="T71" s="329"/>
      <c r="U71" s="329"/>
      <c r="V71" s="329"/>
      <c r="W71" s="329"/>
      <c r="X71" s="329"/>
      <c r="Y71" s="329"/>
      <c r="Z71" s="329"/>
      <c r="AA71" s="329"/>
      <c r="AB71" s="329"/>
      <c r="AC71" s="329"/>
      <c r="AD71" s="329"/>
      <c r="AE71" s="329"/>
      <c r="AF71" s="329"/>
      <c r="AG71" s="329"/>
      <c r="AH71" s="329"/>
      <c r="AI71" s="329"/>
      <c r="AJ71" s="329"/>
      <c r="AK71" s="329"/>
      <c r="AL71" s="329"/>
      <c r="AM71" s="329"/>
      <c r="AN71" s="329"/>
      <c r="AO71" s="329"/>
      <c r="AP71" s="329"/>
      <c r="AQ71" s="329"/>
      <c r="AR71" s="329"/>
      <c r="AS71" s="329"/>
      <c r="AT71" s="329"/>
      <c r="AU71" s="329"/>
      <c r="AV71" s="329"/>
      <c r="AW71" s="329"/>
      <c r="AX71" s="329"/>
      <c r="AY71" s="329"/>
      <c r="AZ71" s="329"/>
      <c r="BA71" s="329"/>
      <c r="BB71" s="329"/>
      <c r="BC71" s="329"/>
      <c r="BD71" s="329"/>
      <c r="BE71" s="329"/>
      <c r="BF71" s="329"/>
      <c r="BG71" s="329"/>
      <c r="BH71" s="329"/>
      <c r="BI71" s="329"/>
      <c r="BJ71" s="329"/>
      <c r="BK71" s="329"/>
      <c r="BL71" s="329"/>
      <c r="BM71" s="329"/>
      <c r="BN71" s="329"/>
      <c r="BO71" s="329"/>
      <c r="BP71" s="329"/>
      <c r="BQ71" s="329"/>
      <c r="BR71" s="329"/>
      <c r="BS71" s="329"/>
      <c r="BT71" s="329"/>
      <c r="BU71" s="329"/>
      <c r="BV71" s="329"/>
      <c r="BW71" s="329"/>
      <c r="BX71" s="329"/>
      <c r="BY71" s="329"/>
      <c r="BZ71" s="329"/>
      <c r="CA71" s="329"/>
      <c r="CB71" s="329"/>
      <c r="CC71" s="329"/>
      <c r="CD71" s="329"/>
      <c r="CE71" s="329"/>
      <c r="CF71" s="329"/>
      <c r="CG71" s="329"/>
      <c r="CH71" s="329"/>
      <c r="CI71" s="329"/>
      <c r="CJ71" s="329"/>
      <c r="CK71" s="329"/>
      <c r="CL71" s="329"/>
      <c r="CM71" s="329"/>
      <c r="CN71" s="329"/>
      <c r="CO71" s="329"/>
    </row>
    <row r="72" spans="1:93" x14ac:dyDescent="0.25">
      <c r="A72" s="374"/>
      <c r="B72" s="374"/>
      <c r="I72" s="329"/>
      <c r="J72" s="329"/>
      <c r="K72" s="329"/>
      <c r="L72" s="329"/>
      <c r="M72" s="329"/>
      <c r="N72" s="329"/>
      <c r="O72" s="329"/>
      <c r="P72" s="329"/>
      <c r="Q72" s="329"/>
      <c r="R72" s="329"/>
      <c r="S72" s="329"/>
      <c r="T72" s="329"/>
      <c r="U72" s="329"/>
      <c r="V72" s="329"/>
      <c r="W72" s="329"/>
      <c r="X72" s="329"/>
      <c r="Y72" s="329"/>
      <c r="Z72" s="329"/>
      <c r="AA72" s="329"/>
      <c r="AB72" s="329"/>
      <c r="AC72" s="329"/>
      <c r="AD72" s="329"/>
      <c r="AE72" s="329"/>
      <c r="AF72" s="329"/>
      <c r="AG72" s="329"/>
      <c r="AH72" s="329"/>
      <c r="AI72" s="329"/>
      <c r="AJ72" s="329"/>
      <c r="AK72" s="329"/>
      <c r="AL72" s="329"/>
      <c r="AM72" s="329"/>
      <c r="AN72" s="329"/>
      <c r="AO72" s="329"/>
      <c r="AP72" s="329"/>
      <c r="AQ72" s="329"/>
      <c r="AR72" s="329"/>
      <c r="AS72" s="329"/>
      <c r="AT72" s="329"/>
      <c r="AU72" s="329"/>
      <c r="AV72" s="329"/>
      <c r="AW72" s="329"/>
      <c r="AX72" s="329"/>
      <c r="AY72" s="329"/>
      <c r="AZ72" s="329"/>
      <c r="BA72" s="329"/>
      <c r="BB72" s="329"/>
      <c r="BC72" s="329"/>
      <c r="BD72" s="329"/>
      <c r="BE72" s="329"/>
      <c r="BF72" s="329"/>
      <c r="BG72" s="329"/>
      <c r="BH72" s="329"/>
      <c r="BI72" s="329"/>
      <c r="BJ72" s="329"/>
      <c r="BK72" s="329"/>
      <c r="BL72" s="329"/>
      <c r="BM72" s="329"/>
      <c r="BN72" s="329"/>
      <c r="BO72" s="329"/>
      <c r="BP72" s="329"/>
      <c r="BQ72" s="329"/>
      <c r="BR72" s="329"/>
      <c r="BS72" s="329"/>
      <c r="BT72" s="329"/>
      <c r="BU72" s="329"/>
      <c r="BV72" s="329"/>
      <c r="BW72" s="329"/>
      <c r="BX72" s="329"/>
      <c r="BY72" s="329"/>
      <c r="BZ72" s="329"/>
      <c r="CA72" s="329"/>
      <c r="CB72" s="329"/>
      <c r="CC72" s="329"/>
      <c r="CD72" s="329"/>
      <c r="CE72" s="329"/>
      <c r="CF72" s="329"/>
      <c r="CG72" s="329"/>
      <c r="CH72" s="329"/>
      <c r="CI72" s="329"/>
      <c r="CJ72" s="329"/>
      <c r="CK72" s="329"/>
      <c r="CL72" s="329"/>
      <c r="CM72" s="329"/>
      <c r="CN72" s="329"/>
      <c r="CO72" s="329"/>
    </row>
    <row r="73" spans="1:93" x14ac:dyDescent="0.25">
      <c r="A73" s="374"/>
      <c r="B73" s="374"/>
      <c r="I73" s="329"/>
      <c r="J73" s="329"/>
      <c r="K73" s="329"/>
      <c r="L73" s="329"/>
      <c r="M73" s="329"/>
      <c r="N73" s="329"/>
      <c r="O73" s="329"/>
      <c r="P73" s="329"/>
      <c r="Q73" s="329"/>
      <c r="R73" s="329"/>
      <c r="S73" s="329"/>
      <c r="T73" s="329"/>
      <c r="U73" s="329"/>
      <c r="V73" s="329"/>
      <c r="W73" s="329"/>
      <c r="X73" s="329"/>
      <c r="Y73" s="329"/>
      <c r="Z73" s="329"/>
      <c r="AA73" s="329"/>
      <c r="AB73" s="329"/>
      <c r="AC73" s="329"/>
      <c r="AD73" s="329"/>
      <c r="AE73" s="329"/>
      <c r="AF73" s="329"/>
      <c r="AG73" s="329"/>
      <c r="AH73" s="329"/>
      <c r="AI73" s="329"/>
      <c r="AJ73" s="329"/>
      <c r="AK73" s="329"/>
      <c r="AL73" s="329"/>
      <c r="AM73" s="329"/>
      <c r="AN73" s="329"/>
      <c r="AO73" s="329"/>
      <c r="AP73" s="329"/>
      <c r="AQ73" s="329"/>
      <c r="AR73" s="329"/>
      <c r="AS73" s="329"/>
      <c r="AT73" s="329"/>
      <c r="AU73" s="329"/>
      <c r="AV73" s="329"/>
      <c r="AW73" s="329"/>
      <c r="AX73" s="329"/>
      <c r="AY73" s="329"/>
      <c r="AZ73" s="329"/>
      <c r="BA73" s="329"/>
      <c r="BB73" s="329"/>
      <c r="BC73" s="329"/>
      <c r="BD73" s="329"/>
      <c r="BE73" s="329"/>
      <c r="BF73" s="329"/>
      <c r="BG73" s="329"/>
      <c r="BH73" s="329"/>
      <c r="BI73" s="329"/>
      <c r="BJ73" s="329"/>
      <c r="BK73" s="329"/>
      <c r="BL73" s="329"/>
      <c r="BM73" s="329"/>
      <c r="BN73" s="329"/>
      <c r="BO73" s="329"/>
      <c r="BP73" s="329"/>
      <c r="BQ73" s="329"/>
      <c r="BR73" s="329"/>
      <c r="BS73" s="329"/>
      <c r="BT73" s="329"/>
      <c r="BU73" s="329"/>
      <c r="BV73" s="329"/>
      <c r="BW73" s="329"/>
      <c r="BX73" s="329"/>
      <c r="BY73" s="329"/>
      <c r="BZ73" s="329"/>
      <c r="CA73" s="329"/>
      <c r="CB73" s="329"/>
      <c r="CC73" s="329"/>
      <c r="CD73" s="329"/>
      <c r="CE73" s="329"/>
      <c r="CF73" s="329"/>
      <c r="CG73" s="329"/>
      <c r="CH73" s="329"/>
      <c r="CI73" s="329"/>
      <c r="CJ73" s="329"/>
      <c r="CK73" s="329"/>
      <c r="CL73" s="329"/>
      <c r="CM73" s="329"/>
      <c r="CN73" s="329"/>
      <c r="CO73" s="329"/>
    </row>
    <row r="81" spans="2:3" ht="18.75" x14ac:dyDescent="0.25">
      <c r="B81" s="490"/>
      <c r="C81" s="491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4:B64"/>
    <mergeCell ref="A65:A66"/>
    <mergeCell ref="B65:B66"/>
    <mergeCell ref="A68:B68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09" t="s">
        <v>334</v>
      </c>
    </row>
    <row r="2" spans="1:3" ht="15.75" x14ac:dyDescent="0.25">
      <c r="C2" s="309" t="s">
        <v>0</v>
      </c>
    </row>
    <row r="3" spans="1:3" ht="15.75" x14ac:dyDescent="0.25">
      <c r="C3" s="309" t="s">
        <v>1</v>
      </c>
    </row>
    <row r="4" spans="1:3" ht="15.75" x14ac:dyDescent="0.25">
      <c r="C4" s="309" t="s">
        <v>2</v>
      </c>
    </row>
    <row r="5" spans="1:3" x14ac:dyDescent="0.25">
      <c r="C5" s="326" t="s">
        <v>525</v>
      </c>
    </row>
    <row r="9" spans="1:3" ht="52.5" customHeight="1" x14ac:dyDescent="0.25">
      <c r="A9" s="508" t="s">
        <v>454</v>
      </c>
      <c r="B9" s="509"/>
      <c r="C9" s="509"/>
    </row>
    <row r="10" spans="1:3" ht="18.75" x14ac:dyDescent="0.3">
      <c r="A10" s="361"/>
    </row>
    <row r="11" spans="1:3" ht="18.75" x14ac:dyDescent="0.25">
      <c r="A11" s="335" t="s">
        <v>335</v>
      </c>
      <c r="B11" s="335" t="s">
        <v>336</v>
      </c>
      <c r="C11" s="335" t="s">
        <v>337</v>
      </c>
    </row>
    <row r="12" spans="1:3" ht="18.75" x14ac:dyDescent="0.25">
      <c r="A12" s="549" t="s">
        <v>338</v>
      </c>
      <c r="B12" s="550" t="s">
        <v>339</v>
      </c>
      <c r="C12" s="365" t="s">
        <v>340</v>
      </c>
    </row>
    <row r="13" spans="1:3" ht="18.75" x14ac:dyDescent="0.25">
      <c r="A13" s="549"/>
      <c r="B13" s="550"/>
      <c r="C13" s="365" t="s">
        <v>341</v>
      </c>
    </row>
    <row r="14" spans="1:3" ht="37.5" x14ac:dyDescent="0.25">
      <c r="A14" s="549"/>
      <c r="B14" s="550"/>
      <c r="C14" s="365" t="s">
        <v>342</v>
      </c>
    </row>
    <row r="15" spans="1:3" ht="18.75" x14ac:dyDescent="0.25">
      <c r="A15" s="549"/>
      <c r="B15" s="550"/>
      <c r="C15" s="365" t="s">
        <v>343</v>
      </c>
    </row>
    <row r="16" spans="1:3" ht="18.75" x14ac:dyDescent="0.25">
      <c r="A16" s="549"/>
      <c r="B16" s="550"/>
      <c r="C16" s="365" t="s">
        <v>344</v>
      </c>
    </row>
    <row r="17" spans="1:3" ht="18.75" x14ac:dyDescent="0.25">
      <c r="A17" s="549"/>
      <c r="B17" s="550"/>
      <c r="C17" s="365" t="s">
        <v>345</v>
      </c>
    </row>
    <row r="18" spans="1:3" ht="37.5" x14ac:dyDescent="0.25">
      <c r="A18" s="549"/>
      <c r="B18" s="550"/>
      <c r="C18" s="365" t="s">
        <v>346</v>
      </c>
    </row>
    <row r="19" spans="1:3" ht="37.5" x14ac:dyDescent="0.25">
      <c r="A19" s="549"/>
      <c r="B19" s="550"/>
      <c r="C19" s="365" t="s">
        <v>347</v>
      </c>
    </row>
    <row r="20" spans="1:3" ht="18.75" x14ac:dyDescent="0.25">
      <c r="A20" s="549" t="s">
        <v>348</v>
      </c>
      <c r="B20" s="550" t="s">
        <v>349</v>
      </c>
      <c r="C20" s="365" t="s">
        <v>340</v>
      </c>
    </row>
    <row r="21" spans="1:3" ht="18.75" x14ac:dyDescent="0.25">
      <c r="A21" s="549"/>
      <c r="B21" s="550"/>
      <c r="C21" s="365" t="s">
        <v>341</v>
      </c>
    </row>
    <row r="22" spans="1:3" ht="37.5" x14ac:dyDescent="0.25">
      <c r="A22" s="549"/>
      <c r="B22" s="550"/>
      <c r="C22" s="365" t="s">
        <v>342</v>
      </c>
    </row>
    <row r="23" spans="1:3" ht="18.75" x14ac:dyDescent="0.25">
      <c r="A23" s="549"/>
      <c r="B23" s="550"/>
      <c r="C23" s="365" t="s">
        <v>343</v>
      </c>
    </row>
    <row r="24" spans="1:3" ht="18.75" x14ac:dyDescent="0.25">
      <c r="A24" s="549"/>
      <c r="B24" s="550"/>
      <c r="C24" s="365" t="s">
        <v>344</v>
      </c>
    </row>
    <row r="25" spans="1:3" ht="18.75" x14ac:dyDescent="0.25">
      <c r="A25" s="549" t="s">
        <v>350</v>
      </c>
      <c r="B25" s="550" t="s">
        <v>351</v>
      </c>
      <c r="C25" s="365" t="s">
        <v>340</v>
      </c>
    </row>
    <row r="26" spans="1:3" ht="18.75" x14ac:dyDescent="0.25">
      <c r="A26" s="549"/>
      <c r="B26" s="550"/>
      <c r="C26" s="365" t="s">
        <v>341</v>
      </c>
    </row>
    <row r="27" spans="1:3" ht="37.5" x14ac:dyDescent="0.25">
      <c r="A27" s="549"/>
      <c r="B27" s="550"/>
      <c r="C27" s="365" t="s">
        <v>342</v>
      </c>
    </row>
    <row r="28" spans="1:3" ht="18.75" x14ac:dyDescent="0.25">
      <c r="A28" s="549"/>
      <c r="B28" s="550"/>
      <c r="C28" s="365" t="s">
        <v>343</v>
      </c>
    </row>
    <row r="29" spans="1:3" ht="18.75" x14ac:dyDescent="0.25">
      <c r="A29" s="549"/>
      <c r="B29" s="550"/>
      <c r="C29" s="365" t="s">
        <v>352</v>
      </c>
    </row>
    <row r="30" spans="1:3" ht="18.75" x14ac:dyDescent="0.25">
      <c r="A30" s="549"/>
      <c r="B30" s="550"/>
      <c r="C30" s="365" t="s">
        <v>353</v>
      </c>
    </row>
    <row r="31" spans="1:3" ht="75" x14ac:dyDescent="0.25">
      <c r="A31" s="366" t="s">
        <v>354</v>
      </c>
      <c r="B31" s="365" t="s">
        <v>355</v>
      </c>
      <c r="C31" s="365" t="s">
        <v>356</v>
      </c>
    </row>
    <row r="32" spans="1:3" ht="15.75" x14ac:dyDescent="0.25">
      <c r="A32" s="367"/>
    </row>
    <row r="33" spans="1:3" ht="18.75" x14ac:dyDescent="0.3">
      <c r="A33" s="545" t="s">
        <v>453</v>
      </c>
      <c r="B33" s="545"/>
      <c r="C33" s="54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5" sqref="C5:D5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409" t="s">
        <v>390</v>
      </c>
    </row>
    <row r="2" spans="1:4" ht="15.75" x14ac:dyDescent="0.25">
      <c r="D2" s="409" t="s">
        <v>0</v>
      </c>
    </row>
    <row r="3" spans="1:4" ht="15.75" x14ac:dyDescent="0.25">
      <c r="D3" s="409" t="s">
        <v>1</v>
      </c>
    </row>
    <row r="4" spans="1:4" ht="15.75" x14ac:dyDescent="0.25">
      <c r="D4" s="409" t="s">
        <v>2</v>
      </c>
    </row>
    <row r="5" spans="1:4" x14ac:dyDescent="0.25">
      <c r="C5" s="507" t="s">
        <v>525</v>
      </c>
      <c r="D5" s="491"/>
    </row>
    <row r="6" spans="1:4" ht="15.75" x14ac:dyDescent="0.25">
      <c r="C6" s="410"/>
    </row>
    <row r="7" spans="1:4" ht="60" customHeight="1" x14ac:dyDescent="0.25">
      <c r="A7" s="553" t="s">
        <v>455</v>
      </c>
      <c r="B7" s="553"/>
      <c r="C7" s="553"/>
    </row>
    <row r="8" spans="1:4" ht="18.75" x14ac:dyDescent="0.3">
      <c r="A8" s="432"/>
      <c r="C8" s="433" t="s">
        <v>3</v>
      </c>
    </row>
    <row r="9" spans="1:4" ht="18.75" x14ac:dyDescent="0.25">
      <c r="A9" s="417" t="s">
        <v>367</v>
      </c>
      <c r="B9" s="417" t="s">
        <v>4</v>
      </c>
      <c r="C9" s="417" t="s">
        <v>164</v>
      </c>
    </row>
    <row r="10" spans="1:4" ht="56.25" x14ac:dyDescent="0.25">
      <c r="A10" s="554" t="s">
        <v>338</v>
      </c>
      <c r="B10" s="414" t="s">
        <v>391</v>
      </c>
      <c r="C10" s="434">
        <v>0</v>
      </c>
    </row>
    <row r="11" spans="1:4" ht="18.75" x14ac:dyDescent="0.25">
      <c r="A11" s="555"/>
      <c r="B11" s="414" t="s">
        <v>269</v>
      </c>
      <c r="C11" s="434"/>
    </row>
    <row r="12" spans="1:4" ht="18.75" x14ac:dyDescent="0.25">
      <c r="A12" s="555"/>
      <c r="B12" s="414" t="s">
        <v>392</v>
      </c>
      <c r="C12" s="434">
        <v>0</v>
      </c>
    </row>
    <row r="13" spans="1:4" ht="18.75" x14ac:dyDescent="0.25">
      <c r="A13" s="556"/>
      <c r="B13" s="414" t="s">
        <v>393</v>
      </c>
      <c r="C13" s="434">
        <v>0</v>
      </c>
    </row>
    <row r="14" spans="1:4" ht="112.5" x14ac:dyDescent="0.25">
      <c r="A14" s="554" t="s">
        <v>394</v>
      </c>
      <c r="B14" s="414" t="s">
        <v>395</v>
      </c>
      <c r="C14" s="434">
        <v>1000</v>
      </c>
    </row>
    <row r="15" spans="1:4" ht="18.75" x14ac:dyDescent="0.25">
      <c r="A15" s="555"/>
      <c r="B15" s="414" t="s">
        <v>396</v>
      </c>
      <c r="C15" s="434"/>
    </row>
    <row r="16" spans="1:4" ht="18.75" x14ac:dyDescent="0.25">
      <c r="A16" s="555"/>
      <c r="B16" s="414" t="s">
        <v>392</v>
      </c>
      <c r="C16" s="434">
        <v>1000</v>
      </c>
    </row>
    <row r="17" spans="1:3" ht="18.75" x14ac:dyDescent="0.25">
      <c r="A17" s="556"/>
      <c r="B17" s="414" t="s">
        <v>393</v>
      </c>
      <c r="C17" s="434">
        <v>1000</v>
      </c>
    </row>
    <row r="18" spans="1:3" ht="75" x14ac:dyDescent="0.25">
      <c r="A18" s="554" t="s">
        <v>397</v>
      </c>
      <c r="B18" s="414" t="s">
        <v>398</v>
      </c>
      <c r="C18" s="434">
        <v>0</v>
      </c>
    </row>
    <row r="19" spans="1:3" ht="18.75" x14ac:dyDescent="0.25">
      <c r="A19" s="555"/>
      <c r="B19" s="414" t="s">
        <v>396</v>
      </c>
      <c r="C19" s="434"/>
    </row>
    <row r="20" spans="1:3" ht="18.75" x14ac:dyDescent="0.25">
      <c r="A20" s="555"/>
      <c r="B20" s="414" t="s">
        <v>392</v>
      </c>
      <c r="C20" s="434">
        <v>0</v>
      </c>
    </row>
    <row r="21" spans="1:3" ht="18.75" x14ac:dyDescent="0.25">
      <c r="A21" s="556"/>
      <c r="B21" s="414" t="s">
        <v>393</v>
      </c>
      <c r="C21" s="434">
        <v>0</v>
      </c>
    </row>
    <row r="23" spans="1:3" s="435" customFormat="1" ht="66.75" customHeight="1" x14ac:dyDescent="0.25">
      <c r="A23" s="551" t="s">
        <v>458</v>
      </c>
      <c r="B23" s="552"/>
      <c r="C23" s="552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5" sqref="G5:H5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409" t="s">
        <v>399</v>
      </c>
    </row>
    <row r="2" spans="1:8" ht="15.75" x14ac:dyDescent="0.25">
      <c r="H2" s="409" t="s">
        <v>0</v>
      </c>
    </row>
    <row r="3" spans="1:8" ht="15.75" x14ac:dyDescent="0.25">
      <c r="H3" s="409" t="s">
        <v>1</v>
      </c>
    </row>
    <row r="4" spans="1:8" ht="15.75" x14ac:dyDescent="0.25">
      <c r="H4" s="409" t="s">
        <v>2</v>
      </c>
    </row>
    <row r="5" spans="1:8" x14ac:dyDescent="0.25">
      <c r="G5" s="507" t="s">
        <v>525</v>
      </c>
      <c r="H5" s="491"/>
    </row>
    <row r="6" spans="1:8" ht="15.75" x14ac:dyDescent="0.25">
      <c r="H6" s="410"/>
    </row>
    <row r="7" spans="1:8" ht="39.75" customHeight="1" x14ac:dyDescent="0.25">
      <c r="A7" s="553" t="s">
        <v>459</v>
      </c>
      <c r="B7" s="553"/>
      <c r="C7" s="553"/>
      <c r="D7" s="553"/>
      <c r="E7" s="553"/>
      <c r="F7" s="553"/>
      <c r="G7" s="553"/>
      <c r="H7" s="553"/>
    </row>
    <row r="9" spans="1:8" ht="18.75" x14ac:dyDescent="0.25">
      <c r="A9" s="558" t="s">
        <v>366</v>
      </c>
      <c r="B9" s="558"/>
      <c r="C9" s="558"/>
      <c r="D9" s="558"/>
      <c r="E9" s="558"/>
      <c r="F9" s="558"/>
      <c r="G9" s="558"/>
      <c r="H9" s="558"/>
    </row>
    <row r="10" spans="1:8" ht="18.75" x14ac:dyDescent="0.3">
      <c r="A10" s="411"/>
    </row>
    <row r="11" spans="1:8" ht="18.75" x14ac:dyDescent="0.25">
      <c r="A11" s="559" t="s">
        <v>367</v>
      </c>
      <c r="B11" s="559" t="s">
        <v>368</v>
      </c>
      <c r="C11" s="559" t="s">
        <v>369</v>
      </c>
      <c r="D11" s="559" t="s">
        <v>370</v>
      </c>
      <c r="E11" s="559" t="s">
        <v>371</v>
      </c>
      <c r="F11" s="559"/>
      <c r="G11" s="559"/>
      <c r="H11" s="559"/>
    </row>
    <row r="12" spans="1:8" ht="112.5" x14ac:dyDescent="0.25">
      <c r="A12" s="559"/>
      <c r="B12" s="559"/>
      <c r="C12" s="559"/>
      <c r="D12" s="559"/>
      <c r="E12" s="412" t="s">
        <v>372</v>
      </c>
      <c r="F12" s="412" t="s">
        <v>373</v>
      </c>
      <c r="G12" s="412" t="s">
        <v>374</v>
      </c>
      <c r="H12" s="412" t="s">
        <v>375</v>
      </c>
    </row>
    <row r="13" spans="1:8" ht="18.75" x14ac:dyDescent="0.25">
      <c r="A13" s="413">
        <v>1</v>
      </c>
      <c r="B13" s="413">
        <v>2</v>
      </c>
      <c r="C13" s="413">
        <v>3</v>
      </c>
      <c r="D13" s="413">
        <v>4</v>
      </c>
      <c r="E13" s="413">
        <v>5</v>
      </c>
      <c r="F13" s="413">
        <v>6</v>
      </c>
      <c r="G13" s="413">
        <v>7</v>
      </c>
      <c r="H13" s="413">
        <v>8</v>
      </c>
    </row>
    <row r="14" spans="1:8" ht="18.75" x14ac:dyDescent="0.25">
      <c r="A14" s="414"/>
      <c r="B14" s="414"/>
      <c r="C14" s="414"/>
      <c r="D14" s="415">
        <v>0</v>
      </c>
      <c r="E14" s="414"/>
      <c r="F14" s="414"/>
      <c r="G14" s="414"/>
      <c r="H14" s="414"/>
    </row>
    <row r="15" spans="1:8" ht="18.75" x14ac:dyDescent="0.25">
      <c r="A15" s="414"/>
      <c r="B15" s="416" t="s">
        <v>376</v>
      </c>
      <c r="C15" s="414"/>
      <c r="D15" s="415">
        <v>0</v>
      </c>
      <c r="E15" s="414"/>
      <c r="F15" s="414"/>
      <c r="G15" s="414"/>
      <c r="H15" s="414"/>
    </row>
    <row r="16" spans="1:8" ht="18.75" x14ac:dyDescent="0.3">
      <c r="A16" s="411"/>
    </row>
    <row r="17" spans="1:8" ht="18.75" x14ac:dyDescent="0.25">
      <c r="A17" s="558" t="s">
        <v>377</v>
      </c>
      <c r="B17" s="558"/>
      <c r="C17" s="558"/>
      <c r="D17" s="558"/>
      <c r="E17" s="558"/>
      <c r="F17" s="558"/>
      <c r="G17" s="558"/>
      <c r="H17" s="558"/>
    </row>
    <row r="18" spans="1:8" ht="18.75" x14ac:dyDescent="0.3">
      <c r="A18" s="411"/>
    </row>
    <row r="19" spans="1:8" ht="37.5" x14ac:dyDescent="0.25">
      <c r="A19" s="559" t="s">
        <v>378</v>
      </c>
      <c r="B19" s="559"/>
      <c r="C19" s="559"/>
      <c r="D19" s="559"/>
      <c r="E19" s="559"/>
      <c r="F19" s="412" t="s">
        <v>379</v>
      </c>
    </row>
    <row r="20" spans="1:8" ht="18.75" x14ac:dyDescent="0.25">
      <c r="A20" s="560">
        <v>1</v>
      </c>
      <c r="B20" s="560"/>
      <c r="C20" s="560"/>
      <c r="D20" s="560"/>
      <c r="E20" s="560"/>
      <c r="F20" s="413">
        <v>2</v>
      </c>
    </row>
    <row r="21" spans="1:8" ht="18.75" x14ac:dyDescent="0.25">
      <c r="A21" s="560" t="s">
        <v>380</v>
      </c>
      <c r="B21" s="560"/>
      <c r="C21" s="560"/>
      <c r="D21" s="560"/>
      <c r="E21" s="560"/>
      <c r="F21" s="418">
        <v>0</v>
      </c>
    </row>
    <row r="23" spans="1:8" s="419" customFormat="1" ht="65.25" customHeight="1" x14ac:dyDescent="0.3">
      <c r="A23" s="561" t="s">
        <v>416</v>
      </c>
      <c r="B23" s="552"/>
      <c r="C23" s="552"/>
      <c r="D23" s="552"/>
      <c r="E23" s="552"/>
      <c r="F23" s="552"/>
      <c r="G23" s="552"/>
      <c r="H23" s="552"/>
    </row>
    <row r="24" spans="1:8" ht="18.75" x14ac:dyDescent="0.3">
      <c r="B24" s="557"/>
      <c r="C24" s="557"/>
      <c r="D24" s="557"/>
      <c r="E24" s="557"/>
      <c r="F24" s="55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C5" sqref="C5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63" t="s">
        <v>381</v>
      </c>
      <c r="C1" s="563"/>
      <c r="D1" s="563"/>
      <c r="E1" s="563"/>
      <c r="F1" s="563"/>
    </row>
    <row r="2" spans="1:6" ht="93" customHeight="1" x14ac:dyDescent="0.3">
      <c r="B2" s="564" t="s">
        <v>524</v>
      </c>
      <c r="C2" s="565"/>
      <c r="D2" s="420"/>
      <c r="E2" s="420"/>
    </row>
    <row r="3" spans="1:6" ht="18" customHeight="1" x14ac:dyDescent="0.3">
      <c r="B3" s="563"/>
      <c r="C3" s="563"/>
      <c r="D3" s="563"/>
      <c r="E3" s="563"/>
      <c r="F3" s="421"/>
    </row>
    <row r="4" spans="1:6" ht="18.75" x14ac:dyDescent="0.3">
      <c r="B4" s="563"/>
      <c r="C4" s="563"/>
      <c r="D4" s="563"/>
      <c r="E4" s="563"/>
      <c r="F4" s="563"/>
    </row>
    <row r="5" spans="1:6" ht="18.75" x14ac:dyDescent="0.3">
      <c r="A5" s="419"/>
    </row>
    <row r="6" spans="1:6" ht="18.75" x14ac:dyDescent="0.3">
      <c r="A6" s="419"/>
    </row>
    <row r="7" spans="1:6" ht="18.75" x14ac:dyDescent="0.3">
      <c r="A7" s="566" t="s">
        <v>456</v>
      </c>
      <c r="B7" s="566"/>
      <c r="C7" s="566"/>
      <c r="D7" s="566"/>
      <c r="E7" s="566"/>
      <c r="F7" s="566"/>
    </row>
    <row r="8" spans="1:6" ht="18.75" x14ac:dyDescent="0.3">
      <c r="A8" s="411"/>
    </row>
    <row r="9" spans="1:6" ht="19.5" thickBot="1" x14ac:dyDescent="0.35">
      <c r="A9" s="411"/>
    </row>
    <row r="10" spans="1:6" ht="42.75" customHeight="1" thickBot="1" x14ac:dyDescent="0.35">
      <c r="A10" s="422" t="s">
        <v>382</v>
      </c>
      <c r="B10" s="423" t="s">
        <v>383</v>
      </c>
    </row>
    <row r="11" spans="1:6" ht="50.25" customHeight="1" thickBot="1" x14ac:dyDescent="0.3">
      <c r="A11" s="424" t="s">
        <v>384</v>
      </c>
      <c r="B11" s="425">
        <v>100</v>
      </c>
    </row>
    <row r="12" spans="1:6" ht="116.25" customHeight="1" thickBot="1" x14ac:dyDescent="0.3">
      <c r="A12" s="426" t="s">
        <v>385</v>
      </c>
      <c r="B12" s="427">
        <v>100</v>
      </c>
    </row>
    <row r="13" spans="1:6" ht="33" customHeight="1" thickBot="1" x14ac:dyDescent="0.3">
      <c r="A13" s="428" t="s">
        <v>386</v>
      </c>
      <c r="B13" s="429">
        <v>100</v>
      </c>
    </row>
    <row r="14" spans="1:6" ht="60" customHeight="1" thickBot="1" x14ac:dyDescent="0.35">
      <c r="A14" s="428" t="s">
        <v>387</v>
      </c>
      <c r="B14" s="429" t="s">
        <v>388</v>
      </c>
    </row>
    <row r="15" spans="1:6" ht="58.5" customHeight="1" thickBot="1" x14ac:dyDescent="0.3">
      <c r="A15" s="430" t="s">
        <v>389</v>
      </c>
      <c r="B15" s="431">
        <v>100</v>
      </c>
    </row>
    <row r="16" spans="1:6" ht="15.75" x14ac:dyDescent="0.25">
      <c r="A16" s="410"/>
    </row>
    <row r="17" spans="1:2" ht="31.5" customHeight="1" x14ac:dyDescent="0.25">
      <c r="A17" s="562" t="s">
        <v>457</v>
      </c>
      <c r="B17" s="562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80" zoomScaleNormal="80" zoomScaleSheetLayoutView="106" workbookViewId="0">
      <selection activeCell="B5" sqref="B5:C5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08" t="s">
        <v>49</v>
      </c>
    </row>
    <row r="2" spans="1:12" ht="15.75" x14ac:dyDescent="0.25">
      <c r="C2" s="91" t="s">
        <v>0</v>
      </c>
    </row>
    <row r="3" spans="1:12" ht="15.75" x14ac:dyDescent="0.25">
      <c r="C3" s="91" t="s">
        <v>1</v>
      </c>
    </row>
    <row r="4" spans="1:12" ht="15.75" x14ac:dyDescent="0.25">
      <c r="C4" s="91" t="s">
        <v>2</v>
      </c>
    </row>
    <row r="5" spans="1:12" x14ac:dyDescent="0.25">
      <c r="B5" s="507" t="s">
        <v>525</v>
      </c>
      <c r="C5" s="491"/>
    </row>
    <row r="7" spans="1:12" ht="33.75" customHeight="1" x14ac:dyDescent="0.3">
      <c r="A7" s="505" t="s">
        <v>407</v>
      </c>
      <c r="B7" s="505"/>
      <c r="C7" s="505"/>
      <c r="L7" s="457"/>
    </row>
    <row r="8" spans="1:12" ht="18.75" x14ac:dyDescent="0.3">
      <c r="A8" s="505"/>
      <c r="B8" s="505"/>
      <c r="C8" s="505"/>
    </row>
    <row r="9" spans="1:12" ht="18.75" x14ac:dyDescent="0.3">
      <c r="C9" s="92" t="s">
        <v>3</v>
      </c>
    </row>
    <row r="10" spans="1:12" ht="38.25" x14ac:dyDescent="0.25">
      <c r="A10" s="287" t="s">
        <v>238</v>
      </c>
      <c r="B10" s="287" t="s">
        <v>237</v>
      </c>
      <c r="C10" s="102" t="s">
        <v>164</v>
      </c>
      <c r="D10" s="45" t="s">
        <v>134</v>
      </c>
      <c r="E10" s="45" t="s">
        <v>133</v>
      </c>
    </row>
    <row r="11" spans="1:12" ht="18.75" x14ac:dyDescent="0.25">
      <c r="A11" s="287" t="s">
        <v>236</v>
      </c>
      <c r="B11" s="286" t="s">
        <v>235</v>
      </c>
      <c r="C11" s="274">
        <f>C12+C13+C15+C18+C19+C20+C14</f>
        <v>12691.4</v>
      </c>
      <c r="D11" s="275">
        <f>SUM(D12:D18)</f>
        <v>3772.3</v>
      </c>
      <c r="E11" s="47" t="e">
        <f>D11/#REF!*100</f>
        <v>#REF!</v>
      </c>
      <c r="G11">
        <v>10895.6</v>
      </c>
      <c r="H11" s="7">
        <v>0</v>
      </c>
    </row>
    <row r="12" spans="1:12" ht="18.75" x14ac:dyDescent="0.25">
      <c r="A12" s="318" t="s">
        <v>277</v>
      </c>
      <c r="B12" s="303" t="s">
        <v>234</v>
      </c>
      <c r="C12" s="288">
        <v>1800</v>
      </c>
      <c r="D12" s="277">
        <v>534.20000000000005</v>
      </c>
      <c r="E12" s="46" t="e">
        <f>D12/#REF!*100</f>
        <v>#REF!</v>
      </c>
      <c r="G12">
        <v>1150</v>
      </c>
      <c r="H12" s="7">
        <v>0</v>
      </c>
    </row>
    <row r="13" spans="1:12" ht="45.75" customHeight="1" x14ac:dyDescent="0.25">
      <c r="A13" s="304" t="s">
        <v>233</v>
      </c>
      <c r="B13" s="303" t="s">
        <v>232</v>
      </c>
      <c r="C13" s="278">
        <v>3761.9</v>
      </c>
      <c r="D13" s="289">
        <v>1075.9000000000001</v>
      </c>
      <c r="E13" s="46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304" t="s">
        <v>401</v>
      </c>
      <c r="B14" s="303" t="s">
        <v>228</v>
      </c>
      <c r="C14" s="278">
        <v>290</v>
      </c>
      <c r="D14" s="289">
        <v>6.8</v>
      </c>
      <c r="E14" s="46" t="e">
        <v>#REF!</v>
      </c>
      <c r="G14">
        <v>10.6</v>
      </c>
      <c r="H14" s="7">
        <v>0</v>
      </c>
    </row>
    <row r="15" spans="1:12" ht="18.75" x14ac:dyDescent="0.25">
      <c r="A15" s="322" t="s">
        <v>402</v>
      </c>
      <c r="B15" s="303" t="s">
        <v>462</v>
      </c>
      <c r="C15" s="288">
        <v>4800</v>
      </c>
      <c r="D15" s="277">
        <v>1906.2</v>
      </c>
      <c r="E15" s="46" t="e">
        <f>D15/#REF!*100</f>
        <v>#REF!</v>
      </c>
      <c r="G15">
        <v>5760.2</v>
      </c>
      <c r="H15" s="7">
        <v>405</v>
      </c>
    </row>
    <row r="16" spans="1:12" ht="45.75" customHeight="1" x14ac:dyDescent="0.25">
      <c r="A16" s="322" t="s">
        <v>278</v>
      </c>
      <c r="B16" s="303" t="s">
        <v>365</v>
      </c>
      <c r="C16" s="288">
        <v>900</v>
      </c>
      <c r="D16" s="277"/>
      <c r="E16" s="46"/>
      <c r="H16" s="7"/>
    </row>
    <row r="17" spans="1:14" ht="44.25" customHeight="1" x14ac:dyDescent="0.25">
      <c r="A17" s="322" t="s">
        <v>279</v>
      </c>
      <c r="B17" s="305" t="s">
        <v>231</v>
      </c>
      <c r="C17" s="288">
        <v>3900</v>
      </c>
      <c r="D17" s="277"/>
      <c r="E17" s="46"/>
      <c r="H17" s="7"/>
    </row>
    <row r="18" spans="1:14" ht="56.25" x14ac:dyDescent="0.25">
      <c r="A18" s="322" t="s">
        <v>230</v>
      </c>
      <c r="B18" s="303" t="s">
        <v>229</v>
      </c>
      <c r="C18" s="436">
        <v>1800</v>
      </c>
      <c r="D18" s="277">
        <v>249.2</v>
      </c>
      <c r="E18" s="46" t="e">
        <f>D18/#REF!*100</f>
        <v>#REF!</v>
      </c>
      <c r="G18">
        <v>1652.9</v>
      </c>
      <c r="H18" s="7">
        <v>466.80000000000018</v>
      </c>
      <c r="N18" s="7"/>
    </row>
    <row r="19" spans="1:14" ht="93.75" x14ac:dyDescent="0.3">
      <c r="A19" s="322" t="s">
        <v>403</v>
      </c>
      <c r="B19" s="408" t="s">
        <v>358</v>
      </c>
      <c r="C19" s="307">
        <v>139.5</v>
      </c>
      <c r="D19" s="277"/>
      <c r="E19" s="46"/>
      <c r="H19" s="7"/>
    </row>
    <row r="20" spans="1:14" ht="37.5" x14ac:dyDescent="0.3">
      <c r="A20" s="323" t="s">
        <v>274</v>
      </c>
      <c r="B20" s="306" t="s">
        <v>275</v>
      </c>
      <c r="C20" s="307">
        <v>100</v>
      </c>
      <c r="D20" s="277"/>
      <c r="E20" s="46"/>
      <c r="H20" s="7"/>
    </row>
    <row r="21" spans="1:14" ht="18.75" x14ac:dyDescent="0.25">
      <c r="A21" s="324" t="s">
        <v>227</v>
      </c>
      <c r="B21" s="286" t="s">
        <v>226</v>
      </c>
      <c r="C21" s="275">
        <f>C22+C24+C25+C23</f>
        <v>9679.6</v>
      </c>
      <c r="D21" s="274">
        <f>D22+D24+D25+D23</f>
        <v>5716.69</v>
      </c>
      <c r="E21" s="47" t="e">
        <f>D21/#REF!*100</f>
        <v>#REF!</v>
      </c>
      <c r="G21">
        <v>8542.4</v>
      </c>
      <c r="H21" s="7">
        <v>0</v>
      </c>
    </row>
    <row r="22" spans="1:14" ht="37.5" customHeight="1" x14ac:dyDescent="0.25">
      <c r="A22" s="438" t="s">
        <v>404</v>
      </c>
      <c r="B22" s="285" t="s">
        <v>225</v>
      </c>
      <c r="C22" s="284">
        <v>9461.1</v>
      </c>
      <c r="D22" s="277">
        <v>3538</v>
      </c>
      <c r="E22" s="46" t="e">
        <f>D22/#REF!*100</f>
        <v>#REF!</v>
      </c>
      <c r="F22" s="281" t="s">
        <v>224</v>
      </c>
      <c r="G22">
        <v>6126.7</v>
      </c>
      <c r="H22" s="7">
        <v>0</v>
      </c>
    </row>
    <row r="23" spans="1:14" ht="40.5" hidden="1" customHeight="1" x14ac:dyDescent="0.25">
      <c r="A23" s="280" t="s">
        <v>223</v>
      </c>
      <c r="B23" s="279" t="s">
        <v>222</v>
      </c>
      <c r="C23" s="282">
        <v>0</v>
      </c>
      <c r="D23" s="283">
        <f>1444.1+639.9</f>
        <v>2084</v>
      </c>
      <c r="E23" s="46" t="e">
        <f>D23/#REF!*100</f>
        <v>#REF!</v>
      </c>
      <c r="F23" s="281"/>
      <c r="G23">
        <v>2248.4</v>
      </c>
      <c r="H23" s="7">
        <v>0</v>
      </c>
    </row>
    <row r="24" spans="1:14" ht="57.75" customHeight="1" x14ac:dyDescent="0.25">
      <c r="A24" s="369" t="s">
        <v>405</v>
      </c>
      <c r="B24" s="279" t="s">
        <v>221</v>
      </c>
      <c r="C24" s="437">
        <v>214.7</v>
      </c>
      <c r="D24" s="277">
        <v>94.7</v>
      </c>
      <c r="E24" s="46" t="e">
        <f>D24/#REF!*100</f>
        <v>#REF!</v>
      </c>
      <c r="F24" s="281"/>
      <c r="G24">
        <v>167.4</v>
      </c>
      <c r="H24" s="7">
        <v>0</v>
      </c>
    </row>
    <row r="25" spans="1:14" ht="38.25" customHeight="1" x14ac:dyDescent="0.25">
      <c r="A25" s="369" t="s">
        <v>406</v>
      </c>
      <c r="B25" s="279" t="s">
        <v>220</v>
      </c>
      <c r="C25" s="278">
        <v>3.8</v>
      </c>
      <c r="D25" s="277">
        <v>-0.01</v>
      </c>
      <c r="E25" s="46" t="e">
        <f>D25/#REF!*100</f>
        <v>#REF!</v>
      </c>
      <c r="F25" s="276" t="s">
        <v>219</v>
      </c>
      <c r="G25">
        <v>-0.1</v>
      </c>
      <c r="H25" s="7">
        <v>0</v>
      </c>
      <c r="K25" s="7"/>
    </row>
    <row r="26" spans="1:14" ht="18.75" x14ac:dyDescent="0.25">
      <c r="A26" s="503" t="s">
        <v>218</v>
      </c>
      <c r="B26" s="504"/>
      <c r="C26" s="275">
        <f>C11+C21</f>
        <v>22371</v>
      </c>
      <c r="D26" s="274">
        <f>D21+D11</f>
        <v>9488.99</v>
      </c>
      <c r="E26" s="47" t="e">
        <f>D26/#REF!*100</f>
        <v>#REF!</v>
      </c>
      <c r="G26">
        <v>22561.249999999996</v>
      </c>
      <c r="H26" s="7">
        <v>-19438</v>
      </c>
      <c r="M26" s="7"/>
    </row>
    <row r="27" spans="1:14" x14ac:dyDescent="0.25">
      <c r="G27" s="7">
        <f>G26-C26</f>
        <v>190.24999999999636</v>
      </c>
    </row>
    <row r="28" spans="1:14" ht="18.75" x14ac:dyDescent="0.25">
      <c r="A28" s="506" t="s">
        <v>400</v>
      </c>
      <c r="B28" s="506"/>
      <c r="E28" s="7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C5" sqref="C5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331" t="s">
        <v>312</v>
      </c>
    </row>
    <row r="2" spans="1:4" ht="15.75" x14ac:dyDescent="0.25">
      <c r="C2" s="331" t="s">
        <v>0</v>
      </c>
    </row>
    <row r="3" spans="1:4" ht="15.75" x14ac:dyDescent="0.25">
      <c r="C3" s="331" t="s">
        <v>1</v>
      </c>
    </row>
    <row r="4" spans="1:4" ht="15.75" x14ac:dyDescent="0.25">
      <c r="C4" s="331" t="s">
        <v>2</v>
      </c>
    </row>
    <row r="5" spans="1:4" x14ac:dyDescent="0.25">
      <c r="C5" s="326" t="s">
        <v>525</v>
      </c>
    </row>
    <row r="6" spans="1:4" ht="18.75" x14ac:dyDescent="0.3">
      <c r="A6" s="508" t="s">
        <v>408</v>
      </c>
      <c r="B6" s="509"/>
      <c r="C6" s="509"/>
      <c r="D6" s="332"/>
    </row>
    <row r="7" spans="1:4" ht="18.75" customHeight="1" x14ac:dyDescent="0.3">
      <c r="C7" s="333" t="s">
        <v>3</v>
      </c>
      <c r="D7" s="334"/>
    </row>
    <row r="8" spans="1:4" ht="37.5" x14ac:dyDescent="0.25">
      <c r="A8" s="335" t="s">
        <v>238</v>
      </c>
      <c r="B8" s="335" t="s">
        <v>237</v>
      </c>
      <c r="C8" s="336" t="s">
        <v>164</v>
      </c>
    </row>
    <row r="9" spans="1:4" ht="18.75" x14ac:dyDescent="0.3">
      <c r="A9" s="337">
        <v>1</v>
      </c>
      <c r="B9" s="337">
        <v>2</v>
      </c>
      <c r="C9" s="338">
        <v>3</v>
      </c>
    </row>
    <row r="10" spans="1:4" ht="25.5" customHeight="1" x14ac:dyDescent="0.25">
      <c r="A10" s="339" t="s">
        <v>313</v>
      </c>
      <c r="B10" s="340" t="s">
        <v>226</v>
      </c>
      <c r="C10" s="341">
        <f>C11+C17+C15</f>
        <v>9679.6</v>
      </c>
    </row>
    <row r="11" spans="1:4" ht="56.25" x14ac:dyDescent="0.25">
      <c r="A11" s="322" t="s">
        <v>314</v>
      </c>
      <c r="B11" s="342" t="s">
        <v>315</v>
      </c>
      <c r="C11" s="343">
        <f>C12</f>
        <v>9461.1</v>
      </c>
    </row>
    <row r="12" spans="1:4" ht="40.5" customHeight="1" x14ac:dyDescent="0.25">
      <c r="A12" s="369" t="s">
        <v>409</v>
      </c>
      <c r="B12" s="344" t="s">
        <v>316</v>
      </c>
      <c r="C12" s="343">
        <f>C13</f>
        <v>9461.1</v>
      </c>
    </row>
    <row r="13" spans="1:4" ht="37.5" x14ac:dyDescent="0.25">
      <c r="A13" s="439" t="s">
        <v>410</v>
      </c>
      <c r="B13" s="344" t="s">
        <v>317</v>
      </c>
      <c r="C13" s="343">
        <f>C14</f>
        <v>9461.1</v>
      </c>
    </row>
    <row r="14" spans="1:4" ht="56.25" x14ac:dyDescent="0.25">
      <c r="A14" s="369" t="s">
        <v>404</v>
      </c>
      <c r="B14" s="344" t="s">
        <v>225</v>
      </c>
      <c r="C14" s="343">
        <v>9461.1</v>
      </c>
      <c r="D14" s="7"/>
    </row>
    <row r="15" spans="1:4" ht="19.5" hidden="1" customHeight="1" x14ac:dyDescent="0.25">
      <c r="A15" s="328" t="s">
        <v>318</v>
      </c>
      <c r="B15" s="345" t="s">
        <v>319</v>
      </c>
      <c r="C15" s="343">
        <v>0</v>
      </c>
      <c r="D15" s="7"/>
    </row>
    <row r="16" spans="1:4" ht="39.75" hidden="1" customHeight="1" x14ac:dyDescent="0.25">
      <c r="A16" s="328" t="s">
        <v>223</v>
      </c>
      <c r="B16" s="345" t="s">
        <v>222</v>
      </c>
      <c r="C16" s="343">
        <v>0</v>
      </c>
      <c r="D16" s="7"/>
    </row>
    <row r="17" spans="1:5" ht="37.5" x14ac:dyDescent="0.25">
      <c r="A17" s="369" t="s">
        <v>411</v>
      </c>
      <c r="B17" s="345" t="s">
        <v>320</v>
      </c>
      <c r="C17" s="346">
        <f>C21+C19</f>
        <v>218.5</v>
      </c>
      <c r="E17" s="7"/>
    </row>
    <row r="18" spans="1:5" ht="56.25" x14ac:dyDescent="0.25">
      <c r="A18" s="369" t="s">
        <v>413</v>
      </c>
      <c r="B18" s="345" t="s">
        <v>328</v>
      </c>
      <c r="C18" s="346">
        <v>3.8</v>
      </c>
      <c r="E18" s="7"/>
    </row>
    <row r="19" spans="1:5" ht="75" x14ac:dyDescent="0.25">
      <c r="A19" s="369" t="s">
        <v>406</v>
      </c>
      <c r="B19" s="345" t="s">
        <v>220</v>
      </c>
      <c r="C19" s="346">
        <v>3.8</v>
      </c>
      <c r="E19" s="7"/>
    </row>
    <row r="20" spans="1:5" ht="75" x14ac:dyDescent="0.25">
      <c r="A20" s="369" t="s">
        <v>414</v>
      </c>
      <c r="B20" s="345" t="s">
        <v>321</v>
      </c>
      <c r="C20" s="346">
        <v>214.7</v>
      </c>
    </row>
    <row r="21" spans="1:5" ht="93.75" x14ac:dyDescent="0.25">
      <c r="A21" s="369" t="s">
        <v>405</v>
      </c>
      <c r="B21" s="345" t="s">
        <v>221</v>
      </c>
      <c r="C21" s="346">
        <v>214.7</v>
      </c>
    </row>
    <row r="22" spans="1:5" ht="56.25" hidden="1" x14ac:dyDescent="0.25">
      <c r="A22" s="347" t="s">
        <v>322</v>
      </c>
      <c r="B22" s="348" t="s">
        <v>323</v>
      </c>
      <c r="C22" s="346"/>
    </row>
    <row r="23" spans="1:5" ht="56.25" hidden="1" x14ac:dyDescent="0.25">
      <c r="A23" s="347" t="s">
        <v>324</v>
      </c>
      <c r="B23" s="348" t="s">
        <v>325</v>
      </c>
      <c r="C23" s="346"/>
    </row>
    <row r="24" spans="1:5" ht="93.75" hidden="1" x14ac:dyDescent="0.25">
      <c r="A24" s="347" t="s">
        <v>326</v>
      </c>
      <c r="B24" s="349" t="s">
        <v>327</v>
      </c>
      <c r="C24" s="346"/>
    </row>
    <row r="26" spans="1:5" ht="84" customHeight="1" x14ac:dyDescent="0.25">
      <c r="A26" s="490" t="s">
        <v>412</v>
      </c>
      <c r="B26" s="491"/>
      <c r="C26" s="491"/>
    </row>
    <row r="27" spans="1:5" ht="18.75" x14ac:dyDescent="0.25">
      <c r="A27" s="350"/>
      <c r="B27" s="351"/>
      <c r="C27" s="352"/>
      <c r="E27" s="7"/>
    </row>
    <row r="28" spans="1:5" ht="18.75" x14ac:dyDescent="0.25">
      <c r="A28" s="490"/>
      <c r="B28" s="491"/>
      <c r="C28" s="491"/>
    </row>
  </sheetData>
  <mergeCells count="3">
    <mergeCell ref="A6:C6"/>
    <mergeCell ref="A28:C28"/>
    <mergeCell ref="A26:C26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31" t="s">
        <v>209</v>
      </c>
    </row>
    <row r="3" spans="1:3" ht="15.75" x14ac:dyDescent="0.25">
      <c r="C3" s="331" t="s">
        <v>0</v>
      </c>
    </row>
    <row r="4" spans="1:3" ht="15.75" x14ac:dyDescent="0.25">
      <c r="C4" s="331" t="s">
        <v>1</v>
      </c>
    </row>
    <row r="5" spans="1:3" ht="15.75" x14ac:dyDescent="0.25">
      <c r="C5" s="331" t="s">
        <v>2</v>
      </c>
    </row>
    <row r="6" spans="1:3" x14ac:dyDescent="0.25">
      <c r="C6" s="325"/>
    </row>
    <row r="8" spans="1:3" ht="52.5" customHeight="1" x14ac:dyDescent="0.3">
      <c r="A8" s="510" t="s">
        <v>415</v>
      </c>
      <c r="B8" s="511"/>
      <c r="C8" s="511"/>
    </row>
    <row r="9" spans="1:3" ht="18.75" customHeight="1" x14ac:dyDescent="0.3">
      <c r="C9" s="333" t="s">
        <v>3</v>
      </c>
    </row>
    <row r="10" spans="1:3" ht="37.5" x14ac:dyDescent="0.25">
      <c r="A10" s="353" t="s">
        <v>238</v>
      </c>
      <c r="B10" s="353" t="s">
        <v>237</v>
      </c>
      <c r="C10" s="354" t="s">
        <v>164</v>
      </c>
    </row>
    <row r="11" spans="1:3" ht="18.75" x14ac:dyDescent="0.3">
      <c r="A11" s="355">
        <v>1</v>
      </c>
      <c r="B11" s="355">
        <v>2</v>
      </c>
      <c r="C11" s="356">
        <v>3</v>
      </c>
    </row>
    <row r="12" spans="1:3" ht="18.75" x14ac:dyDescent="0.25">
      <c r="A12" s="353" t="s">
        <v>313</v>
      </c>
      <c r="B12" s="357" t="s">
        <v>226</v>
      </c>
      <c r="C12" s="358">
        <f>C16</f>
        <v>0</v>
      </c>
    </row>
    <row r="13" spans="1:3" ht="37.5" x14ac:dyDescent="0.25">
      <c r="A13" s="347" t="s">
        <v>314</v>
      </c>
      <c r="B13" s="348" t="s">
        <v>315</v>
      </c>
      <c r="C13" s="397">
        <v>0</v>
      </c>
    </row>
    <row r="14" spans="1:3" ht="37.5" x14ac:dyDescent="0.25">
      <c r="A14" s="439" t="s">
        <v>409</v>
      </c>
      <c r="B14" s="359" t="s">
        <v>316</v>
      </c>
      <c r="C14" s="397">
        <v>0</v>
      </c>
    </row>
    <row r="15" spans="1:3" ht="37.5" x14ac:dyDescent="0.25">
      <c r="A15" s="439" t="s">
        <v>410</v>
      </c>
      <c r="B15" s="359" t="s">
        <v>317</v>
      </c>
      <c r="C15" s="397">
        <v>0</v>
      </c>
    </row>
    <row r="16" spans="1:3" ht="37.5" x14ac:dyDescent="0.25">
      <c r="A16" s="439" t="s">
        <v>404</v>
      </c>
      <c r="B16" s="359" t="s">
        <v>225</v>
      </c>
      <c r="C16" s="397">
        <v>0</v>
      </c>
    </row>
    <row r="18" spans="1:3" ht="18.75" x14ac:dyDescent="0.25">
      <c r="A18" s="490" t="s">
        <v>416</v>
      </c>
      <c r="B18" s="491"/>
      <c r="C18" s="491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5"/>
  <sheetViews>
    <sheetView topLeftCell="A61" zoomScale="80" zoomScaleNormal="80" workbookViewId="0">
      <pane ySplit="1260" activePane="bottomLeft"/>
      <selection activeCell="A45" sqref="A45:A48"/>
      <selection pane="bottomLeft" activeCell="C5" sqref="C5:D5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308" t="s">
        <v>273</v>
      </c>
    </row>
    <row r="2" spans="1:13" ht="15.75" x14ac:dyDescent="0.25">
      <c r="D2" s="91" t="s">
        <v>0</v>
      </c>
    </row>
    <row r="3" spans="1:13" ht="15.75" x14ac:dyDescent="0.25">
      <c r="D3" s="91" t="s">
        <v>1</v>
      </c>
    </row>
    <row r="4" spans="1:13" ht="15.75" x14ac:dyDescent="0.25">
      <c r="D4" s="91" t="s">
        <v>2</v>
      </c>
    </row>
    <row r="5" spans="1:13" x14ac:dyDescent="0.25">
      <c r="C5" s="507" t="s">
        <v>525</v>
      </c>
      <c r="D5" s="491"/>
    </row>
    <row r="6" spans="1:13" x14ac:dyDescent="0.25">
      <c r="H6" s="7"/>
    </row>
    <row r="7" spans="1:13" ht="37.5" customHeight="1" x14ac:dyDescent="0.25">
      <c r="A7" s="508" t="s">
        <v>417</v>
      </c>
      <c r="B7" s="508"/>
      <c r="C7" s="508"/>
      <c r="D7" s="508"/>
      <c r="E7" s="7"/>
    </row>
    <row r="8" spans="1:13" ht="18.75" x14ac:dyDescent="0.3">
      <c r="A8" s="1"/>
      <c r="D8" s="92" t="s">
        <v>3</v>
      </c>
    </row>
    <row r="9" spans="1:13" ht="56.25" x14ac:dyDescent="0.3">
      <c r="A9" s="48" t="s">
        <v>22</v>
      </c>
      <c r="B9" s="2" t="s">
        <v>5</v>
      </c>
      <c r="C9" s="2" t="s">
        <v>6</v>
      </c>
      <c r="D9" s="102" t="s">
        <v>164</v>
      </c>
      <c r="E9" s="57" t="s">
        <v>134</v>
      </c>
      <c r="F9" s="57" t="s">
        <v>133</v>
      </c>
    </row>
    <row r="10" spans="1:13" ht="18.75" x14ac:dyDescent="0.3">
      <c r="A10" s="49">
        <v>1</v>
      </c>
      <c r="B10" s="3">
        <v>2</v>
      </c>
      <c r="C10" s="3">
        <v>3</v>
      </c>
      <c r="D10" s="93">
        <v>4</v>
      </c>
      <c r="E10" s="58"/>
      <c r="F10" s="58"/>
      <c r="H10" s="7"/>
    </row>
    <row r="11" spans="1:13" ht="18.75" x14ac:dyDescent="0.3">
      <c r="A11" s="50" t="s">
        <v>7</v>
      </c>
      <c r="B11" s="4"/>
      <c r="C11" s="4"/>
      <c r="D11" s="403">
        <f>D12+D20+D22+D25++D29+D32+D34+D37+D39+D41+D17</f>
        <v>22371</v>
      </c>
      <c r="E11" s="404" t="e">
        <f>E12+E20+E22+E25+E29+#REF!+E32+E34+E37+E39</f>
        <v>#REF!</v>
      </c>
      <c r="F11" s="405" t="e">
        <f>E11/#REF!*100</f>
        <v>#REF!</v>
      </c>
      <c r="G11" s="406">
        <v>21991.3</v>
      </c>
      <c r="H11" s="407">
        <f>G11-D11</f>
        <v>-379.70000000000073</v>
      </c>
      <c r="I11" s="406"/>
      <c r="J11" s="406"/>
      <c r="K11" s="406"/>
      <c r="L11" s="407"/>
      <c r="M11" s="406"/>
    </row>
    <row r="12" spans="1:13" ht="18.75" x14ac:dyDescent="0.3">
      <c r="A12" s="50" t="s">
        <v>8</v>
      </c>
      <c r="B12" s="4" t="s">
        <v>23</v>
      </c>
      <c r="C12" s="4" t="s">
        <v>24</v>
      </c>
      <c r="D12" s="103">
        <f>D13+D14+D15+D16+D18+D19</f>
        <v>10070.1</v>
      </c>
      <c r="E12" s="9">
        <f>E13+E15+E16+E18+E19</f>
        <v>5022</v>
      </c>
      <c r="F12" s="47" t="e">
        <f>E12/#REF!*100</f>
        <v>#REF!</v>
      </c>
      <c r="G12">
        <v>22561.3</v>
      </c>
      <c r="H12" s="7">
        <f>G12-D11</f>
        <v>190.29999999999927</v>
      </c>
    </row>
    <row r="13" spans="1:13" ht="57" customHeight="1" x14ac:dyDescent="0.3">
      <c r="A13" s="51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104">
        <v>853.1</v>
      </c>
      <c r="E13" s="104">
        <v>675</v>
      </c>
      <c r="F13" s="104">
        <v>675</v>
      </c>
      <c r="G13" s="104">
        <v>675</v>
      </c>
      <c r="H13" s="104">
        <v>675</v>
      </c>
      <c r="I13" s="104">
        <v>675</v>
      </c>
      <c r="J13" s="153">
        <v>675</v>
      </c>
      <c r="K13" s="158"/>
      <c r="L13" s="156"/>
    </row>
    <row r="14" spans="1:13" ht="72.75" customHeight="1" x14ac:dyDescent="0.3">
      <c r="A14" s="316" t="s">
        <v>203</v>
      </c>
      <c r="B14" s="10" t="s">
        <v>23</v>
      </c>
      <c r="C14" s="10" t="s">
        <v>27</v>
      </c>
      <c r="D14" s="104">
        <v>10</v>
      </c>
      <c r="E14" s="104"/>
      <c r="F14" s="104"/>
      <c r="G14" s="104"/>
      <c r="H14" s="104"/>
      <c r="I14" s="104"/>
      <c r="J14" s="153"/>
      <c r="K14" s="158"/>
      <c r="L14" s="159"/>
    </row>
    <row r="15" spans="1:13" ht="75" x14ac:dyDescent="0.3">
      <c r="A15" s="52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105">
        <v>4709.8</v>
      </c>
      <c r="E15" s="105">
        <v>4243.8999999999996</v>
      </c>
      <c r="F15" s="105">
        <v>4243.8999999999996</v>
      </c>
      <c r="G15" s="105">
        <v>4243.8999999999996</v>
      </c>
      <c r="H15" s="105">
        <v>4243.8999999999996</v>
      </c>
      <c r="I15" s="105">
        <v>4243.8999999999996</v>
      </c>
      <c r="J15" s="154">
        <v>4243.8999999999996</v>
      </c>
      <c r="K15" s="159"/>
      <c r="L15" s="159"/>
    </row>
    <row r="16" spans="1:13" s="14" customFormat="1" ht="56.25" x14ac:dyDescent="0.3">
      <c r="A16" s="53" t="s">
        <v>48</v>
      </c>
      <c r="B16" s="10" t="s">
        <v>23</v>
      </c>
      <c r="C16" s="10" t="s">
        <v>29</v>
      </c>
      <c r="D16" s="105">
        <v>70</v>
      </c>
      <c r="E16" s="105">
        <v>58.1</v>
      </c>
      <c r="F16" s="105">
        <v>58.1</v>
      </c>
      <c r="G16" s="105">
        <v>58.1</v>
      </c>
      <c r="H16" s="105">
        <v>58.1</v>
      </c>
      <c r="I16" s="105">
        <v>58.1</v>
      </c>
      <c r="J16" s="154">
        <v>58.1</v>
      </c>
      <c r="K16" s="159"/>
      <c r="L16" s="156"/>
    </row>
    <row r="17" spans="1:12" s="14" customFormat="1" ht="37.5" x14ac:dyDescent="0.3">
      <c r="A17" s="398" t="s">
        <v>361</v>
      </c>
      <c r="B17" s="10" t="s">
        <v>23</v>
      </c>
      <c r="C17" s="10" t="s">
        <v>30</v>
      </c>
      <c r="D17" s="105">
        <v>0</v>
      </c>
      <c r="E17" s="105"/>
      <c r="F17" s="105"/>
      <c r="G17" s="105"/>
      <c r="H17" s="105"/>
      <c r="I17" s="105"/>
      <c r="J17" s="154"/>
      <c r="K17" s="159"/>
      <c r="L17" s="156"/>
    </row>
    <row r="18" spans="1:12" ht="18.75" x14ac:dyDescent="0.3">
      <c r="A18" s="260" t="str">
        <f>прил._7!B46</f>
        <v>Резервные фонды</v>
      </c>
      <c r="B18" s="261" t="s">
        <v>23</v>
      </c>
      <c r="C18" s="261" t="s">
        <v>42</v>
      </c>
      <c r="D18" s="105">
        <f>прил._7!K46</f>
        <v>10</v>
      </c>
      <c r="E18" s="105">
        <v>5</v>
      </c>
      <c r="F18" s="105">
        <v>5</v>
      </c>
      <c r="G18" s="105">
        <v>5</v>
      </c>
      <c r="H18" s="105">
        <v>5</v>
      </c>
      <c r="I18" s="105">
        <v>5</v>
      </c>
      <c r="J18" s="154">
        <v>5</v>
      </c>
      <c r="K18" s="159"/>
      <c r="L18" s="156"/>
    </row>
    <row r="19" spans="1:12" ht="18.75" x14ac:dyDescent="0.3">
      <c r="A19" s="260" t="str">
        <f>прил._7!B51</f>
        <v>Другие общегосударственные вопросы</v>
      </c>
      <c r="B19" s="261" t="s">
        <v>23</v>
      </c>
      <c r="C19" s="261" t="s">
        <v>41</v>
      </c>
      <c r="D19" s="105">
        <v>4417.2</v>
      </c>
      <c r="E19" s="105">
        <v>40</v>
      </c>
      <c r="F19" s="105">
        <v>40</v>
      </c>
      <c r="G19" s="105">
        <v>40</v>
      </c>
      <c r="H19" s="105">
        <v>40</v>
      </c>
      <c r="I19" s="105">
        <v>40</v>
      </c>
      <c r="J19" s="154">
        <v>40</v>
      </c>
      <c r="K19" s="159"/>
      <c r="L19" s="156"/>
    </row>
    <row r="20" spans="1:12" ht="18.75" x14ac:dyDescent="0.3">
      <c r="A20" s="54" t="s">
        <v>10</v>
      </c>
      <c r="B20" s="11" t="s">
        <v>25</v>
      </c>
      <c r="C20" s="11" t="s">
        <v>24</v>
      </c>
      <c r="D20" s="106">
        <f>D21</f>
        <v>214.7</v>
      </c>
      <c r="E20" s="12">
        <f>E21</f>
        <v>186</v>
      </c>
      <c r="F20" s="47" t="e">
        <f>E20/#REF!*100</f>
        <v>#REF!</v>
      </c>
      <c r="K20" s="156"/>
      <c r="L20" s="156"/>
    </row>
    <row r="21" spans="1:12" ht="18.75" x14ac:dyDescent="0.3">
      <c r="A21" s="52" t="s">
        <v>11</v>
      </c>
      <c r="B21" s="10" t="s">
        <v>25</v>
      </c>
      <c r="C21" s="10" t="s">
        <v>27</v>
      </c>
      <c r="D21" s="105">
        <v>214.7</v>
      </c>
      <c r="E21" s="105">
        <v>186</v>
      </c>
      <c r="F21" s="105">
        <v>186</v>
      </c>
      <c r="G21" s="105">
        <v>186</v>
      </c>
      <c r="H21" s="105">
        <v>186</v>
      </c>
      <c r="I21" s="105">
        <v>186</v>
      </c>
      <c r="J21" s="154">
        <v>186</v>
      </c>
      <c r="K21" s="159"/>
      <c r="L21" s="156"/>
    </row>
    <row r="22" spans="1:12" ht="37.5" x14ac:dyDescent="0.3">
      <c r="A22" s="54" t="s">
        <v>12</v>
      </c>
      <c r="B22" s="11" t="s">
        <v>27</v>
      </c>
      <c r="C22" s="11" t="s">
        <v>24</v>
      </c>
      <c r="D22" s="106">
        <f>D24+D23</f>
        <v>433.1</v>
      </c>
      <c r="E22" s="13">
        <f>E23+E24</f>
        <v>262.39999999999998</v>
      </c>
      <c r="F22" s="47" t="e">
        <f>E22/#REF!*100</f>
        <v>#REF!</v>
      </c>
      <c r="K22" s="156"/>
      <c r="L22" s="156"/>
    </row>
    <row r="23" spans="1:12" ht="56.25" x14ac:dyDescent="0.3">
      <c r="A23" s="52" t="s">
        <v>13</v>
      </c>
      <c r="B23" s="10" t="s">
        <v>27</v>
      </c>
      <c r="C23" s="10" t="s">
        <v>28</v>
      </c>
      <c r="D23" s="105">
        <v>413.1</v>
      </c>
      <c r="E23" s="58">
        <v>262.39999999999998</v>
      </c>
      <c r="F23" s="46" t="e">
        <f>E23/#REF!*100</f>
        <v>#REF!</v>
      </c>
      <c r="G23" t="s">
        <v>138</v>
      </c>
      <c r="K23" s="156"/>
      <c r="L23" s="156"/>
    </row>
    <row r="24" spans="1:12" ht="44.25" customHeight="1" x14ac:dyDescent="0.3">
      <c r="A24" s="52" t="s">
        <v>14</v>
      </c>
      <c r="B24" s="10" t="s">
        <v>27</v>
      </c>
      <c r="C24" s="10">
        <v>14</v>
      </c>
      <c r="D24" s="105">
        <f>прил._7!K74</f>
        <v>20</v>
      </c>
      <c r="E24" s="58">
        <v>0</v>
      </c>
      <c r="F24" s="46" t="e">
        <f>E24/#REF!*100</f>
        <v>#REF!</v>
      </c>
      <c r="H24" t="s">
        <v>139</v>
      </c>
      <c r="K24" s="156"/>
      <c r="L24" s="156"/>
    </row>
    <row r="25" spans="1:12" ht="18.75" x14ac:dyDescent="0.3">
      <c r="A25" s="54" t="s">
        <v>15</v>
      </c>
      <c r="B25" s="11" t="s">
        <v>26</v>
      </c>
      <c r="C25" s="11" t="s">
        <v>24</v>
      </c>
      <c r="D25" s="106">
        <f>прил._7!K78</f>
        <v>3956.8</v>
      </c>
      <c r="E25" s="12" t="e">
        <f>#REF!+#REF!+E26+E27+#REF!</f>
        <v>#REF!</v>
      </c>
      <c r="F25" s="47" t="e">
        <f>E25/#REF!*100</f>
        <v>#REF!</v>
      </c>
      <c r="K25" s="156"/>
      <c r="L25" s="156"/>
    </row>
    <row r="26" spans="1:12" s="65" customFormat="1" ht="18.75" x14ac:dyDescent="0.3">
      <c r="A26" s="63" t="s">
        <v>99</v>
      </c>
      <c r="B26" s="64" t="s">
        <v>26</v>
      </c>
      <c r="C26" s="64" t="s">
        <v>28</v>
      </c>
      <c r="D26" s="107">
        <v>3761.9</v>
      </c>
      <c r="E26" s="107">
        <v>3150</v>
      </c>
      <c r="F26" s="107">
        <v>3150</v>
      </c>
      <c r="G26" s="107">
        <v>3150</v>
      </c>
      <c r="H26" s="107">
        <v>3150</v>
      </c>
      <c r="I26" s="107">
        <v>3150</v>
      </c>
      <c r="J26" s="155">
        <v>3150</v>
      </c>
      <c r="K26" s="160"/>
      <c r="L26" s="157"/>
    </row>
    <row r="27" spans="1:12" ht="18.75" x14ac:dyDescent="0.3">
      <c r="A27" s="52" t="str">
        <f>прил._7!B84</f>
        <v>Связь и информатика</v>
      </c>
      <c r="B27" s="10" t="s">
        <v>26</v>
      </c>
      <c r="C27" s="10" t="s">
        <v>102</v>
      </c>
      <c r="D27" s="105">
        <v>184.9</v>
      </c>
      <c r="E27" s="58">
        <v>156.80000000000001</v>
      </c>
      <c r="F27" s="46" t="e">
        <f>E27/#REF!*100</f>
        <v>#REF!</v>
      </c>
      <c r="K27" s="156"/>
      <c r="L27" s="156"/>
    </row>
    <row r="28" spans="1:12" ht="37.5" x14ac:dyDescent="0.3">
      <c r="A28" s="466" t="s">
        <v>465</v>
      </c>
      <c r="B28" s="465" t="s">
        <v>26</v>
      </c>
      <c r="C28" s="465" t="s">
        <v>40</v>
      </c>
      <c r="D28" s="105">
        <v>10</v>
      </c>
      <c r="E28" s="58"/>
      <c r="F28" s="46"/>
      <c r="K28" s="156"/>
      <c r="L28" s="156"/>
    </row>
    <row r="29" spans="1:12" ht="18.75" x14ac:dyDescent="0.3">
      <c r="A29" s="54" t="s">
        <v>16</v>
      </c>
      <c r="B29" s="11" t="s">
        <v>31</v>
      </c>
      <c r="C29" s="11" t="s">
        <v>24</v>
      </c>
      <c r="D29" s="106">
        <f>прил._7!K93</f>
        <v>1680</v>
      </c>
      <c r="E29" s="12">
        <f>E30+E31</f>
        <v>1863.7</v>
      </c>
      <c r="F29" s="47" t="e">
        <f>E29/#REF!*100</f>
        <v>#REF!</v>
      </c>
      <c r="K29" s="156"/>
      <c r="L29" s="156"/>
    </row>
    <row r="30" spans="1:12" ht="18.75" x14ac:dyDescent="0.3">
      <c r="A30" s="52" t="s">
        <v>17</v>
      </c>
      <c r="B30" s="10" t="s">
        <v>31</v>
      </c>
      <c r="C30" s="10" t="s">
        <v>25</v>
      </c>
      <c r="D30" s="105">
        <v>50</v>
      </c>
      <c r="E30" s="105">
        <v>243.5</v>
      </c>
      <c r="F30" s="105">
        <v>243.5</v>
      </c>
      <c r="G30" s="105">
        <v>243.5</v>
      </c>
      <c r="H30" s="105">
        <v>243.5</v>
      </c>
      <c r="I30" s="105">
        <v>243.5</v>
      </c>
      <c r="J30" s="154">
        <v>243.5</v>
      </c>
      <c r="K30" s="159"/>
      <c r="L30" s="156"/>
    </row>
    <row r="31" spans="1:12" ht="18.75" x14ac:dyDescent="0.3">
      <c r="A31" s="52" t="s">
        <v>18</v>
      </c>
      <c r="B31" s="10" t="s">
        <v>31</v>
      </c>
      <c r="C31" s="10" t="s">
        <v>27</v>
      </c>
      <c r="D31" s="105">
        <v>1630</v>
      </c>
      <c r="E31" s="58">
        <v>1620.2</v>
      </c>
      <c r="F31" s="46" t="e">
        <f>E31/#REF!*100</f>
        <v>#REF!</v>
      </c>
      <c r="H31" s="94"/>
      <c r="K31" s="156"/>
      <c r="L31" s="156"/>
    </row>
    <row r="32" spans="1:12" ht="18.75" x14ac:dyDescent="0.3">
      <c r="A32" s="262" t="s">
        <v>19</v>
      </c>
      <c r="B32" s="263" t="s">
        <v>32</v>
      </c>
      <c r="C32" s="263" t="s">
        <v>24</v>
      </c>
      <c r="D32" s="106">
        <f>прил._7!K110</f>
        <v>5086.2</v>
      </c>
      <c r="E32" s="12">
        <f>E33</f>
        <v>2141.6999999999998</v>
      </c>
      <c r="F32" s="47" t="e">
        <f>E32/#REF!*100</f>
        <v>#REF!</v>
      </c>
      <c r="K32" s="156"/>
      <c r="L32" s="156"/>
    </row>
    <row r="33" spans="1:256" ht="18.75" x14ac:dyDescent="0.3">
      <c r="A33" s="264" t="s">
        <v>20</v>
      </c>
      <c r="B33" s="261" t="s">
        <v>32</v>
      </c>
      <c r="C33" s="261" t="s">
        <v>23</v>
      </c>
      <c r="D33" s="105">
        <f>прил._7!K111</f>
        <v>5086.2</v>
      </c>
      <c r="E33" s="58">
        <v>2141.6999999999998</v>
      </c>
      <c r="F33" s="46" t="e">
        <f>E33/#REF!*100</f>
        <v>#REF!</v>
      </c>
      <c r="K33" s="156"/>
      <c r="L33" s="156"/>
    </row>
    <row r="34" spans="1:256" ht="18.75" x14ac:dyDescent="0.3">
      <c r="A34" s="55" t="s">
        <v>38</v>
      </c>
      <c r="B34" s="59">
        <v>10</v>
      </c>
      <c r="C34" s="60" t="s">
        <v>135</v>
      </c>
      <c r="D34" s="106">
        <f>прил._7!K117</f>
        <v>411</v>
      </c>
      <c r="E34" s="8">
        <f>E35</f>
        <v>370</v>
      </c>
      <c r="F34" s="47" t="e">
        <f>E34/#REF!*100</f>
        <v>#REF!</v>
      </c>
      <c r="K34" s="156"/>
      <c r="L34" s="156"/>
    </row>
    <row r="35" spans="1:256" ht="18.75" x14ac:dyDescent="0.3">
      <c r="A35" s="56" t="s">
        <v>39</v>
      </c>
      <c r="B35" s="61">
        <v>10</v>
      </c>
      <c r="C35" s="62" t="s">
        <v>136</v>
      </c>
      <c r="D35" s="105">
        <f>прил._7!K118</f>
        <v>391</v>
      </c>
      <c r="E35" s="105">
        <v>370</v>
      </c>
      <c r="F35" s="105">
        <v>370</v>
      </c>
      <c r="G35" s="105">
        <v>370</v>
      </c>
      <c r="H35" s="105">
        <v>370</v>
      </c>
      <c r="I35" s="105">
        <v>370</v>
      </c>
      <c r="J35" s="154">
        <v>370</v>
      </c>
      <c r="K35" s="159"/>
      <c r="L35" s="156"/>
    </row>
    <row r="36" spans="1:256" ht="18.75" x14ac:dyDescent="0.3">
      <c r="A36" s="56" t="s">
        <v>123</v>
      </c>
      <c r="B36" s="61">
        <v>10</v>
      </c>
      <c r="C36" s="6" t="s">
        <v>27</v>
      </c>
      <c r="D36" s="105">
        <f>прил._7!K123</f>
        <v>20</v>
      </c>
      <c r="E36" s="105"/>
      <c r="F36" s="105"/>
      <c r="G36" s="159"/>
      <c r="H36" s="159"/>
      <c r="I36" s="159"/>
      <c r="J36" s="159"/>
      <c r="K36" s="159"/>
      <c r="L36" s="156"/>
    </row>
    <row r="37" spans="1:256" ht="18.75" x14ac:dyDescent="0.3">
      <c r="A37" s="54" t="s">
        <v>184</v>
      </c>
      <c r="B37" s="11" t="s">
        <v>42</v>
      </c>
      <c r="C37" s="11" t="s">
        <v>24</v>
      </c>
      <c r="D37" s="106">
        <f>прил._7!K127</f>
        <v>368.1</v>
      </c>
      <c r="E37" s="12">
        <f>E38</f>
        <v>156.9</v>
      </c>
      <c r="F37" s="47" t="e">
        <f>E37/#REF!*100</f>
        <v>#REF!</v>
      </c>
      <c r="K37" s="156"/>
      <c r="L37" s="156"/>
    </row>
    <row r="38" spans="1:256" ht="18.75" x14ac:dyDescent="0.3">
      <c r="A38" s="52" t="s">
        <v>21</v>
      </c>
      <c r="B38" s="10" t="s">
        <v>42</v>
      </c>
      <c r="C38" s="10" t="s">
        <v>25</v>
      </c>
      <c r="D38" s="105">
        <f>прил._7!K128</f>
        <v>368.1</v>
      </c>
      <c r="E38" s="58">
        <v>156.9</v>
      </c>
      <c r="F38" s="46" t="e">
        <f>E38/#REF!*100</f>
        <v>#REF!</v>
      </c>
      <c r="H38" t="s">
        <v>137</v>
      </c>
      <c r="K38" s="156"/>
      <c r="L38" s="156"/>
    </row>
    <row r="39" spans="1:256" ht="18.75" x14ac:dyDescent="0.3">
      <c r="A39" s="55" t="s">
        <v>44</v>
      </c>
      <c r="B39" s="5" t="s">
        <v>40</v>
      </c>
      <c r="C39" s="5" t="s">
        <v>24</v>
      </c>
      <c r="D39" s="106">
        <f>прил._7!K134</f>
        <v>150</v>
      </c>
      <c r="E39" s="8" t="e">
        <f>#REF!+E40</f>
        <v>#REF!</v>
      </c>
      <c r="F39" s="47" t="e">
        <f>E39/#REF!*100</f>
        <v>#REF!</v>
      </c>
      <c r="K39" s="156"/>
      <c r="L39" s="156"/>
    </row>
    <row r="40" spans="1:256" ht="18.75" x14ac:dyDescent="0.3">
      <c r="A40" s="51" t="s">
        <v>45</v>
      </c>
      <c r="B40" s="6">
        <v>12</v>
      </c>
      <c r="C40" s="6" t="s">
        <v>25</v>
      </c>
      <c r="D40" s="105">
        <v>150</v>
      </c>
      <c r="E40" s="159"/>
      <c r="F40" s="159"/>
      <c r="G40" s="159"/>
      <c r="H40" s="159"/>
      <c r="I40" s="159"/>
      <c r="J40" s="159"/>
      <c r="K40" s="159"/>
      <c r="L40" s="156"/>
    </row>
    <row r="41" spans="1:256" s="184" customFormat="1" ht="37.5" x14ac:dyDescent="0.3">
      <c r="A41" s="178" t="s">
        <v>185</v>
      </c>
      <c r="B41" s="179" t="s">
        <v>41</v>
      </c>
      <c r="C41" s="179" t="s">
        <v>24</v>
      </c>
      <c r="D41" s="180">
        <f>прил._7!K140</f>
        <v>1</v>
      </c>
      <c r="E41" s="181"/>
      <c r="F41" s="181"/>
      <c r="G41" s="181"/>
      <c r="H41" s="181"/>
      <c r="I41" s="181"/>
      <c r="J41" s="181"/>
      <c r="K41" s="182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  <c r="BI41" s="183"/>
      <c r="BJ41" s="183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3"/>
      <c r="BV41" s="183"/>
      <c r="BW41" s="183"/>
      <c r="BX41" s="183"/>
      <c r="BY41" s="183"/>
      <c r="BZ41" s="183"/>
      <c r="CA41" s="183"/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  <c r="CN41" s="183"/>
      <c r="CO41" s="183"/>
      <c r="CP41" s="183"/>
      <c r="CQ41" s="183"/>
      <c r="CR41" s="183"/>
      <c r="CS41" s="183"/>
      <c r="CT41" s="183"/>
      <c r="CU41" s="183"/>
      <c r="CV41" s="183"/>
      <c r="CW41" s="183"/>
      <c r="CX41" s="183"/>
      <c r="CY41" s="183"/>
      <c r="CZ41" s="183"/>
      <c r="DA41" s="183"/>
      <c r="DB41" s="183"/>
      <c r="DC41" s="183"/>
      <c r="DD41" s="183"/>
      <c r="DE41" s="183"/>
      <c r="DF41" s="183"/>
      <c r="DG41" s="183"/>
      <c r="DH41" s="183"/>
      <c r="DI41" s="183"/>
      <c r="DJ41" s="183"/>
      <c r="DK41" s="183"/>
      <c r="DL41" s="183"/>
      <c r="DM41" s="183"/>
      <c r="DN41" s="183"/>
      <c r="DO41" s="183"/>
      <c r="DP41" s="183"/>
      <c r="DQ41" s="183"/>
      <c r="DR41" s="183"/>
      <c r="DS41" s="183"/>
      <c r="DT41" s="183"/>
      <c r="DU41" s="183"/>
      <c r="DV41" s="183"/>
      <c r="DW41" s="183"/>
      <c r="DX41" s="183"/>
      <c r="DY41" s="183"/>
      <c r="DZ41" s="183"/>
      <c r="EA41" s="183"/>
      <c r="EB41" s="183"/>
      <c r="EC41" s="183"/>
      <c r="ED41" s="183"/>
      <c r="EE41" s="183"/>
      <c r="EF41" s="183"/>
      <c r="EG41" s="183"/>
      <c r="EH41" s="183"/>
      <c r="EI41" s="183"/>
      <c r="EJ41" s="183"/>
      <c r="EK41" s="183"/>
      <c r="EL41" s="183"/>
      <c r="EM41" s="183"/>
      <c r="EN41" s="183"/>
      <c r="EO41" s="183"/>
      <c r="EP41" s="183"/>
      <c r="EQ41" s="183"/>
      <c r="ER41" s="183"/>
      <c r="ES41" s="183"/>
      <c r="ET41" s="183"/>
      <c r="EU41" s="183"/>
      <c r="EV41" s="183"/>
      <c r="EW41" s="183"/>
      <c r="EX41" s="183"/>
      <c r="EY41" s="183"/>
      <c r="EZ41" s="183"/>
      <c r="FA41" s="183"/>
      <c r="FB41" s="183"/>
      <c r="FC41" s="183"/>
      <c r="FD41" s="183"/>
      <c r="FE41" s="183"/>
      <c r="FF41" s="183"/>
      <c r="FG41" s="183"/>
      <c r="FH41" s="183"/>
      <c r="FI41" s="183"/>
      <c r="FJ41" s="183"/>
      <c r="FK41" s="183"/>
      <c r="FL41" s="183"/>
      <c r="FM41" s="183"/>
      <c r="FN41" s="183"/>
      <c r="FO41" s="183"/>
      <c r="FP41" s="183"/>
      <c r="FQ41" s="183"/>
      <c r="FR41" s="183"/>
      <c r="FS41" s="183"/>
      <c r="FT41" s="183"/>
      <c r="FU41" s="183"/>
      <c r="FV41" s="183"/>
      <c r="FW41" s="183"/>
      <c r="FX41" s="183"/>
      <c r="FY41" s="183"/>
      <c r="FZ41" s="183"/>
      <c r="GA41" s="183"/>
      <c r="GB41" s="183"/>
      <c r="GC41" s="183"/>
      <c r="GD41" s="183"/>
      <c r="GE41" s="183"/>
      <c r="GF41" s="183"/>
      <c r="GG41" s="183"/>
      <c r="GH41" s="183"/>
      <c r="GI41" s="183"/>
      <c r="GJ41" s="183"/>
      <c r="GK41" s="183"/>
      <c r="GL41" s="183"/>
      <c r="GM41" s="183"/>
      <c r="GN41" s="183"/>
      <c r="GO41" s="183"/>
      <c r="GP41" s="183"/>
      <c r="GQ41" s="183"/>
      <c r="GR41" s="183"/>
      <c r="GS41" s="183"/>
      <c r="GT41" s="183"/>
      <c r="GU41" s="183"/>
      <c r="GV41" s="183"/>
      <c r="GW41" s="183"/>
      <c r="GX41" s="183"/>
      <c r="GY41" s="183"/>
      <c r="GZ41" s="183"/>
      <c r="HA41" s="183"/>
      <c r="HB41" s="183"/>
      <c r="HC41" s="183"/>
      <c r="HD41" s="183"/>
      <c r="HE41" s="183"/>
      <c r="HF41" s="183"/>
      <c r="HG41" s="183"/>
      <c r="HH41" s="183"/>
      <c r="HI41" s="183"/>
      <c r="HJ41" s="183"/>
      <c r="HK41" s="183"/>
      <c r="HL41" s="183"/>
      <c r="HM41" s="183"/>
      <c r="HN41" s="183"/>
      <c r="HO41" s="183"/>
      <c r="HP41" s="183"/>
      <c r="HQ41" s="183"/>
      <c r="HR41" s="183"/>
      <c r="HS41" s="183"/>
      <c r="HT41" s="183"/>
      <c r="HU41" s="183"/>
      <c r="HV41" s="183"/>
      <c r="HW41" s="183"/>
      <c r="HX41" s="183"/>
      <c r="HY41" s="183"/>
      <c r="HZ41" s="183"/>
      <c r="IA41" s="183"/>
      <c r="IB41" s="183"/>
      <c r="IC41" s="183"/>
      <c r="ID41" s="183"/>
      <c r="IE41" s="183"/>
      <c r="IF41" s="183"/>
      <c r="IG41" s="183"/>
      <c r="IH41" s="183"/>
      <c r="II41" s="183"/>
      <c r="IJ41" s="183"/>
      <c r="IK41" s="183"/>
      <c r="IL41" s="183"/>
      <c r="IM41" s="183"/>
      <c r="IN41" s="183"/>
      <c r="IO41" s="183"/>
      <c r="IP41" s="183"/>
      <c r="IQ41" s="183"/>
      <c r="IR41" s="183"/>
      <c r="IS41" s="183"/>
      <c r="IT41" s="183"/>
      <c r="IU41" s="183"/>
      <c r="IV41" s="183"/>
    </row>
    <row r="42" spans="1:256" ht="37.5" x14ac:dyDescent="0.3">
      <c r="A42" s="185" t="s">
        <v>186</v>
      </c>
      <c r="B42" s="186">
        <v>13</v>
      </c>
      <c r="C42" s="186" t="s">
        <v>23</v>
      </c>
      <c r="D42" s="187">
        <f>D41</f>
        <v>1</v>
      </c>
      <c r="E42" s="188"/>
      <c r="F42" s="189"/>
      <c r="G42" s="177"/>
      <c r="H42" s="177"/>
      <c r="I42" s="177"/>
      <c r="J42" s="177"/>
      <c r="K42" s="190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  <c r="BI42" s="177"/>
      <c r="BJ42" s="177"/>
      <c r="BK42" s="177"/>
      <c r="BL42" s="177"/>
      <c r="BM42" s="177"/>
      <c r="BN42" s="177"/>
      <c r="BO42" s="177"/>
      <c r="BP42" s="177"/>
      <c r="BQ42" s="177"/>
      <c r="BR42" s="177"/>
      <c r="BS42" s="177"/>
      <c r="BT42" s="177"/>
      <c r="BU42" s="177"/>
      <c r="BV42" s="177"/>
      <c r="BW42" s="177"/>
      <c r="BX42" s="177"/>
      <c r="BY42" s="177"/>
      <c r="BZ42" s="177"/>
      <c r="CA42" s="177"/>
      <c r="CB42" s="177"/>
      <c r="CC42" s="177"/>
      <c r="CD42" s="177"/>
      <c r="CE42" s="177"/>
      <c r="CF42" s="177"/>
      <c r="CG42" s="177"/>
      <c r="CH42" s="177"/>
      <c r="CI42" s="177"/>
      <c r="CJ42" s="177"/>
      <c r="CK42" s="177"/>
      <c r="CL42" s="177"/>
      <c r="CM42" s="177"/>
      <c r="CN42" s="177"/>
      <c r="CO42" s="177"/>
      <c r="CP42" s="177"/>
      <c r="CQ42" s="177"/>
      <c r="CR42" s="177"/>
      <c r="CS42" s="177"/>
      <c r="CT42" s="177"/>
      <c r="CU42" s="177"/>
      <c r="CV42" s="177"/>
      <c r="CW42" s="177"/>
      <c r="CX42" s="177"/>
      <c r="CY42" s="177"/>
      <c r="CZ42" s="177"/>
      <c r="DA42" s="177"/>
      <c r="DB42" s="177"/>
      <c r="DC42" s="177"/>
      <c r="DD42" s="177"/>
      <c r="DE42" s="177"/>
      <c r="DF42" s="177"/>
      <c r="DG42" s="177"/>
      <c r="DH42" s="177"/>
      <c r="DI42" s="177"/>
      <c r="DJ42" s="177"/>
      <c r="DK42" s="177"/>
      <c r="DL42" s="177"/>
      <c r="DM42" s="177"/>
      <c r="DN42" s="177"/>
      <c r="DO42" s="177"/>
      <c r="DP42" s="177"/>
      <c r="DQ42" s="177"/>
      <c r="DR42" s="177"/>
      <c r="DS42" s="177"/>
      <c r="DT42" s="177"/>
      <c r="DU42" s="177"/>
      <c r="DV42" s="177"/>
      <c r="DW42" s="177"/>
      <c r="DX42" s="177"/>
      <c r="DY42" s="177"/>
      <c r="DZ42" s="177"/>
      <c r="EA42" s="177"/>
      <c r="EB42" s="177"/>
      <c r="EC42" s="177"/>
      <c r="ED42" s="177"/>
      <c r="EE42" s="177"/>
      <c r="EF42" s="177"/>
      <c r="EG42" s="177"/>
      <c r="EH42" s="177"/>
      <c r="EI42" s="177"/>
      <c r="EJ42" s="177"/>
      <c r="EK42" s="177"/>
      <c r="EL42" s="177"/>
      <c r="EM42" s="177"/>
      <c r="EN42" s="177"/>
      <c r="EO42" s="177"/>
      <c r="EP42" s="177"/>
      <c r="EQ42" s="177"/>
      <c r="ER42" s="177"/>
      <c r="ES42" s="177"/>
      <c r="ET42" s="177"/>
      <c r="EU42" s="177"/>
      <c r="EV42" s="177"/>
      <c r="EW42" s="177"/>
      <c r="EX42" s="177"/>
      <c r="EY42" s="177"/>
      <c r="EZ42" s="177"/>
      <c r="FA42" s="177"/>
      <c r="FB42" s="177"/>
      <c r="FC42" s="177"/>
      <c r="FD42" s="177"/>
      <c r="FE42" s="177"/>
      <c r="FF42" s="177"/>
      <c r="FG42" s="177"/>
      <c r="FH42" s="177"/>
      <c r="FI42" s="177"/>
      <c r="FJ42" s="177"/>
      <c r="FK42" s="177"/>
      <c r="FL42" s="177"/>
      <c r="FM42" s="177"/>
      <c r="FN42" s="177"/>
      <c r="FO42" s="177"/>
      <c r="FP42" s="177"/>
      <c r="FQ42" s="177"/>
      <c r="FR42" s="177"/>
      <c r="FS42" s="177"/>
      <c r="FT42" s="177"/>
      <c r="FU42" s="177"/>
      <c r="FV42" s="177"/>
      <c r="FW42" s="177"/>
      <c r="FX42" s="177"/>
      <c r="FY42" s="177"/>
      <c r="FZ42" s="177"/>
      <c r="GA42" s="177"/>
      <c r="GB42" s="177"/>
      <c r="GC42" s="177"/>
      <c r="GD42" s="177"/>
      <c r="GE42" s="177"/>
      <c r="GF42" s="177"/>
      <c r="GG42" s="177"/>
      <c r="GH42" s="177"/>
      <c r="GI42" s="177"/>
      <c r="GJ42" s="177"/>
      <c r="GK42" s="177"/>
      <c r="GL42" s="177"/>
      <c r="GM42" s="177"/>
      <c r="GN42" s="177"/>
      <c r="GO42" s="177"/>
      <c r="GP42" s="177"/>
      <c r="GQ42" s="177"/>
      <c r="GR42" s="177"/>
      <c r="GS42" s="177"/>
      <c r="GT42" s="177"/>
      <c r="GU42" s="177"/>
      <c r="GV42" s="177"/>
      <c r="GW42" s="177"/>
      <c r="GX42" s="177"/>
      <c r="GY42" s="177"/>
      <c r="GZ42" s="177"/>
      <c r="HA42" s="177"/>
      <c r="HB42" s="177"/>
      <c r="HC42" s="177"/>
      <c r="HD42" s="177"/>
      <c r="HE42" s="177"/>
      <c r="HF42" s="177"/>
      <c r="HG42" s="177"/>
      <c r="HH42" s="177"/>
      <c r="HI42" s="177"/>
      <c r="HJ42" s="177"/>
      <c r="HK42" s="177"/>
      <c r="HL42" s="177"/>
      <c r="HM42" s="177"/>
      <c r="HN42" s="177"/>
      <c r="HO42" s="177"/>
      <c r="HP42" s="177"/>
      <c r="HQ42" s="177"/>
      <c r="HR42" s="177"/>
      <c r="HS42" s="177"/>
      <c r="HT42" s="177"/>
      <c r="HU42" s="177"/>
      <c r="HV42" s="177"/>
      <c r="HW42" s="177"/>
      <c r="HX42" s="177"/>
      <c r="HY42" s="177"/>
      <c r="HZ42" s="177"/>
      <c r="IA42" s="177"/>
      <c r="IB42" s="177"/>
      <c r="IC42" s="177"/>
      <c r="ID42" s="177"/>
      <c r="IE42" s="177"/>
      <c r="IF42" s="177"/>
      <c r="IG42" s="177"/>
      <c r="IH42" s="177"/>
      <c r="II42" s="177"/>
      <c r="IJ42" s="177"/>
      <c r="IK42" s="177"/>
      <c r="IL42" s="177"/>
      <c r="IM42" s="177"/>
      <c r="IN42" s="177"/>
      <c r="IO42" s="177"/>
      <c r="IP42" s="177"/>
      <c r="IQ42" s="177"/>
      <c r="IR42" s="177"/>
      <c r="IS42" s="177"/>
      <c r="IT42" s="177"/>
      <c r="IU42" s="177"/>
      <c r="IV42" s="177"/>
    </row>
    <row r="43" spans="1:256" ht="18.75" x14ac:dyDescent="0.3">
      <c r="E43" s="95"/>
      <c r="F43" s="96"/>
      <c r="K43" s="161"/>
      <c r="L43" s="156"/>
    </row>
    <row r="45" spans="1:256" ht="15" customHeight="1" x14ac:dyDescent="0.25">
      <c r="A45" s="66" t="s">
        <v>418</v>
      </c>
      <c r="B45" s="66"/>
      <c r="C45" s="66"/>
    </row>
  </sheetData>
  <mergeCells count="2">
    <mergeCell ref="A7:D7"/>
    <mergeCell ref="C5:D5"/>
  </mergeCells>
  <phoneticPr fontId="38" type="noConversion"/>
  <pageMargins left="0.70866141732283472" right="0.21" top="0.34" bottom="0.32" header="0.31496062992125984" footer="0.31496062992125984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20" t="s">
        <v>362</v>
      </c>
      <c r="D1" s="520"/>
      <c r="E1" s="520"/>
      <c r="F1" s="520"/>
      <c r="G1" s="520"/>
      <c r="H1" s="520"/>
    </row>
    <row r="2" spans="1:16" x14ac:dyDescent="0.25">
      <c r="C2" s="520" t="s">
        <v>0</v>
      </c>
      <c r="D2" s="520"/>
      <c r="E2" s="520"/>
      <c r="F2" s="520"/>
      <c r="G2" s="520"/>
      <c r="H2" s="520"/>
    </row>
    <row r="3" spans="1:16" x14ac:dyDescent="0.25">
      <c r="C3" s="520" t="s">
        <v>128</v>
      </c>
      <c r="D3" s="520"/>
      <c r="E3" s="520"/>
      <c r="F3" s="520"/>
      <c r="G3" s="520"/>
      <c r="H3" s="520"/>
    </row>
    <row r="4" spans="1:16" x14ac:dyDescent="0.25">
      <c r="C4" s="520" t="s">
        <v>2</v>
      </c>
      <c r="D4" s="520"/>
      <c r="E4" s="520"/>
      <c r="F4" s="520"/>
      <c r="G4" s="520"/>
      <c r="H4" s="520"/>
    </row>
    <row r="5" spans="1:16" x14ac:dyDescent="0.25">
      <c r="C5" s="520" t="s">
        <v>525</v>
      </c>
      <c r="D5" s="520"/>
      <c r="E5" s="520"/>
      <c r="F5" s="520"/>
      <c r="G5" s="520"/>
      <c r="H5" s="520"/>
    </row>
    <row r="6" spans="1:16" ht="52.5" customHeight="1" x14ac:dyDescent="0.25">
      <c r="A6" s="521" t="s">
        <v>419</v>
      </c>
      <c r="B6" s="521"/>
      <c r="C6" s="521"/>
      <c r="D6" s="521"/>
      <c r="E6" s="521"/>
      <c r="F6" s="521"/>
      <c r="G6" s="521"/>
      <c r="H6" s="521"/>
    </row>
    <row r="7" spans="1:16" x14ac:dyDescent="0.25">
      <c r="H7" s="17" t="s">
        <v>61</v>
      </c>
    </row>
    <row r="8" spans="1:16" ht="42" customHeight="1" x14ac:dyDescent="0.25">
      <c r="A8" s="18" t="s">
        <v>62</v>
      </c>
      <c r="B8" s="18" t="s">
        <v>4</v>
      </c>
      <c r="C8" s="512" t="s">
        <v>33</v>
      </c>
      <c r="D8" s="513"/>
      <c r="E8" s="513"/>
      <c r="F8" s="514"/>
      <c r="G8" s="145" t="s">
        <v>34</v>
      </c>
      <c r="H8" s="101" t="s">
        <v>164</v>
      </c>
      <c r="I8" s="45" t="s">
        <v>134</v>
      </c>
      <c r="J8" s="45" t="s">
        <v>133</v>
      </c>
    </row>
    <row r="9" spans="1:16" x14ac:dyDescent="0.25">
      <c r="A9" s="19">
        <v>1</v>
      </c>
      <c r="B9" s="19">
        <v>2</v>
      </c>
      <c r="C9" s="515">
        <v>6</v>
      </c>
      <c r="D9" s="516"/>
      <c r="E9" s="516"/>
      <c r="F9" s="517"/>
      <c r="G9" s="146">
        <v>7</v>
      </c>
      <c r="H9" s="19">
        <v>8</v>
      </c>
    </row>
    <row r="10" spans="1:16" ht="18" customHeight="1" x14ac:dyDescent="0.25">
      <c r="A10" s="20"/>
      <c r="B10" s="127" t="s">
        <v>65</v>
      </c>
      <c r="C10" s="136"/>
      <c r="D10" s="136"/>
      <c r="E10" s="136"/>
      <c r="F10" s="136"/>
      <c r="G10" s="20"/>
      <c r="H10" s="272">
        <f>H15+H19+H28+H33+H40+H48+H52+H70+H87+H97+H101+H111+H114+H125+H130+H133+H135+H150+H159+H146+H44+H66</f>
        <v>22371.000000000004</v>
      </c>
      <c r="K10" s="449"/>
      <c r="L10" s="33"/>
      <c r="P10" s="33"/>
    </row>
    <row r="11" spans="1:16" s="24" customFormat="1" ht="0.75" hidden="1" customHeight="1" x14ac:dyDescent="0.2">
      <c r="A11" s="23"/>
      <c r="B11" s="132" t="s">
        <v>130</v>
      </c>
      <c r="C11" s="119" t="s">
        <v>25</v>
      </c>
      <c r="D11" s="119" t="s">
        <v>68</v>
      </c>
      <c r="E11" s="119" t="s">
        <v>24</v>
      </c>
      <c r="F11" s="119" t="s">
        <v>141</v>
      </c>
      <c r="G11" s="119"/>
      <c r="H11" s="120">
        <f>H12</f>
        <v>0</v>
      </c>
      <c r="J11" s="34"/>
      <c r="K11" s="448"/>
    </row>
    <row r="12" spans="1:16" s="24" customFormat="1" hidden="1" x14ac:dyDescent="0.25">
      <c r="A12" s="25"/>
      <c r="B12" s="131" t="s">
        <v>111</v>
      </c>
      <c r="C12" s="27" t="s">
        <v>25</v>
      </c>
      <c r="D12" s="27" t="s">
        <v>77</v>
      </c>
      <c r="E12" s="27" t="s">
        <v>24</v>
      </c>
      <c r="F12" s="27" t="s">
        <v>141</v>
      </c>
      <c r="G12" s="27"/>
      <c r="H12" s="36">
        <f>H13</f>
        <v>0</v>
      </c>
      <c r="K12" s="448"/>
    </row>
    <row r="13" spans="1:16" s="24" customFormat="1" ht="45" hidden="1" x14ac:dyDescent="0.25">
      <c r="A13" s="25"/>
      <c r="B13" s="131" t="s">
        <v>112</v>
      </c>
      <c r="C13" s="27" t="s">
        <v>25</v>
      </c>
      <c r="D13" s="27" t="s">
        <v>77</v>
      </c>
      <c r="E13" s="27" t="s">
        <v>24</v>
      </c>
      <c r="F13" s="27" t="s">
        <v>140</v>
      </c>
      <c r="G13" s="27"/>
      <c r="H13" s="36">
        <f>H14</f>
        <v>0</v>
      </c>
      <c r="K13" s="448"/>
    </row>
    <row r="14" spans="1:16" s="24" customFormat="1" ht="1.5" hidden="1" customHeight="1" x14ac:dyDescent="0.25">
      <c r="A14" s="25"/>
      <c r="B14" s="129" t="s">
        <v>82</v>
      </c>
      <c r="C14" s="27" t="s">
        <v>25</v>
      </c>
      <c r="D14" s="27" t="s">
        <v>77</v>
      </c>
      <c r="E14" s="27" t="s">
        <v>24</v>
      </c>
      <c r="F14" s="27" t="s">
        <v>140</v>
      </c>
      <c r="G14" s="27" t="s">
        <v>83</v>
      </c>
      <c r="H14" s="36">
        <v>0</v>
      </c>
      <c r="K14" s="448"/>
    </row>
    <row r="15" spans="1:16" s="24" customFormat="1" ht="42.75" x14ac:dyDescent="0.2">
      <c r="A15" s="23"/>
      <c r="B15" s="132" t="s">
        <v>129</v>
      </c>
      <c r="C15" s="119" t="s">
        <v>26</v>
      </c>
      <c r="D15" s="119" t="s">
        <v>68</v>
      </c>
      <c r="E15" s="119" t="s">
        <v>24</v>
      </c>
      <c r="F15" s="119" t="s">
        <v>141</v>
      </c>
      <c r="G15" s="119"/>
      <c r="H15" s="120">
        <f>H18</f>
        <v>3761.9</v>
      </c>
      <c r="K15" s="448"/>
    </row>
    <row r="16" spans="1:16" ht="15.75" customHeight="1" x14ac:dyDescent="0.25">
      <c r="A16" s="25"/>
      <c r="B16" s="129" t="s">
        <v>100</v>
      </c>
      <c r="C16" s="27" t="s">
        <v>26</v>
      </c>
      <c r="D16" s="27" t="s">
        <v>77</v>
      </c>
      <c r="E16" s="27" t="s">
        <v>24</v>
      </c>
      <c r="F16" s="27" t="s">
        <v>141</v>
      </c>
      <c r="G16" s="27"/>
      <c r="H16" s="36">
        <f>H17</f>
        <v>3761.9</v>
      </c>
      <c r="K16" s="440"/>
    </row>
    <row r="17" spans="1:11" ht="30" x14ac:dyDescent="0.25">
      <c r="A17" s="25"/>
      <c r="B17" s="131" t="str">
        <f>прил._7!B82</f>
        <v>Подпрограмма "Мероприятия, финансируемые за счет средств дорожного фонда"</v>
      </c>
      <c r="C17" s="27" t="s">
        <v>26</v>
      </c>
      <c r="D17" s="27" t="s">
        <v>77</v>
      </c>
      <c r="E17" s="27" t="s">
        <v>24</v>
      </c>
      <c r="F17" s="27" t="s">
        <v>142</v>
      </c>
      <c r="G17" s="27"/>
      <c r="H17" s="36">
        <f>H18</f>
        <v>3761.9</v>
      </c>
      <c r="K17" s="440"/>
    </row>
    <row r="18" spans="1:11" s="32" customFormat="1" ht="28.5" customHeight="1" x14ac:dyDescent="0.25">
      <c r="A18" s="25"/>
      <c r="B18" s="130" t="s">
        <v>82</v>
      </c>
      <c r="C18" s="27" t="s">
        <v>26</v>
      </c>
      <c r="D18" s="27" t="s">
        <v>77</v>
      </c>
      <c r="E18" s="27" t="s">
        <v>24</v>
      </c>
      <c r="F18" s="27" t="s">
        <v>142</v>
      </c>
      <c r="G18" s="27" t="s">
        <v>83</v>
      </c>
      <c r="H18" s="36">
        <v>3761.9</v>
      </c>
      <c r="K18" s="440"/>
    </row>
    <row r="19" spans="1:11" s="32" customFormat="1" ht="57" customHeight="1" x14ac:dyDescent="0.25">
      <c r="A19" s="23"/>
      <c r="B19" s="132" t="str">
        <f>прил._7!B70</f>
        <v>Муниципальная программа "Обеспечение безопасности и развитие казачества в Новодмитриевском сельском поселении на 2018-2020 годы"</v>
      </c>
      <c r="C19" s="119" t="s">
        <v>31</v>
      </c>
      <c r="D19" s="119" t="s">
        <v>68</v>
      </c>
      <c r="E19" s="119" t="s">
        <v>24</v>
      </c>
      <c r="F19" s="119" t="s">
        <v>141</v>
      </c>
      <c r="G19" s="119"/>
      <c r="H19" s="120">
        <f>H24+H27</f>
        <v>433.1</v>
      </c>
      <c r="K19" s="440"/>
    </row>
    <row r="20" spans="1:11" s="32" customFormat="1" ht="48" customHeight="1" x14ac:dyDescent="0.25">
      <c r="A20" s="25"/>
      <c r="B20" s="131" t="s">
        <v>190</v>
      </c>
      <c r="C20" s="27" t="s">
        <v>31</v>
      </c>
      <c r="D20" s="27" t="s">
        <v>77</v>
      </c>
      <c r="E20" s="27" t="s">
        <v>24</v>
      </c>
      <c r="F20" s="27" t="s">
        <v>160</v>
      </c>
      <c r="G20" s="27"/>
      <c r="H20" s="36">
        <f>H23</f>
        <v>413.1</v>
      </c>
      <c r="K20" s="440"/>
    </row>
    <row r="21" spans="1:11" ht="17.25" hidden="1" customHeight="1" x14ac:dyDescent="0.25">
      <c r="A21" s="25"/>
      <c r="B21" s="22" t="s">
        <v>52</v>
      </c>
      <c r="C21" s="27" t="s">
        <v>31</v>
      </c>
      <c r="D21" s="27" t="s">
        <v>77</v>
      </c>
      <c r="E21" s="27"/>
      <c r="F21" s="27" t="s">
        <v>160</v>
      </c>
      <c r="G21" s="27"/>
      <c r="H21" s="36"/>
      <c r="K21" s="440"/>
    </row>
    <row r="22" spans="1:11" ht="28.5" hidden="1" customHeight="1" x14ac:dyDescent="0.25">
      <c r="A22" s="25"/>
      <c r="B22" s="22" t="s">
        <v>82</v>
      </c>
      <c r="C22" s="27" t="s">
        <v>31</v>
      </c>
      <c r="D22" s="27" t="s">
        <v>77</v>
      </c>
      <c r="E22" s="27"/>
      <c r="F22" s="27" t="s">
        <v>160</v>
      </c>
      <c r="G22" s="27" t="s">
        <v>83</v>
      </c>
      <c r="H22" s="36"/>
      <c r="K22" s="440"/>
    </row>
    <row r="23" spans="1:11" ht="76.5" customHeight="1" x14ac:dyDescent="0.25">
      <c r="A23" s="25"/>
      <c r="B23" s="130" t="str">
        <f>прил._7!B72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3" s="27" t="s">
        <v>31</v>
      </c>
      <c r="D23" s="27" t="s">
        <v>77</v>
      </c>
      <c r="E23" s="27" t="s">
        <v>24</v>
      </c>
      <c r="F23" s="27" t="s">
        <v>160</v>
      </c>
      <c r="G23" s="27"/>
      <c r="H23" s="36">
        <f>H24</f>
        <v>413.1</v>
      </c>
      <c r="K23" s="440"/>
    </row>
    <row r="24" spans="1:11" ht="75" customHeight="1" x14ac:dyDescent="0.25">
      <c r="A24" s="25"/>
      <c r="B24" s="79" t="s">
        <v>78</v>
      </c>
      <c r="C24" s="27" t="s">
        <v>31</v>
      </c>
      <c r="D24" s="27" t="s">
        <v>77</v>
      </c>
      <c r="E24" s="27" t="s">
        <v>24</v>
      </c>
      <c r="F24" s="27" t="s">
        <v>160</v>
      </c>
      <c r="G24" s="27" t="s">
        <v>79</v>
      </c>
      <c r="H24" s="36">
        <f>прил._7!K73</f>
        <v>413.1</v>
      </c>
      <c r="K24" s="440"/>
    </row>
    <row r="25" spans="1:11" ht="17.25" customHeight="1" x14ac:dyDescent="0.25">
      <c r="A25" s="25"/>
      <c r="B25" s="129" t="s">
        <v>97</v>
      </c>
      <c r="C25" s="27" t="s">
        <v>31</v>
      </c>
      <c r="D25" s="27" t="s">
        <v>92</v>
      </c>
      <c r="E25" s="27" t="s">
        <v>24</v>
      </c>
      <c r="F25" s="27" t="s">
        <v>141</v>
      </c>
      <c r="G25" s="27"/>
      <c r="H25" s="36">
        <v>20</v>
      </c>
      <c r="K25" s="440"/>
    </row>
    <row r="26" spans="1:11" ht="29.25" customHeight="1" x14ac:dyDescent="0.25">
      <c r="A26" s="25"/>
      <c r="B26" s="129" t="str">
        <f>прил._7!B76</f>
        <v>Подпрограмма "Поддержка и развитие казачества"</v>
      </c>
      <c r="C26" s="27" t="s">
        <v>31</v>
      </c>
      <c r="D26" s="27" t="s">
        <v>92</v>
      </c>
      <c r="E26" s="27" t="s">
        <v>24</v>
      </c>
      <c r="F26" s="27" t="s">
        <v>161</v>
      </c>
      <c r="G26" s="27"/>
      <c r="H26" s="36">
        <v>20</v>
      </c>
      <c r="K26" s="440"/>
    </row>
    <row r="27" spans="1:11" ht="15.75" customHeight="1" x14ac:dyDescent="0.25">
      <c r="A27" s="25"/>
      <c r="B27" s="163" t="s">
        <v>84</v>
      </c>
      <c r="C27" s="27" t="s">
        <v>31</v>
      </c>
      <c r="D27" s="27" t="s">
        <v>92</v>
      </c>
      <c r="E27" s="27" t="s">
        <v>24</v>
      </c>
      <c r="F27" s="27" t="s">
        <v>161</v>
      </c>
      <c r="G27" s="27" t="s">
        <v>118</v>
      </c>
      <c r="H27" s="36">
        <f>прил._7!K77</f>
        <v>20</v>
      </c>
      <c r="K27" s="440"/>
    </row>
    <row r="28" spans="1:11" ht="45" customHeight="1" x14ac:dyDescent="0.25">
      <c r="A28" s="23"/>
      <c r="B28" s="132" t="str">
        <f>прил._7!B112</f>
        <v>Муниципальная программа "Развитие культуры на 2018-2020 годы  в Новодмитриевском сельском поселении"</v>
      </c>
      <c r="C28" s="119" t="s">
        <v>29</v>
      </c>
      <c r="D28" s="119" t="s">
        <v>68</v>
      </c>
      <c r="E28" s="119" t="s">
        <v>24</v>
      </c>
      <c r="F28" s="119" t="s">
        <v>141</v>
      </c>
      <c r="G28" s="119"/>
      <c r="H28" s="120">
        <f>H30</f>
        <v>5086.2</v>
      </c>
      <c r="K28" s="440"/>
    </row>
    <row r="29" spans="1:11" ht="15.75" customHeight="1" x14ac:dyDescent="0.25">
      <c r="A29" s="25"/>
      <c r="B29" s="148" t="s">
        <v>168</v>
      </c>
      <c r="C29" s="27" t="s">
        <v>29</v>
      </c>
      <c r="D29" s="27" t="s">
        <v>77</v>
      </c>
      <c r="E29" s="27" t="s">
        <v>24</v>
      </c>
      <c r="F29" s="27" t="s">
        <v>141</v>
      </c>
      <c r="G29" s="27"/>
      <c r="H29" s="36">
        <f>H30</f>
        <v>5086.2</v>
      </c>
      <c r="K29" s="440"/>
    </row>
    <row r="30" spans="1:11" ht="29.25" customHeight="1" x14ac:dyDescent="0.25">
      <c r="A30" s="30"/>
      <c r="B30" s="148" t="s">
        <v>119</v>
      </c>
      <c r="C30" s="27" t="s">
        <v>29</v>
      </c>
      <c r="D30" s="27" t="s">
        <v>77</v>
      </c>
      <c r="E30" s="27" t="s">
        <v>31</v>
      </c>
      <c r="F30" s="27" t="s">
        <v>141</v>
      </c>
      <c r="G30" s="27"/>
      <c r="H30" s="36">
        <v>5086.2</v>
      </c>
      <c r="K30" s="440"/>
    </row>
    <row r="31" spans="1:11" ht="31.5" customHeight="1" x14ac:dyDescent="0.25">
      <c r="A31" s="30"/>
      <c r="B31" s="148" t="str">
        <f>прил._7!B115</f>
        <v>Подпрограмма "Расходы на обеспечение деятельности (оказание услуг) муниципальных учреждений"</v>
      </c>
      <c r="C31" s="27" t="s">
        <v>29</v>
      </c>
      <c r="D31" s="27" t="s">
        <v>77</v>
      </c>
      <c r="E31" s="27" t="s">
        <v>31</v>
      </c>
      <c r="F31" s="27" t="s">
        <v>143</v>
      </c>
      <c r="G31" s="27"/>
      <c r="H31" s="36">
        <v>5086.2</v>
      </c>
      <c r="K31" s="440"/>
    </row>
    <row r="32" spans="1:11" ht="45.75" customHeight="1" x14ac:dyDescent="0.25">
      <c r="A32" s="30"/>
      <c r="B32" s="148" t="s">
        <v>166</v>
      </c>
      <c r="C32" s="27" t="s">
        <v>29</v>
      </c>
      <c r="D32" s="27" t="s">
        <v>77</v>
      </c>
      <c r="E32" s="27" t="s">
        <v>31</v>
      </c>
      <c r="F32" s="27" t="s">
        <v>143</v>
      </c>
      <c r="G32" s="27" t="s">
        <v>118</v>
      </c>
      <c r="H32" s="36">
        <v>4315.8999999999996</v>
      </c>
      <c r="K32" s="440"/>
    </row>
    <row r="33" spans="1:11" ht="56.25" customHeight="1" x14ac:dyDescent="0.25">
      <c r="A33" s="25"/>
      <c r="B33" s="132" t="str">
        <f>прил._7!B129</f>
        <v>Муниципальная программа "Развитие физической культуры и спорта в Новодмитриевском сельском поселении Северского района</v>
      </c>
      <c r="C33" s="119" t="s">
        <v>32</v>
      </c>
      <c r="D33" s="119" t="s">
        <v>77</v>
      </c>
      <c r="E33" s="119" t="s">
        <v>27</v>
      </c>
      <c r="F33" s="119" t="s">
        <v>141</v>
      </c>
      <c r="G33" s="119"/>
      <c r="H33" s="120">
        <f>H36+H37</f>
        <v>368.1</v>
      </c>
      <c r="K33" s="440"/>
    </row>
    <row r="34" spans="1:11" ht="29.25" customHeight="1" x14ac:dyDescent="0.25">
      <c r="A34" s="25"/>
      <c r="B34" s="22" t="s">
        <v>124</v>
      </c>
      <c r="C34" s="27" t="s">
        <v>32</v>
      </c>
      <c r="D34" s="27" t="s">
        <v>77</v>
      </c>
      <c r="E34" s="27" t="s">
        <v>27</v>
      </c>
      <c r="F34" s="27" t="s">
        <v>69</v>
      </c>
      <c r="G34" s="27"/>
      <c r="H34" s="36">
        <f>H35</f>
        <v>368.1</v>
      </c>
      <c r="K34" s="440"/>
    </row>
    <row r="35" spans="1:11" ht="29.25" customHeight="1" x14ac:dyDescent="0.25">
      <c r="A35" s="25"/>
      <c r="B35" s="22" t="s">
        <v>124</v>
      </c>
      <c r="C35" s="27" t="s">
        <v>32</v>
      </c>
      <c r="D35" s="27" t="s">
        <v>77</v>
      </c>
      <c r="E35" s="27" t="s">
        <v>27</v>
      </c>
      <c r="F35" s="27" t="s">
        <v>144</v>
      </c>
      <c r="G35" s="27"/>
      <c r="H35" s="36">
        <f>H36+H37</f>
        <v>368.1</v>
      </c>
      <c r="K35" s="440"/>
    </row>
    <row r="36" spans="1:11" ht="75" customHeight="1" x14ac:dyDescent="0.25">
      <c r="A36" s="25"/>
      <c r="B36" s="21" t="s">
        <v>78</v>
      </c>
      <c r="C36" s="27" t="s">
        <v>32</v>
      </c>
      <c r="D36" s="27" t="s">
        <v>77</v>
      </c>
      <c r="E36" s="27" t="s">
        <v>27</v>
      </c>
      <c r="F36" s="27" t="s">
        <v>144</v>
      </c>
      <c r="G36" s="27" t="s">
        <v>79</v>
      </c>
      <c r="H36" s="36">
        <f>прил._7!K132</f>
        <v>368.1</v>
      </c>
      <c r="K36" s="440"/>
    </row>
    <row r="37" spans="1:11" ht="29.25" customHeight="1" x14ac:dyDescent="0.25">
      <c r="A37" s="25"/>
      <c r="B37" s="129" t="s">
        <v>82</v>
      </c>
      <c r="C37" s="27" t="s">
        <v>32</v>
      </c>
      <c r="D37" s="27" t="s">
        <v>77</v>
      </c>
      <c r="E37" s="27" t="s">
        <v>27</v>
      </c>
      <c r="F37" s="27" t="s">
        <v>144</v>
      </c>
      <c r="G37" s="27" t="s">
        <v>83</v>
      </c>
      <c r="H37" s="36">
        <v>0</v>
      </c>
      <c r="K37" s="440"/>
    </row>
    <row r="38" spans="1:11" ht="30" hidden="1" x14ac:dyDescent="0.25">
      <c r="A38" s="25"/>
      <c r="B38" s="29" t="s">
        <v>82</v>
      </c>
      <c r="C38" s="27" t="s">
        <v>102</v>
      </c>
      <c r="D38" s="27" t="s">
        <v>77</v>
      </c>
      <c r="E38" s="27" t="s">
        <v>25</v>
      </c>
      <c r="F38" s="27" t="s">
        <v>145</v>
      </c>
      <c r="G38" s="27" t="s">
        <v>79</v>
      </c>
      <c r="H38" s="36"/>
      <c r="I38" s="36"/>
      <c r="J38" s="36"/>
      <c r="K38" s="440"/>
    </row>
    <row r="39" spans="1:11" ht="21" hidden="1" customHeight="1" x14ac:dyDescent="0.25">
      <c r="A39" s="25"/>
      <c r="B39" s="129" t="s">
        <v>82</v>
      </c>
      <c r="C39" s="27" t="s">
        <v>102</v>
      </c>
      <c r="D39" s="27" t="s">
        <v>77</v>
      </c>
      <c r="E39" s="27" t="s">
        <v>25</v>
      </c>
      <c r="F39" s="27" t="s">
        <v>145</v>
      </c>
      <c r="G39" s="27" t="s">
        <v>83</v>
      </c>
      <c r="H39" s="36"/>
      <c r="I39" s="36">
        <v>0</v>
      </c>
      <c r="J39" s="36">
        <v>0</v>
      </c>
      <c r="K39" s="440"/>
    </row>
    <row r="40" spans="1:11" ht="60" customHeight="1" x14ac:dyDescent="0.25">
      <c r="A40" s="30"/>
      <c r="B40" s="132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0" s="119" t="s">
        <v>42</v>
      </c>
      <c r="D40" s="119" t="s">
        <v>68</v>
      </c>
      <c r="E40" s="119" t="s">
        <v>24</v>
      </c>
      <c r="F40" s="119" t="s">
        <v>141</v>
      </c>
      <c r="G40" s="122"/>
      <c r="H40" s="120">
        <f>H41</f>
        <v>14.4</v>
      </c>
      <c r="K40" s="440"/>
    </row>
    <row r="41" spans="1:11" ht="27.75" customHeight="1" x14ac:dyDescent="0.25">
      <c r="A41" s="30"/>
      <c r="B41" s="131" t="s">
        <v>94</v>
      </c>
      <c r="C41" s="27" t="s">
        <v>42</v>
      </c>
      <c r="D41" s="27" t="s">
        <v>77</v>
      </c>
      <c r="E41" s="27" t="s">
        <v>24</v>
      </c>
      <c r="F41" s="27" t="s">
        <v>141</v>
      </c>
      <c r="G41" s="31"/>
      <c r="H41" s="36">
        <f>H42</f>
        <v>14.4</v>
      </c>
      <c r="K41" s="440"/>
    </row>
    <row r="42" spans="1:11" ht="33.75" customHeight="1" x14ac:dyDescent="0.25">
      <c r="A42" s="30"/>
      <c r="B42" s="131" t="s">
        <v>95</v>
      </c>
      <c r="C42" s="27" t="s">
        <v>42</v>
      </c>
      <c r="D42" s="27" t="s">
        <v>77</v>
      </c>
      <c r="E42" s="27" t="s">
        <v>24</v>
      </c>
      <c r="F42" s="27" t="s">
        <v>146</v>
      </c>
      <c r="G42" s="31"/>
      <c r="H42" s="36">
        <f>H43</f>
        <v>14.4</v>
      </c>
      <c r="K42" s="440"/>
    </row>
    <row r="43" spans="1:11" ht="28.5" customHeight="1" x14ac:dyDescent="0.25">
      <c r="A43" s="30"/>
      <c r="B43" s="22" t="s">
        <v>82</v>
      </c>
      <c r="C43" s="27" t="s">
        <v>42</v>
      </c>
      <c r="D43" s="27" t="s">
        <v>77</v>
      </c>
      <c r="E43" s="27" t="s">
        <v>24</v>
      </c>
      <c r="F43" s="27" t="s">
        <v>146</v>
      </c>
      <c r="G43" s="31" t="s">
        <v>83</v>
      </c>
      <c r="H43" s="36">
        <v>14.4</v>
      </c>
      <c r="K43" s="440"/>
    </row>
    <row r="44" spans="1:11" ht="63" customHeight="1" x14ac:dyDescent="0.25">
      <c r="A44" s="30"/>
      <c r="B44" s="458" t="s">
        <v>280</v>
      </c>
      <c r="C44" s="71" t="s">
        <v>41</v>
      </c>
      <c r="D44" s="71" t="s">
        <v>68</v>
      </c>
      <c r="E44" s="71" t="s">
        <v>24</v>
      </c>
      <c r="F44" s="71" t="s">
        <v>141</v>
      </c>
      <c r="G44" s="31"/>
      <c r="H44" s="120">
        <f>H45</f>
        <v>50</v>
      </c>
      <c r="K44" s="440"/>
    </row>
    <row r="45" spans="1:11" ht="27.75" customHeight="1" x14ac:dyDescent="0.25">
      <c r="A45" s="30"/>
      <c r="B45" s="171" t="s">
        <v>215</v>
      </c>
      <c r="C45" s="319" t="s">
        <v>41</v>
      </c>
      <c r="D45" s="319" t="s">
        <v>77</v>
      </c>
      <c r="E45" s="319" t="s">
        <v>24</v>
      </c>
      <c r="F45" s="319" t="s">
        <v>141</v>
      </c>
      <c r="G45" s="87"/>
      <c r="H45" s="268">
        <f>H46</f>
        <v>50</v>
      </c>
      <c r="K45" s="440"/>
    </row>
    <row r="46" spans="1:11" ht="63" customHeight="1" x14ac:dyDescent="0.25">
      <c r="A46" s="30"/>
      <c r="B46" s="462" t="s">
        <v>217</v>
      </c>
      <c r="C46" s="319" t="s">
        <v>41</v>
      </c>
      <c r="D46" s="319" t="s">
        <v>77</v>
      </c>
      <c r="E46" s="319" t="s">
        <v>24</v>
      </c>
      <c r="F46" s="319" t="s">
        <v>216</v>
      </c>
      <c r="G46" s="87"/>
      <c r="H46" s="268">
        <v>50</v>
      </c>
      <c r="K46" s="440"/>
    </row>
    <row r="47" spans="1:11" ht="31.5" customHeight="1" x14ac:dyDescent="0.25">
      <c r="A47" s="30"/>
      <c r="B47" s="461" t="s">
        <v>82</v>
      </c>
      <c r="C47" s="400" t="s">
        <v>41</v>
      </c>
      <c r="D47" s="400" t="s">
        <v>77</v>
      </c>
      <c r="E47" s="400" t="s">
        <v>24</v>
      </c>
      <c r="F47" s="400" t="s">
        <v>216</v>
      </c>
      <c r="G47" s="459" t="s">
        <v>83</v>
      </c>
      <c r="H47" s="460">
        <v>50</v>
      </c>
      <c r="K47" s="440"/>
    </row>
    <row r="48" spans="1:11" s="24" customFormat="1" ht="72" customHeight="1" x14ac:dyDescent="0.2">
      <c r="A48" s="26"/>
      <c r="B48" s="175" t="s">
        <v>174</v>
      </c>
      <c r="C48" s="71" t="s">
        <v>40</v>
      </c>
      <c r="D48" s="71" t="s">
        <v>68</v>
      </c>
      <c r="E48" s="71" t="s">
        <v>24</v>
      </c>
      <c r="F48" s="71" t="s">
        <v>141</v>
      </c>
      <c r="G48" s="176"/>
      <c r="H48" s="120">
        <f>H51</f>
        <v>20</v>
      </c>
      <c r="K48" s="448"/>
    </row>
    <row r="49" spans="1:15" ht="30" customHeight="1" x14ac:dyDescent="0.25">
      <c r="A49" s="30"/>
      <c r="B49" s="174" t="s">
        <v>175</v>
      </c>
      <c r="C49" s="40" t="s">
        <v>40</v>
      </c>
      <c r="D49" s="40" t="s">
        <v>77</v>
      </c>
      <c r="E49" s="40" t="s">
        <v>24</v>
      </c>
      <c r="F49" s="40" t="s">
        <v>141</v>
      </c>
      <c r="G49" s="149"/>
      <c r="H49" s="36">
        <f>H50</f>
        <v>20</v>
      </c>
      <c r="K49" s="440"/>
    </row>
    <row r="50" spans="1:15" ht="30" customHeight="1" x14ac:dyDescent="0.25">
      <c r="A50" s="30"/>
      <c r="B50" s="174" t="s">
        <v>175</v>
      </c>
      <c r="C50" s="40" t="s">
        <v>40</v>
      </c>
      <c r="D50" s="40" t="s">
        <v>77</v>
      </c>
      <c r="E50" s="40" t="s">
        <v>24</v>
      </c>
      <c r="F50" s="40" t="s">
        <v>167</v>
      </c>
      <c r="G50" s="149"/>
      <c r="H50" s="36">
        <f>H51</f>
        <v>20</v>
      </c>
      <c r="K50" s="440"/>
    </row>
    <row r="51" spans="1:15" ht="44.25" customHeight="1" x14ac:dyDescent="0.25">
      <c r="A51" s="30"/>
      <c r="B51" s="174" t="s">
        <v>117</v>
      </c>
      <c r="C51" s="40" t="s">
        <v>40</v>
      </c>
      <c r="D51" s="40" t="s">
        <v>77</v>
      </c>
      <c r="E51" s="40" t="s">
        <v>24</v>
      </c>
      <c r="F51" s="40" t="s">
        <v>167</v>
      </c>
      <c r="G51" s="149" t="s">
        <v>118</v>
      </c>
      <c r="H51" s="36">
        <v>20</v>
      </c>
      <c r="K51" s="440"/>
    </row>
    <row r="52" spans="1:15" ht="56.25" customHeight="1" x14ac:dyDescent="0.25">
      <c r="A52" s="23"/>
      <c r="B52" s="133" t="str">
        <f>прил._7!B85</f>
        <v>Муниципальная программа "Информационное общество Северского района в Новодмитриевском сельском поселении на 2018-2020 годы"</v>
      </c>
      <c r="C52" s="119" t="s">
        <v>103</v>
      </c>
      <c r="D52" s="119" t="s">
        <v>68</v>
      </c>
      <c r="E52" s="119" t="s">
        <v>24</v>
      </c>
      <c r="F52" s="119" t="s">
        <v>141</v>
      </c>
      <c r="G52" s="119"/>
      <c r="H52" s="120">
        <f>H53+H56</f>
        <v>334.9</v>
      </c>
      <c r="K52" s="440"/>
    </row>
    <row r="53" spans="1:15" ht="22.5" customHeight="1" x14ac:dyDescent="0.25">
      <c r="A53" s="23"/>
      <c r="B53" s="129" t="s">
        <v>125</v>
      </c>
      <c r="C53" s="27" t="s">
        <v>103</v>
      </c>
      <c r="D53" s="27" t="s">
        <v>77</v>
      </c>
      <c r="E53" s="27" t="s">
        <v>24</v>
      </c>
      <c r="F53" s="27" t="s">
        <v>141</v>
      </c>
      <c r="G53" s="27"/>
      <c r="H53" s="36">
        <f>H55</f>
        <v>150</v>
      </c>
      <c r="K53" s="440"/>
    </row>
    <row r="54" spans="1:15" ht="42.75" customHeight="1" x14ac:dyDescent="0.25">
      <c r="A54" s="23"/>
      <c r="B54" s="22" t="s">
        <v>59</v>
      </c>
      <c r="C54" s="27" t="s">
        <v>103</v>
      </c>
      <c r="D54" s="27" t="s">
        <v>77</v>
      </c>
      <c r="E54" s="27" t="s">
        <v>24</v>
      </c>
      <c r="F54" s="27" t="s">
        <v>147</v>
      </c>
      <c r="G54" s="27"/>
      <c r="H54" s="36">
        <v>150</v>
      </c>
      <c r="K54" s="440"/>
    </row>
    <row r="55" spans="1:15" ht="42.75" customHeight="1" x14ac:dyDescent="0.25">
      <c r="A55" s="23"/>
      <c r="B55" s="130" t="s">
        <v>82</v>
      </c>
      <c r="C55" s="27" t="s">
        <v>103</v>
      </c>
      <c r="D55" s="27" t="s">
        <v>77</v>
      </c>
      <c r="E55" s="27" t="s">
        <v>24</v>
      </c>
      <c r="F55" s="27" t="s">
        <v>147</v>
      </c>
      <c r="G55" s="27" t="s">
        <v>83</v>
      </c>
      <c r="H55" s="36">
        <f>прил._7!K139</f>
        <v>150</v>
      </c>
      <c r="K55" s="440"/>
    </row>
    <row r="56" spans="1:15" ht="24" customHeight="1" x14ac:dyDescent="0.25">
      <c r="A56" s="25"/>
      <c r="B56" s="129" t="s">
        <v>104</v>
      </c>
      <c r="C56" s="27" t="s">
        <v>103</v>
      </c>
      <c r="D56" s="27" t="s">
        <v>70</v>
      </c>
      <c r="E56" s="27" t="s">
        <v>24</v>
      </c>
      <c r="F56" s="27" t="s">
        <v>141</v>
      </c>
      <c r="G56" s="27"/>
      <c r="H56" s="36">
        <f>H57</f>
        <v>184.9</v>
      </c>
      <c r="K56" s="447"/>
      <c r="L56" s="35"/>
      <c r="M56" s="35"/>
      <c r="N56" s="35"/>
      <c r="O56" s="35"/>
    </row>
    <row r="57" spans="1:15" ht="30" x14ac:dyDescent="0.25">
      <c r="A57" s="25"/>
      <c r="B57" s="22" t="s">
        <v>59</v>
      </c>
      <c r="C57" s="27" t="s">
        <v>103</v>
      </c>
      <c r="D57" s="27" t="s">
        <v>70</v>
      </c>
      <c r="E57" s="27" t="s">
        <v>24</v>
      </c>
      <c r="F57" s="27" t="s">
        <v>148</v>
      </c>
      <c r="G57" s="27"/>
      <c r="H57" s="36">
        <f>H58</f>
        <v>184.9</v>
      </c>
      <c r="K57" s="447"/>
      <c r="L57" s="35"/>
      <c r="M57" s="35"/>
      <c r="N57" s="35"/>
      <c r="O57" s="35"/>
    </row>
    <row r="58" spans="1:15" ht="27.75" customHeight="1" x14ac:dyDescent="0.25">
      <c r="A58" s="25"/>
      <c r="B58" s="130" t="s">
        <v>82</v>
      </c>
      <c r="C58" s="27" t="s">
        <v>103</v>
      </c>
      <c r="D58" s="27" t="s">
        <v>70</v>
      </c>
      <c r="E58" s="27" t="s">
        <v>24</v>
      </c>
      <c r="F58" s="27" t="s">
        <v>148</v>
      </c>
      <c r="G58" s="27" t="s">
        <v>83</v>
      </c>
      <c r="H58" s="36">
        <f>прил._7!K88</f>
        <v>184.9</v>
      </c>
      <c r="K58" s="447"/>
      <c r="L58" s="35"/>
      <c r="M58" s="35"/>
      <c r="N58" s="35"/>
      <c r="O58" s="35"/>
    </row>
    <row r="59" spans="1:15" ht="27" hidden="1" customHeight="1" x14ac:dyDescent="0.25">
      <c r="A59" s="25"/>
      <c r="B59" s="130" t="s">
        <v>104</v>
      </c>
      <c r="C59" s="27" t="s">
        <v>103</v>
      </c>
      <c r="D59" s="27" t="s">
        <v>77</v>
      </c>
      <c r="E59" s="27" t="s">
        <v>24</v>
      </c>
      <c r="F59" s="27" t="s">
        <v>147</v>
      </c>
      <c r="G59" s="27"/>
      <c r="H59" s="36"/>
      <c r="K59" s="447"/>
      <c r="L59" s="35"/>
      <c r="M59" s="35"/>
      <c r="N59" s="35"/>
      <c r="O59" s="35"/>
    </row>
    <row r="60" spans="1:15" ht="30" hidden="1" customHeight="1" x14ac:dyDescent="0.25">
      <c r="A60" s="25"/>
      <c r="B60" s="130" t="s">
        <v>59</v>
      </c>
      <c r="C60" s="27" t="s">
        <v>103</v>
      </c>
      <c r="D60" s="27" t="s">
        <v>70</v>
      </c>
      <c r="E60" s="27" t="s">
        <v>24</v>
      </c>
      <c r="F60" s="27" t="s">
        <v>148</v>
      </c>
      <c r="G60" s="27"/>
      <c r="H60" s="36"/>
      <c r="K60" s="447"/>
      <c r="L60" s="35"/>
      <c r="M60" s="35"/>
      <c r="N60" s="35"/>
      <c r="O60" s="35"/>
    </row>
    <row r="61" spans="1:15" ht="14.25" hidden="1" customHeight="1" x14ac:dyDescent="0.25">
      <c r="A61" s="25"/>
      <c r="B61" s="129" t="s">
        <v>82</v>
      </c>
      <c r="C61" s="27" t="s">
        <v>103</v>
      </c>
      <c r="D61" s="27" t="s">
        <v>70</v>
      </c>
      <c r="E61" s="27" t="s">
        <v>24</v>
      </c>
      <c r="F61" s="27" t="s">
        <v>148</v>
      </c>
      <c r="G61" s="27" t="s">
        <v>83</v>
      </c>
      <c r="H61" s="36"/>
      <c r="K61" s="440"/>
    </row>
    <row r="62" spans="1:15" ht="32.25" hidden="1" customHeight="1" x14ac:dyDescent="0.25">
      <c r="A62" s="25"/>
      <c r="B62" s="132" t="s">
        <v>126</v>
      </c>
      <c r="C62" s="27" t="s">
        <v>98</v>
      </c>
      <c r="D62" s="27" t="s">
        <v>68</v>
      </c>
      <c r="E62" s="27"/>
      <c r="F62" s="27" t="s">
        <v>141</v>
      </c>
      <c r="G62" s="27"/>
      <c r="H62" s="36">
        <v>0</v>
      </c>
      <c r="I62" s="36" t="e">
        <v>#REF!</v>
      </c>
      <c r="J62" s="36" t="e">
        <v>#REF!</v>
      </c>
      <c r="K62" s="440"/>
    </row>
    <row r="63" spans="1:15" ht="30" hidden="1" x14ac:dyDescent="0.25">
      <c r="A63" s="25"/>
      <c r="B63" s="129" t="s">
        <v>105</v>
      </c>
      <c r="C63" s="27" t="s">
        <v>98</v>
      </c>
      <c r="D63" s="27" t="s">
        <v>77</v>
      </c>
      <c r="E63" s="27"/>
      <c r="F63" s="27" t="s">
        <v>141</v>
      </c>
      <c r="G63" s="27"/>
      <c r="H63" s="36">
        <v>0</v>
      </c>
      <c r="K63" s="440"/>
    </row>
    <row r="64" spans="1:15" ht="45" hidden="1" x14ac:dyDescent="0.25">
      <c r="A64" s="25"/>
      <c r="B64" s="129" t="s">
        <v>106</v>
      </c>
      <c r="C64" s="27" t="s">
        <v>98</v>
      </c>
      <c r="D64" s="27" t="s">
        <v>77</v>
      </c>
      <c r="E64" s="27"/>
      <c r="F64" s="27" t="s">
        <v>162</v>
      </c>
      <c r="G64" s="27"/>
      <c r="H64" s="36">
        <v>0</v>
      </c>
      <c r="K64" s="440"/>
    </row>
    <row r="65" spans="1:11" hidden="1" x14ac:dyDescent="0.25">
      <c r="A65" s="25"/>
      <c r="B65" s="129" t="s">
        <v>84</v>
      </c>
      <c r="C65" s="27" t="s">
        <v>98</v>
      </c>
      <c r="D65" s="27" t="s">
        <v>77</v>
      </c>
      <c r="E65" s="27"/>
      <c r="F65" s="27" t="s">
        <v>162</v>
      </c>
      <c r="G65" s="27" t="s">
        <v>85</v>
      </c>
      <c r="H65" s="36">
        <v>0</v>
      </c>
      <c r="K65" s="440"/>
    </row>
    <row r="66" spans="1:11" ht="57.75" x14ac:dyDescent="0.25">
      <c r="A66" s="25"/>
      <c r="B66" s="133" t="s">
        <v>522</v>
      </c>
      <c r="C66" s="119" t="s">
        <v>98</v>
      </c>
      <c r="D66" s="119" t="s">
        <v>68</v>
      </c>
      <c r="E66" s="119" t="s">
        <v>24</v>
      </c>
      <c r="F66" s="119" t="s">
        <v>141</v>
      </c>
      <c r="G66" s="119"/>
      <c r="H66" s="120">
        <f>H69</f>
        <v>10</v>
      </c>
      <c r="K66" s="440"/>
    </row>
    <row r="67" spans="1:11" ht="30" x14ac:dyDescent="0.25">
      <c r="A67" s="25"/>
      <c r="B67" s="129" t="s">
        <v>105</v>
      </c>
      <c r="C67" s="27" t="s">
        <v>98</v>
      </c>
      <c r="D67" s="27" t="s">
        <v>77</v>
      </c>
      <c r="E67" s="27" t="s">
        <v>23</v>
      </c>
      <c r="F67" s="27" t="s">
        <v>141</v>
      </c>
      <c r="G67" s="27"/>
      <c r="H67" s="36">
        <v>10</v>
      </c>
      <c r="K67" s="440"/>
    </row>
    <row r="68" spans="1:11" ht="30" x14ac:dyDescent="0.25">
      <c r="A68" s="25"/>
      <c r="B68" s="129" t="s">
        <v>465</v>
      </c>
      <c r="C68" s="27" t="s">
        <v>98</v>
      </c>
      <c r="D68" s="27" t="s">
        <v>77</v>
      </c>
      <c r="E68" s="27" t="s">
        <v>23</v>
      </c>
      <c r="F68" s="27" t="s">
        <v>162</v>
      </c>
      <c r="G68" s="27"/>
      <c r="H68" s="36">
        <v>10</v>
      </c>
      <c r="K68" s="440"/>
    </row>
    <row r="69" spans="1:11" ht="30" x14ac:dyDescent="0.25">
      <c r="A69" s="25"/>
      <c r="B69" s="129" t="s">
        <v>82</v>
      </c>
      <c r="C69" s="27" t="s">
        <v>98</v>
      </c>
      <c r="D69" s="27" t="s">
        <v>77</v>
      </c>
      <c r="E69" s="27" t="s">
        <v>23</v>
      </c>
      <c r="F69" s="27" t="s">
        <v>162</v>
      </c>
      <c r="G69" s="27" t="s">
        <v>83</v>
      </c>
      <c r="H69" s="36">
        <v>10</v>
      </c>
      <c r="K69" s="440"/>
    </row>
    <row r="70" spans="1:11" ht="57.75" customHeight="1" x14ac:dyDescent="0.25">
      <c r="A70" s="23"/>
      <c r="B70" s="132" t="str">
        <f>прил._7!B95</f>
        <v>Муниципальная программа "Развитие жилищно-коммунальной инфраструктуры в Новодмитриевском сельском поселении на 2018-2020 годы"</v>
      </c>
      <c r="C70" s="119" t="s">
        <v>107</v>
      </c>
      <c r="D70" s="119" t="s">
        <v>68</v>
      </c>
      <c r="E70" s="119" t="s">
        <v>24</v>
      </c>
      <c r="F70" s="119" t="s">
        <v>141</v>
      </c>
      <c r="G70" s="119"/>
      <c r="H70" s="120">
        <f>H86</f>
        <v>50</v>
      </c>
      <c r="K70" s="440"/>
    </row>
    <row r="71" spans="1:11" ht="30" x14ac:dyDescent="0.25">
      <c r="A71" s="25"/>
      <c r="B71" s="131" t="s">
        <v>108</v>
      </c>
      <c r="C71" s="27" t="s">
        <v>107</v>
      </c>
      <c r="D71" s="27" t="s">
        <v>70</v>
      </c>
      <c r="E71" s="27" t="s">
        <v>24</v>
      </c>
      <c r="F71" s="27" t="s">
        <v>141</v>
      </c>
      <c r="G71" s="27"/>
      <c r="H71" s="36">
        <f>H85</f>
        <v>50</v>
      </c>
      <c r="K71" s="440"/>
    </row>
    <row r="72" spans="1:11" ht="30" hidden="1" x14ac:dyDescent="0.25">
      <c r="A72" s="25"/>
      <c r="B72" s="131" t="s">
        <v>47</v>
      </c>
      <c r="C72" s="27" t="s">
        <v>107</v>
      </c>
      <c r="D72" s="27" t="s">
        <v>70</v>
      </c>
      <c r="E72" s="27"/>
      <c r="F72" s="27" t="s">
        <v>163</v>
      </c>
      <c r="G72" s="27"/>
      <c r="H72" s="36">
        <f>H73+H74</f>
        <v>0</v>
      </c>
      <c r="K72" s="440"/>
    </row>
    <row r="73" spans="1:11" ht="33" hidden="1" customHeight="1" x14ac:dyDescent="0.25">
      <c r="A73" s="25"/>
      <c r="B73" s="129" t="s">
        <v>82</v>
      </c>
      <c r="C73" s="27" t="s">
        <v>107</v>
      </c>
      <c r="D73" s="27" t="s">
        <v>70</v>
      </c>
      <c r="E73" s="27"/>
      <c r="F73" s="27" t="s">
        <v>163</v>
      </c>
      <c r="G73" s="27" t="s">
        <v>83</v>
      </c>
      <c r="H73" s="36">
        <v>0</v>
      </c>
      <c r="K73" s="440"/>
    </row>
    <row r="74" spans="1:11" ht="27.75" hidden="1" customHeight="1" x14ac:dyDescent="0.25">
      <c r="A74" s="25"/>
      <c r="B74" s="129" t="s">
        <v>84</v>
      </c>
      <c r="C74" s="27" t="s">
        <v>107</v>
      </c>
      <c r="D74" s="27" t="s">
        <v>70</v>
      </c>
      <c r="E74" s="27"/>
      <c r="F74" s="27" t="s">
        <v>163</v>
      </c>
      <c r="G74" s="27" t="s">
        <v>85</v>
      </c>
      <c r="H74" s="36">
        <v>0</v>
      </c>
      <c r="K74" s="440"/>
    </row>
    <row r="75" spans="1:11" ht="28.5" hidden="1" customHeight="1" x14ac:dyDescent="0.25">
      <c r="A75" s="25"/>
      <c r="B75" s="129" t="s">
        <v>110</v>
      </c>
      <c r="C75" s="27" t="s">
        <v>107</v>
      </c>
      <c r="D75" s="27" t="s">
        <v>88</v>
      </c>
      <c r="E75" s="27"/>
      <c r="F75" s="27" t="s">
        <v>141</v>
      </c>
      <c r="G75" s="27"/>
      <c r="H75" s="36">
        <f>H76+H79</f>
        <v>0</v>
      </c>
      <c r="K75" s="440"/>
    </row>
    <row r="76" spans="1:11" ht="32.25" hidden="1" customHeight="1" x14ac:dyDescent="0.25">
      <c r="A76" s="25"/>
      <c r="B76" s="131" t="s">
        <v>109</v>
      </c>
      <c r="C76" s="27" t="s">
        <v>107</v>
      </c>
      <c r="D76" s="27" t="s">
        <v>88</v>
      </c>
      <c r="E76" s="27"/>
      <c r="F76" s="27" t="s">
        <v>149</v>
      </c>
      <c r="G76" s="27"/>
      <c r="H76" s="36">
        <f>H77+H78</f>
        <v>0</v>
      </c>
      <c r="K76" s="440"/>
    </row>
    <row r="77" spans="1:11" ht="29.25" hidden="1" customHeight="1" x14ac:dyDescent="0.25">
      <c r="A77" s="25"/>
      <c r="B77" s="129" t="s">
        <v>82</v>
      </c>
      <c r="C77" s="27" t="s">
        <v>107</v>
      </c>
      <c r="D77" s="27" t="s">
        <v>88</v>
      </c>
      <c r="E77" s="27"/>
      <c r="F77" s="27" t="s">
        <v>149</v>
      </c>
      <c r="G77" s="27" t="s">
        <v>83</v>
      </c>
      <c r="H77" s="36">
        <v>0</v>
      </c>
      <c r="K77" s="440"/>
    </row>
    <row r="78" spans="1:11" ht="13.5" hidden="1" customHeight="1" x14ac:dyDescent="0.25">
      <c r="A78" s="25"/>
      <c r="B78" s="129" t="s">
        <v>84</v>
      </c>
      <c r="C78" s="27" t="s">
        <v>107</v>
      </c>
      <c r="D78" s="27" t="s">
        <v>88</v>
      </c>
      <c r="E78" s="27"/>
      <c r="F78" s="27" t="s">
        <v>149</v>
      </c>
      <c r="G78" s="27" t="s">
        <v>85</v>
      </c>
      <c r="H78" s="36">
        <v>0</v>
      </c>
      <c r="K78" s="440"/>
    </row>
    <row r="79" spans="1:11" ht="16.5" hidden="1" customHeight="1" x14ac:dyDescent="0.25">
      <c r="A79" s="25"/>
      <c r="B79" s="131" t="s">
        <v>47</v>
      </c>
      <c r="C79" s="27" t="s">
        <v>107</v>
      </c>
      <c r="D79" s="27" t="s">
        <v>88</v>
      </c>
      <c r="E79" s="27"/>
      <c r="F79" s="27" t="s">
        <v>163</v>
      </c>
      <c r="G79" s="27"/>
      <c r="H79" s="36">
        <f>H80+H81</f>
        <v>0</v>
      </c>
      <c r="K79" s="440"/>
    </row>
    <row r="80" spans="1:11" ht="12" hidden="1" customHeight="1" x14ac:dyDescent="0.25">
      <c r="A80" s="25"/>
      <c r="B80" s="129" t="s">
        <v>82</v>
      </c>
      <c r="C80" s="27" t="s">
        <v>107</v>
      </c>
      <c r="D80" s="27" t="s">
        <v>88</v>
      </c>
      <c r="E80" s="27"/>
      <c r="F80" s="27" t="s">
        <v>163</v>
      </c>
      <c r="G80" s="27" t="s">
        <v>83</v>
      </c>
      <c r="H80" s="36">
        <v>0</v>
      </c>
      <c r="K80" s="440"/>
    </row>
    <row r="81" spans="1:12" ht="1.5" hidden="1" customHeight="1" x14ac:dyDescent="0.25">
      <c r="A81" s="25"/>
      <c r="B81" s="129" t="s">
        <v>84</v>
      </c>
      <c r="C81" s="27" t="s">
        <v>107</v>
      </c>
      <c r="D81" s="27" t="s">
        <v>88</v>
      </c>
      <c r="E81" s="27"/>
      <c r="F81" s="27" t="s">
        <v>163</v>
      </c>
      <c r="G81" s="27" t="s">
        <v>85</v>
      </c>
      <c r="H81" s="36">
        <v>0</v>
      </c>
      <c r="K81" s="440"/>
    </row>
    <row r="82" spans="1:12" ht="18" hidden="1" customHeight="1" x14ac:dyDescent="0.25">
      <c r="A82" s="25"/>
      <c r="B82" s="134" t="s">
        <v>131</v>
      </c>
      <c r="C82" s="27" t="s">
        <v>107</v>
      </c>
      <c r="D82" s="27" t="s">
        <v>70</v>
      </c>
      <c r="E82" s="27" t="s">
        <v>24</v>
      </c>
      <c r="F82" s="27" t="s">
        <v>150</v>
      </c>
      <c r="G82" s="27"/>
      <c r="H82" s="36">
        <v>0</v>
      </c>
      <c r="K82" s="440"/>
    </row>
    <row r="83" spans="1:12" ht="16.5" hidden="1" customHeight="1" x14ac:dyDescent="0.25">
      <c r="A83" s="25"/>
      <c r="B83" s="135" t="s">
        <v>84</v>
      </c>
      <c r="C83" s="27" t="s">
        <v>107</v>
      </c>
      <c r="D83" s="27" t="s">
        <v>70</v>
      </c>
      <c r="E83" s="27" t="s">
        <v>24</v>
      </c>
      <c r="F83" s="27" t="s">
        <v>150</v>
      </c>
      <c r="G83" s="27" t="s">
        <v>85</v>
      </c>
      <c r="H83" s="36">
        <v>0</v>
      </c>
      <c r="K83" s="440"/>
    </row>
    <row r="84" spans="1:12" ht="16.5" hidden="1" customHeight="1" x14ac:dyDescent="0.25">
      <c r="A84" s="25"/>
      <c r="B84" s="131" t="s">
        <v>17</v>
      </c>
      <c r="C84" s="27" t="s">
        <v>107</v>
      </c>
      <c r="D84" s="27" t="s">
        <v>70</v>
      </c>
      <c r="E84" s="27"/>
      <c r="F84" s="27" t="s">
        <v>163</v>
      </c>
      <c r="G84" s="27"/>
      <c r="H84" s="36">
        <f>H85</f>
        <v>50</v>
      </c>
      <c r="K84" s="440"/>
    </row>
    <row r="85" spans="1:12" ht="28.5" customHeight="1" x14ac:dyDescent="0.25">
      <c r="A85" s="25"/>
      <c r="B85" s="135" t="str">
        <f>прил._7!B97</f>
        <v>Мероприятия в области коммунального хозяйства</v>
      </c>
      <c r="C85" s="27" t="s">
        <v>107</v>
      </c>
      <c r="D85" s="27" t="s">
        <v>70</v>
      </c>
      <c r="E85" s="27" t="s">
        <v>24</v>
      </c>
      <c r="F85" s="27" t="s">
        <v>163</v>
      </c>
      <c r="G85" s="27"/>
      <c r="H85" s="36">
        <f>H86</f>
        <v>50</v>
      </c>
      <c r="K85" s="440"/>
    </row>
    <row r="86" spans="1:12" ht="34.5" customHeight="1" x14ac:dyDescent="0.25">
      <c r="A86" s="25"/>
      <c r="B86" s="129" t="s">
        <v>82</v>
      </c>
      <c r="C86" s="27" t="s">
        <v>107</v>
      </c>
      <c r="D86" s="27" t="s">
        <v>70</v>
      </c>
      <c r="E86" s="27" t="s">
        <v>24</v>
      </c>
      <c r="F86" s="27" t="s">
        <v>163</v>
      </c>
      <c r="G86" s="27" t="s">
        <v>83</v>
      </c>
      <c r="H86" s="36">
        <v>50</v>
      </c>
      <c r="I86" s="36">
        <v>0</v>
      </c>
      <c r="J86" s="36">
        <v>0</v>
      </c>
      <c r="K86" s="440"/>
    </row>
    <row r="87" spans="1:12" ht="56.25" customHeight="1" x14ac:dyDescent="0.25">
      <c r="A87" s="23"/>
      <c r="B87" s="132" t="str">
        <f>прил._7!B100</f>
        <v>Муниципальная программа "Благоустройство территории поселения в Новодмитриевском сельском поселении на 2018-2020 годы"</v>
      </c>
      <c r="C87" s="119" t="s">
        <v>113</v>
      </c>
      <c r="D87" s="119" t="s">
        <v>68</v>
      </c>
      <c r="E87" s="119" t="s">
        <v>24</v>
      </c>
      <c r="F87" s="119" t="s">
        <v>141</v>
      </c>
      <c r="G87" s="119"/>
      <c r="H87" s="120">
        <f>H90+H96+H92</f>
        <v>1630</v>
      </c>
      <c r="K87" s="440"/>
    </row>
    <row r="88" spans="1:12" ht="34.5" customHeight="1" x14ac:dyDescent="0.25">
      <c r="A88" s="25"/>
      <c r="B88" s="131" t="s">
        <v>114</v>
      </c>
      <c r="C88" s="27" t="s">
        <v>113</v>
      </c>
      <c r="D88" s="27" t="s">
        <v>77</v>
      </c>
      <c r="E88" s="27" t="s">
        <v>24</v>
      </c>
      <c r="F88" s="27" t="s">
        <v>141</v>
      </c>
      <c r="G88" s="27"/>
      <c r="H88" s="36">
        <f>H90</f>
        <v>840</v>
      </c>
      <c r="K88" s="440"/>
    </row>
    <row r="89" spans="1:12" ht="61.5" customHeight="1" x14ac:dyDescent="0.25">
      <c r="A89" s="25"/>
      <c r="B89" s="22" t="str">
        <f>прил._7!B102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89" s="27" t="s">
        <v>113</v>
      </c>
      <c r="D89" s="27" t="s">
        <v>77</v>
      </c>
      <c r="E89" s="27" t="s">
        <v>24</v>
      </c>
      <c r="F89" s="27" t="s">
        <v>151</v>
      </c>
      <c r="G89" s="27"/>
      <c r="H89" s="36">
        <f>H90</f>
        <v>840</v>
      </c>
      <c r="K89" s="440"/>
    </row>
    <row r="90" spans="1:12" ht="30" x14ac:dyDescent="0.25">
      <c r="A90" s="25"/>
      <c r="B90" s="129" t="s">
        <v>82</v>
      </c>
      <c r="C90" s="27" t="s">
        <v>113</v>
      </c>
      <c r="D90" s="27" t="s">
        <v>77</v>
      </c>
      <c r="E90" s="27" t="s">
        <v>24</v>
      </c>
      <c r="F90" s="27" t="s">
        <v>151</v>
      </c>
      <c r="G90" s="27" t="s">
        <v>83</v>
      </c>
      <c r="H90" s="36">
        <f>прил._7!K103</f>
        <v>840</v>
      </c>
      <c r="K90" s="440"/>
    </row>
    <row r="91" spans="1:12" ht="44.25" customHeight="1" x14ac:dyDescent="0.25">
      <c r="A91" s="25"/>
      <c r="B91" s="29" t="str">
        <f>прил._7!B104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1" s="27" t="s">
        <v>113</v>
      </c>
      <c r="D91" s="27" t="s">
        <v>70</v>
      </c>
      <c r="E91" s="27" t="s">
        <v>24</v>
      </c>
      <c r="F91" s="27" t="s">
        <v>141</v>
      </c>
      <c r="G91" s="27"/>
      <c r="H91" s="460">
        <v>190</v>
      </c>
      <c r="K91" s="440"/>
    </row>
    <row r="92" spans="1:12" ht="30.75" customHeight="1" x14ac:dyDescent="0.25">
      <c r="A92" s="25"/>
      <c r="B92" s="129" t="s">
        <v>115</v>
      </c>
      <c r="C92" s="27" t="s">
        <v>113</v>
      </c>
      <c r="D92" s="27" t="s">
        <v>70</v>
      </c>
      <c r="E92" s="27" t="s">
        <v>24</v>
      </c>
      <c r="F92" s="27" t="s">
        <v>152</v>
      </c>
      <c r="G92" s="27"/>
      <c r="H92" s="460">
        <v>190</v>
      </c>
      <c r="K92" s="440"/>
    </row>
    <row r="93" spans="1:12" ht="31.5" customHeight="1" x14ac:dyDescent="0.25">
      <c r="A93" s="25"/>
      <c r="B93" s="29" t="s">
        <v>82</v>
      </c>
      <c r="C93" s="27" t="s">
        <v>113</v>
      </c>
      <c r="D93" s="27" t="s">
        <v>70</v>
      </c>
      <c r="E93" s="27" t="s">
        <v>24</v>
      </c>
      <c r="F93" s="27" t="s">
        <v>152</v>
      </c>
      <c r="G93" s="27" t="s">
        <v>83</v>
      </c>
      <c r="H93" s="36">
        <v>190</v>
      </c>
      <c r="K93" s="440"/>
    </row>
    <row r="94" spans="1:12" ht="31.5" customHeight="1" x14ac:dyDescent="0.25">
      <c r="A94" s="25"/>
      <c r="B94" s="129" t="s">
        <v>116</v>
      </c>
      <c r="C94" s="27" t="s">
        <v>113</v>
      </c>
      <c r="D94" s="27" t="s">
        <v>96</v>
      </c>
      <c r="E94" s="27" t="s">
        <v>24</v>
      </c>
      <c r="F94" s="27" t="s">
        <v>141</v>
      </c>
      <c r="G94" s="27"/>
      <c r="H94" s="36">
        <f>H95</f>
        <v>600</v>
      </c>
      <c r="K94" s="440"/>
    </row>
    <row r="95" spans="1:12" ht="60" customHeight="1" x14ac:dyDescent="0.25">
      <c r="A95" s="25"/>
      <c r="B95" s="131" t="str">
        <f>прил._7!B108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5" s="27" t="s">
        <v>113</v>
      </c>
      <c r="D95" s="27" t="s">
        <v>96</v>
      </c>
      <c r="E95" s="27" t="s">
        <v>24</v>
      </c>
      <c r="F95" s="27" t="s">
        <v>153</v>
      </c>
      <c r="G95" s="27"/>
      <c r="H95" s="36">
        <f>H96</f>
        <v>600</v>
      </c>
      <c r="K95" s="447"/>
      <c r="L95" s="35"/>
    </row>
    <row r="96" spans="1:12" ht="29.25" customHeight="1" x14ac:dyDescent="0.25">
      <c r="A96" s="25"/>
      <c r="B96" s="129" t="s">
        <v>82</v>
      </c>
      <c r="C96" s="27" t="s">
        <v>113</v>
      </c>
      <c r="D96" s="27" t="s">
        <v>96</v>
      </c>
      <c r="E96" s="27" t="s">
        <v>24</v>
      </c>
      <c r="F96" s="27" t="s">
        <v>153</v>
      </c>
      <c r="G96" s="27" t="s">
        <v>83</v>
      </c>
      <c r="H96" s="36">
        <v>600</v>
      </c>
      <c r="K96" s="447"/>
      <c r="L96" s="35"/>
    </row>
    <row r="97" spans="1:12" ht="32.25" customHeight="1" x14ac:dyDescent="0.25">
      <c r="A97" s="20"/>
      <c r="B97" s="128" t="s">
        <v>75</v>
      </c>
      <c r="C97" s="119" t="s">
        <v>76</v>
      </c>
      <c r="D97" s="119" t="s">
        <v>68</v>
      </c>
      <c r="E97" s="119" t="s">
        <v>24</v>
      </c>
      <c r="F97" s="119" t="s">
        <v>141</v>
      </c>
      <c r="G97" s="119"/>
      <c r="H97" s="120">
        <f>H100</f>
        <v>853.1</v>
      </c>
      <c r="I97" s="120">
        <f>I100</f>
        <v>0</v>
      </c>
      <c r="J97" s="152">
        <f>J100</f>
        <v>0</v>
      </c>
      <c r="K97" s="450"/>
      <c r="L97" s="35"/>
    </row>
    <row r="98" spans="1:12" ht="24.75" customHeight="1" x14ac:dyDescent="0.25">
      <c r="A98" s="20"/>
      <c r="B98" s="22" t="s">
        <v>53</v>
      </c>
      <c r="C98" s="27" t="s">
        <v>76</v>
      </c>
      <c r="D98" s="27" t="s">
        <v>77</v>
      </c>
      <c r="E98" s="27" t="s">
        <v>24</v>
      </c>
      <c r="F98" s="27" t="s">
        <v>141</v>
      </c>
      <c r="G98" s="27"/>
      <c r="H98" s="36">
        <f>прил._7!K30</f>
        <v>853.1</v>
      </c>
      <c r="K98" s="447"/>
      <c r="L98" s="35"/>
    </row>
    <row r="99" spans="1:12" ht="30" x14ac:dyDescent="0.25">
      <c r="A99" s="20"/>
      <c r="B99" s="22" t="s">
        <v>71</v>
      </c>
      <c r="C99" s="27" t="s">
        <v>76</v>
      </c>
      <c r="D99" s="27" t="s">
        <v>77</v>
      </c>
      <c r="E99" s="27" t="s">
        <v>24</v>
      </c>
      <c r="F99" s="27" t="s">
        <v>154</v>
      </c>
      <c r="G99" s="27"/>
      <c r="H99" s="36">
        <f>H100</f>
        <v>853.1</v>
      </c>
      <c r="K99" s="447"/>
      <c r="L99" s="35"/>
    </row>
    <row r="100" spans="1:12" ht="41.25" customHeight="1" x14ac:dyDescent="0.25">
      <c r="A100" s="20"/>
      <c r="B100" s="22" t="s">
        <v>78</v>
      </c>
      <c r="C100" s="27" t="s">
        <v>76</v>
      </c>
      <c r="D100" s="27" t="s">
        <v>77</v>
      </c>
      <c r="E100" s="27" t="s">
        <v>24</v>
      </c>
      <c r="F100" s="27" t="s">
        <v>154</v>
      </c>
      <c r="G100" s="27" t="s">
        <v>79</v>
      </c>
      <c r="H100" s="36">
        <f>прил._7!K30</f>
        <v>853.1</v>
      </c>
      <c r="K100" s="447"/>
      <c r="L100" s="35"/>
    </row>
    <row r="101" spans="1:12" ht="18" customHeight="1" x14ac:dyDescent="0.25">
      <c r="A101" s="20"/>
      <c r="B101" s="128" t="s">
        <v>188</v>
      </c>
      <c r="C101" s="119" t="s">
        <v>81</v>
      </c>
      <c r="D101" s="119" t="s">
        <v>77</v>
      </c>
      <c r="E101" s="119" t="s">
        <v>24</v>
      </c>
      <c r="F101" s="119" t="s">
        <v>141</v>
      </c>
      <c r="G101" s="119"/>
      <c r="H101" s="272">
        <f>H102</f>
        <v>9188.1000000000022</v>
      </c>
      <c r="I101" s="120" t="e">
        <f>I104+I105+I110+#REF!+I113+I116+I129+I106</f>
        <v>#REF!</v>
      </c>
      <c r="J101" s="152" t="e">
        <f>J104+J105+J110+#REF!+J113+J116+J129+J106</f>
        <v>#REF!</v>
      </c>
      <c r="K101" s="450"/>
      <c r="L101" s="35"/>
    </row>
    <row r="102" spans="1:12" ht="16.5" customHeight="1" x14ac:dyDescent="0.25">
      <c r="A102" s="25"/>
      <c r="B102" s="22" t="s">
        <v>188</v>
      </c>
      <c r="C102" s="27" t="s">
        <v>81</v>
      </c>
      <c r="D102" s="27" t="s">
        <v>77</v>
      </c>
      <c r="E102" s="27" t="s">
        <v>24</v>
      </c>
      <c r="F102" s="27" t="s">
        <v>141</v>
      </c>
      <c r="G102" s="27"/>
      <c r="H102" s="36">
        <f>H103+H107+H109</f>
        <v>9188.1000000000022</v>
      </c>
      <c r="K102" s="451"/>
      <c r="L102" s="35"/>
    </row>
    <row r="103" spans="1:12" ht="30" x14ac:dyDescent="0.25">
      <c r="A103" s="25"/>
      <c r="B103" s="22" t="s">
        <v>71</v>
      </c>
      <c r="C103" s="27" t="s">
        <v>81</v>
      </c>
      <c r="D103" s="27" t="s">
        <v>77</v>
      </c>
      <c r="E103" s="27" t="s">
        <v>24</v>
      </c>
      <c r="F103" s="27" t="s">
        <v>154</v>
      </c>
      <c r="G103" s="27"/>
      <c r="H103" s="36">
        <f>H104+H105+H106</f>
        <v>4620.6000000000004</v>
      </c>
      <c r="K103" s="447"/>
      <c r="L103" s="35"/>
    </row>
    <row r="104" spans="1:12" ht="72" customHeight="1" x14ac:dyDescent="0.25">
      <c r="A104" s="25"/>
      <c r="B104" s="22" t="s">
        <v>78</v>
      </c>
      <c r="C104" s="27" t="s">
        <v>81</v>
      </c>
      <c r="D104" s="27" t="s">
        <v>77</v>
      </c>
      <c r="E104" s="27" t="s">
        <v>24</v>
      </c>
      <c r="F104" s="27" t="s">
        <v>154</v>
      </c>
      <c r="G104" s="27" t="s">
        <v>79</v>
      </c>
      <c r="H104" s="36">
        <f>прил._7!K35</f>
        <v>3427.6</v>
      </c>
      <c r="K104" s="449"/>
    </row>
    <row r="105" spans="1:12" ht="28.5" customHeight="1" x14ac:dyDescent="0.25">
      <c r="A105" s="25"/>
      <c r="B105" s="22" t="s">
        <v>82</v>
      </c>
      <c r="C105" s="27" t="s">
        <v>81</v>
      </c>
      <c r="D105" s="27" t="s">
        <v>77</v>
      </c>
      <c r="E105" s="27" t="s">
        <v>24</v>
      </c>
      <c r="F105" s="27" t="s">
        <v>154</v>
      </c>
      <c r="G105" s="27" t="s">
        <v>83</v>
      </c>
      <c r="H105" s="36">
        <v>1125.5</v>
      </c>
      <c r="K105" s="440"/>
    </row>
    <row r="106" spans="1:12" ht="20.25" customHeight="1" x14ac:dyDescent="0.25">
      <c r="A106" s="25"/>
      <c r="B106" s="22" t="s">
        <v>84</v>
      </c>
      <c r="C106" s="27" t="s">
        <v>81</v>
      </c>
      <c r="D106" s="27" t="s">
        <v>77</v>
      </c>
      <c r="E106" s="27" t="s">
        <v>24</v>
      </c>
      <c r="F106" s="27" t="s">
        <v>154</v>
      </c>
      <c r="G106" s="27" t="s">
        <v>85</v>
      </c>
      <c r="H106" s="36">
        <f>прил._7!K37</f>
        <v>67.5</v>
      </c>
      <c r="K106" s="440"/>
    </row>
    <row r="107" spans="1:12" ht="20.25" customHeight="1" x14ac:dyDescent="0.25">
      <c r="A107" s="25"/>
      <c r="B107" s="22" t="s">
        <v>446</v>
      </c>
      <c r="C107" s="27" t="s">
        <v>81</v>
      </c>
      <c r="D107" s="27" t="s">
        <v>77</v>
      </c>
      <c r="E107" s="27" t="s">
        <v>24</v>
      </c>
      <c r="F107" s="27" t="s">
        <v>141</v>
      </c>
      <c r="G107" s="27"/>
      <c r="H107" s="36">
        <f>H108</f>
        <v>4352.8</v>
      </c>
      <c r="K107" s="440"/>
    </row>
    <row r="108" spans="1:12" ht="44.25" customHeight="1" x14ac:dyDescent="0.25">
      <c r="A108" s="25"/>
      <c r="B108" s="22" t="s">
        <v>447</v>
      </c>
      <c r="C108" s="27" t="s">
        <v>81</v>
      </c>
      <c r="D108" s="27" t="s">
        <v>77</v>
      </c>
      <c r="E108" s="27" t="s">
        <v>24</v>
      </c>
      <c r="F108" s="27" t="s">
        <v>200</v>
      </c>
      <c r="G108" s="27" t="s">
        <v>85</v>
      </c>
      <c r="H108" s="36">
        <v>4352.8</v>
      </c>
      <c r="K108" s="440"/>
    </row>
    <row r="109" spans="1:12" ht="41.25" customHeight="1" x14ac:dyDescent="0.25">
      <c r="A109" s="30"/>
      <c r="B109" s="22" t="s">
        <v>36</v>
      </c>
      <c r="C109" s="27" t="s">
        <v>81</v>
      </c>
      <c r="D109" s="27" t="s">
        <v>77</v>
      </c>
      <c r="E109" s="27" t="s">
        <v>24</v>
      </c>
      <c r="F109" s="27" t="s">
        <v>158</v>
      </c>
      <c r="G109" s="27"/>
      <c r="H109" s="36">
        <f>прил._7!K63</f>
        <v>214.7</v>
      </c>
      <c r="K109" s="440"/>
    </row>
    <row r="110" spans="1:12" ht="43.5" customHeight="1" x14ac:dyDescent="0.25">
      <c r="A110" s="30"/>
      <c r="B110" s="22" t="s">
        <v>78</v>
      </c>
      <c r="C110" s="27" t="s">
        <v>81</v>
      </c>
      <c r="D110" s="27" t="s">
        <v>77</v>
      </c>
      <c r="E110" s="27" t="s">
        <v>24</v>
      </c>
      <c r="F110" s="27" t="s">
        <v>158</v>
      </c>
      <c r="G110" s="27" t="s">
        <v>79</v>
      </c>
      <c r="H110" s="36">
        <f>прил._7!K67</f>
        <v>214.7</v>
      </c>
      <c r="K110" s="449"/>
    </row>
    <row r="111" spans="1:12" ht="15" customHeight="1" x14ac:dyDescent="0.25">
      <c r="A111" s="25"/>
      <c r="B111" s="22" t="s">
        <v>58</v>
      </c>
      <c r="C111" s="27" t="s">
        <v>81</v>
      </c>
      <c r="D111" s="27" t="s">
        <v>70</v>
      </c>
      <c r="E111" s="27" t="s">
        <v>24</v>
      </c>
      <c r="F111" s="27" t="s">
        <v>141</v>
      </c>
      <c r="G111" s="27"/>
      <c r="H111" s="36">
        <v>3.8</v>
      </c>
      <c r="K111" s="440"/>
    </row>
    <row r="112" spans="1:12" ht="46.5" customHeight="1" x14ac:dyDescent="0.25">
      <c r="A112" s="25"/>
      <c r="B112" s="22" t="s">
        <v>86</v>
      </c>
      <c r="C112" s="27" t="s">
        <v>81</v>
      </c>
      <c r="D112" s="27" t="s">
        <v>70</v>
      </c>
      <c r="E112" s="27" t="s">
        <v>24</v>
      </c>
      <c r="F112" s="27" t="s">
        <v>155</v>
      </c>
      <c r="G112" s="27"/>
      <c r="H112" s="36">
        <v>3.8</v>
      </c>
      <c r="K112" s="440"/>
    </row>
    <row r="113" spans="1:11" ht="27" customHeight="1" x14ac:dyDescent="0.25">
      <c r="A113" s="25"/>
      <c r="B113" s="22" t="s">
        <v>82</v>
      </c>
      <c r="C113" s="27" t="s">
        <v>81</v>
      </c>
      <c r="D113" s="27" t="s">
        <v>70</v>
      </c>
      <c r="E113" s="27" t="s">
        <v>24</v>
      </c>
      <c r="F113" s="27" t="s">
        <v>155</v>
      </c>
      <c r="G113" s="27" t="s">
        <v>83</v>
      </c>
      <c r="H113" s="36">
        <f>прил._7!K40</f>
        <v>3.8</v>
      </c>
      <c r="K113" s="440"/>
    </row>
    <row r="114" spans="1:11" ht="34.5" customHeight="1" x14ac:dyDescent="0.25">
      <c r="A114" s="25"/>
      <c r="B114" s="22" t="s">
        <v>56</v>
      </c>
      <c r="C114" s="27" t="s">
        <v>81</v>
      </c>
      <c r="D114" s="27" t="s">
        <v>88</v>
      </c>
      <c r="E114" s="27" t="s">
        <v>24</v>
      </c>
      <c r="F114" s="27" t="s">
        <v>141</v>
      </c>
      <c r="G114" s="27"/>
      <c r="H114" s="36">
        <f>H116</f>
        <v>10</v>
      </c>
      <c r="K114" s="440"/>
    </row>
    <row r="115" spans="1:11" ht="20.25" customHeight="1" x14ac:dyDescent="0.25">
      <c r="A115" s="25"/>
      <c r="B115" s="22" t="s">
        <v>89</v>
      </c>
      <c r="C115" s="27" t="s">
        <v>81</v>
      </c>
      <c r="D115" s="27" t="s">
        <v>88</v>
      </c>
      <c r="E115" s="27" t="s">
        <v>24</v>
      </c>
      <c r="F115" s="27" t="s">
        <v>156</v>
      </c>
      <c r="G115" s="27"/>
      <c r="H115" s="36">
        <f>H116</f>
        <v>10</v>
      </c>
      <c r="K115" s="440"/>
    </row>
    <row r="116" spans="1:11" ht="22.5" customHeight="1" x14ac:dyDescent="0.25">
      <c r="A116" s="25"/>
      <c r="B116" s="233" t="s">
        <v>84</v>
      </c>
      <c r="C116" s="40" t="s">
        <v>81</v>
      </c>
      <c r="D116" s="40" t="s">
        <v>88</v>
      </c>
      <c r="E116" s="40" t="s">
        <v>24</v>
      </c>
      <c r="F116" s="40" t="s">
        <v>156</v>
      </c>
      <c r="G116" s="40" t="s">
        <v>85</v>
      </c>
      <c r="H116" s="268">
        <f>прил._7!K50</f>
        <v>10</v>
      </c>
      <c r="K116" s="440"/>
    </row>
    <row r="117" spans="1:11" ht="41.25" hidden="1" customHeight="1" x14ac:dyDescent="0.25">
      <c r="A117" s="25"/>
      <c r="B117" s="150" t="s">
        <v>50</v>
      </c>
      <c r="C117" s="39">
        <v>51</v>
      </c>
      <c r="D117" s="40" t="s">
        <v>93</v>
      </c>
      <c r="E117" s="40" t="s">
        <v>24</v>
      </c>
      <c r="F117" s="40" t="s">
        <v>141</v>
      </c>
      <c r="G117" s="40"/>
      <c r="H117" s="36">
        <v>0</v>
      </c>
      <c r="K117" s="440"/>
    </row>
    <row r="118" spans="1:11" ht="27.75" hidden="1" customHeight="1" x14ac:dyDescent="0.25">
      <c r="A118" s="25"/>
      <c r="B118" s="150" t="s">
        <v>51</v>
      </c>
      <c r="C118" s="40" t="s">
        <v>81</v>
      </c>
      <c r="D118" s="40" t="s">
        <v>93</v>
      </c>
      <c r="E118" s="40" t="s">
        <v>24</v>
      </c>
      <c r="F118" s="40" t="s">
        <v>159</v>
      </c>
      <c r="G118" s="27"/>
      <c r="H118" s="36">
        <v>0</v>
      </c>
      <c r="K118" s="440"/>
    </row>
    <row r="119" spans="1:11" ht="33.75" hidden="1" customHeight="1" x14ac:dyDescent="0.25">
      <c r="A119" s="25"/>
      <c r="B119" s="82" t="s">
        <v>82</v>
      </c>
      <c r="C119" s="40" t="s">
        <v>81</v>
      </c>
      <c r="D119" s="40" t="s">
        <v>93</v>
      </c>
      <c r="E119" s="40" t="s">
        <v>24</v>
      </c>
      <c r="F119" s="40" t="s">
        <v>159</v>
      </c>
      <c r="G119" s="40" t="s">
        <v>83</v>
      </c>
      <c r="H119" s="36">
        <v>0</v>
      </c>
      <c r="K119" s="440"/>
    </row>
    <row r="120" spans="1:11" ht="16.5" hidden="1" customHeight="1" x14ac:dyDescent="0.25">
      <c r="A120" s="26"/>
      <c r="B120" s="29" t="s">
        <v>57</v>
      </c>
      <c r="C120" s="27" t="s">
        <v>81</v>
      </c>
      <c r="D120" s="27" t="s">
        <v>90</v>
      </c>
      <c r="E120" s="27" t="s">
        <v>24</v>
      </c>
      <c r="F120" s="27" t="s">
        <v>141</v>
      </c>
      <c r="G120" s="27"/>
      <c r="H120" s="36">
        <v>0</v>
      </c>
      <c r="K120" s="440"/>
    </row>
    <row r="121" spans="1:11" ht="45.75" hidden="1" customHeight="1" x14ac:dyDescent="0.25">
      <c r="A121" s="30"/>
      <c r="B121" s="129" t="s">
        <v>91</v>
      </c>
      <c r="C121" s="27" t="s">
        <v>81</v>
      </c>
      <c r="D121" s="27" t="s">
        <v>90</v>
      </c>
      <c r="E121" s="27" t="s">
        <v>24</v>
      </c>
      <c r="F121" s="27" t="s">
        <v>143</v>
      </c>
      <c r="G121" s="27"/>
      <c r="H121" s="36">
        <v>0</v>
      </c>
      <c r="K121" s="440"/>
    </row>
    <row r="122" spans="1:11" ht="76.5" hidden="1" customHeight="1" x14ac:dyDescent="0.25">
      <c r="A122" s="30"/>
      <c r="B122" s="22" t="s">
        <v>78</v>
      </c>
      <c r="C122" s="27" t="s">
        <v>81</v>
      </c>
      <c r="D122" s="27" t="s">
        <v>90</v>
      </c>
      <c r="E122" s="27" t="s">
        <v>24</v>
      </c>
      <c r="F122" s="27" t="s">
        <v>143</v>
      </c>
      <c r="G122" s="27" t="s">
        <v>79</v>
      </c>
      <c r="H122" s="36">
        <v>0</v>
      </c>
      <c r="K122" s="440"/>
    </row>
    <row r="123" spans="1:11" ht="69" hidden="1" customHeight="1" x14ac:dyDescent="0.25">
      <c r="A123" s="30"/>
      <c r="B123" s="22" t="s">
        <v>82</v>
      </c>
      <c r="C123" s="27" t="s">
        <v>81</v>
      </c>
      <c r="D123" s="27" t="s">
        <v>90</v>
      </c>
      <c r="E123" s="27" t="s">
        <v>24</v>
      </c>
      <c r="F123" s="27" t="s">
        <v>143</v>
      </c>
      <c r="G123" s="27" t="s">
        <v>83</v>
      </c>
      <c r="H123" s="36">
        <v>0</v>
      </c>
      <c r="K123" s="440"/>
    </row>
    <row r="124" spans="1:11" hidden="1" x14ac:dyDescent="0.25">
      <c r="A124" s="30"/>
      <c r="B124" s="130" t="s">
        <v>84</v>
      </c>
      <c r="C124" s="27" t="s">
        <v>81</v>
      </c>
      <c r="D124" s="27" t="s">
        <v>90</v>
      </c>
      <c r="E124" s="27" t="s">
        <v>24</v>
      </c>
      <c r="F124" s="27" t="s">
        <v>143</v>
      </c>
      <c r="G124" s="27" t="s">
        <v>85</v>
      </c>
      <c r="H124" s="36">
        <v>0</v>
      </c>
      <c r="K124" s="440"/>
    </row>
    <row r="125" spans="1:11" s="32" customFormat="1" ht="34.5" customHeight="1" x14ac:dyDescent="0.25">
      <c r="A125" s="30"/>
      <c r="B125" s="131" t="s">
        <v>50</v>
      </c>
      <c r="C125" s="27" t="s">
        <v>81</v>
      </c>
      <c r="D125" s="27" t="s">
        <v>93</v>
      </c>
      <c r="E125" s="27" t="s">
        <v>24</v>
      </c>
      <c r="F125" s="27" t="s">
        <v>141</v>
      </c>
      <c r="G125" s="27"/>
      <c r="H125" s="36">
        <f>H129+H127</f>
        <v>391</v>
      </c>
      <c r="K125" s="440"/>
    </row>
    <row r="126" spans="1:11" s="32" customFormat="1" ht="23.25" hidden="1" customHeight="1" x14ac:dyDescent="0.25">
      <c r="A126" s="30"/>
      <c r="B126" s="230" t="s">
        <v>51</v>
      </c>
      <c r="C126" s="231" t="s">
        <v>81</v>
      </c>
      <c r="D126" s="231" t="s">
        <v>93</v>
      </c>
      <c r="E126" s="231" t="s">
        <v>24</v>
      </c>
      <c r="F126" s="231" t="s">
        <v>159</v>
      </c>
      <c r="G126" s="231"/>
      <c r="H126" s="232"/>
      <c r="K126" s="440"/>
    </row>
    <row r="127" spans="1:11" s="32" customFormat="1" ht="28.5" hidden="1" customHeight="1" x14ac:dyDescent="0.25">
      <c r="A127" s="30"/>
      <c r="B127" s="230" t="s">
        <v>82</v>
      </c>
      <c r="C127" s="231" t="s">
        <v>81</v>
      </c>
      <c r="D127" s="231" t="s">
        <v>93</v>
      </c>
      <c r="E127" s="231" t="s">
        <v>24</v>
      </c>
      <c r="F127" s="231" t="s">
        <v>159</v>
      </c>
      <c r="G127" s="231" t="s">
        <v>83</v>
      </c>
      <c r="H127" s="232"/>
      <c r="K127" s="440"/>
    </row>
    <row r="128" spans="1:11" x14ac:dyDescent="0.25">
      <c r="A128" s="30"/>
      <c r="B128" s="129" t="s">
        <v>120</v>
      </c>
      <c r="C128" s="27" t="s">
        <v>81</v>
      </c>
      <c r="D128" s="27" t="s">
        <v>93</v>
      </c>
      <c r="E128" s="27" t="s">
        <v>24</v>
      </c>
      <c r="F128" s="27" t="s">
        <v>157</v>
      </c>
      <c r="G128" s="27"/>
      <c r="H128" s="36">
        <v>391</v>
      </c>
      <c r="K128" s="440"/>
    </row>
    <row r="129" spans="1:256" ht="30" x14ac:dyDescent="0.25">
      <c r="A129" s="30"/>
      <c r="B129" s="129" t="s">
        <v>121</v>
      </c>
      <c r="C129" s="27" t="s">
        <v>81</v>
      </c>
      <c r="D129" s="27" t="s">
        <v>93</v>
      </c>
      <c r="E129" s="27" t="s">
        <v>24</v>
      </c>
      <c r="F129" s="27" t="s">
        <v>157</v>
      </c>
      <c r="G129" s="27" t="s">
        <v>122</v>
      </c>
      <c r="H129" s="36">
        <f>прил._7!K122</f>
        <v>391</v>
      </c>
      <c r="K129" s="449"/>
    </row>
    <row r="130" spans="1:256" x14ac:dyDescent="0.25">
      <c r="A130" s="30"/>
      <c r="B130" s="85" t="s">
        <v>441</v>
      </c>
      <c r="C130" s="234" t="s">
        <v>81</v>
      </c>
      <c r="D130" s="234" t="s">
        <v>165</v>
      </c>
      <c r="E130" s="234" t="s">
        <v>24</v>
      </c>
      <c r="F130" s="234" t="s">
        <v>141</v>
      </c>
      <c r="G130" s="235"/>
      <c r="H130" s="236">
        <f>H132</f>
        <v>48.2</v>
      </c>
      <c r="K130" s="449"/>
    </row>
    <row r="131" spans="1:256" ht="60" x14ac:dyDescent="0.25">
      <c r="A131" s="30"/>
      <c r="B131" s="85" t="s">
        <v>442</v>
      </c>
      <c r="C131" s="234" t="s">
        <v>81</v>
      </c>
      <c r="D131" s="234" t="s">
        <v>165</v>
      </c>
      <c r="E131" s="234" t="s">
        <v>24</v>
      </c>
      <c r="F131" s="234" t="s">
        <v>141</v>
      </c>
      <c r="G131" s="235"/>
      <c r="H131" s="236">
        <f>H132</f>
        <v>48.2</v>
      </c>
      <c r="K131" s="449"/>
    </row>
    <row r="132" spans="1:256" x14ac:dyDescent="0.25">
      <c r="A132" s="30"/>
      <c r="B132" s="375" t="s">
        <v>72</v>
      </c>
      <c r="C132" s="234" t="s">
        <v>81</v>
      </c>
      <c r="D132" s="234" t="s">
        <v>165</v>
      </c>
      <c r="E132" s="234" t="s">
        <v>24</v>
      </c>
      <c r="F132" s="234" t="s">
        <v>443</v>
      </c>
      <c r="G132" s="235" t="s">
        <v>73</v>
      </c>
      <c r="H132" s="236">
        <f>прил._7!K43</f>
        <v>48.2</v>
      </c>
      <c r="K132" s="449"/>
    </row>
    <row r="133" spans="1:256" ht="45" x14ac:dyDescent="0.25">
      <c r="A133" s="30"/>
      <c r="B133" s="85" t="s">
        <v>444</v>
      </c>
      <c r="C133" s="234" t="s">
        <v>81</v>
      </c>
      <c r="D133" s="234" t="s">
        <v>165</v>
      </c>
      <c r="E133" s="234" t="s">
        <v>24</v>
      </c>
      <c r="F133" s="234" t="s">
        <v>141</v>
      </c>
      <c r="G133" s="235"/>
      <c r="H133" s="236">
        <f>H134</f>
        <v>37.200000000000003</v>
      </c>
      <c r="K133" s="449"/>
    </row>
    <row r="134" spans="1:256" x14ac:dyDescent="0.25">
      <c r="A134" s="30"/>
      <c r="B134" s="375" t="s">
        <v>72</v>
      </c>
      <c r="C134" s="234" t="s">
        <v>81</v>
      </c>
      <c r="D134" s="234" t="s">
        <v>165</v>
      </c>
      <c r="E134" s="234" t="s">
        <v>24</v>
      </c>
      <c r="F134" s="234" t="s">
        <v>445</v>
      </c>
      <c r="G134" s="235" t="s">
        <v>73</v>
      </c>
      <c r="H134" s="236">
        <f>прил._7!K45</f>
        <v>37.200000000000003</v>
      </c>
      <c r="K134" s="449"/>
    </row>
    <row r="135" spans="1:256" ht="31.5" x14ac:dyDescent="0.25">
      <c r="A135" s="30"/>
      <c r="B135" s="265" t="s">
        <v>204</v>
      </c>
      <c r="C135" s="266" t="s">
        <v>202</v>
      </c>
      <c r="D135" s="266" t="s">
        <v>68</v>
      </c>
      <c r="E135" s="266" t="s">
        <v>24</v>
      </c>
      <c r="F135" s="266" t="s">
        <v>141</v>
      </c>
      <c r="G135" s="266"/>
      <c r="H135" s="267">
        <f>H138</f>
        <v>10</v>
      </c>
      <c r="K135" s="449"/>
    </row>
    <row r="136" spans="1:256" ht="31.5" x14ac:dyDescent="0.25">
      <c r="A136" s="30"/>
      <c r="B136" s="229" t="s">
        <v>205</v>
      </c>
      <c r="C136" s="237" t="s">
        <v>202</v>
      </c>
      <c r="D136" s="395" t="s">
        <v>70</v>
      </c>
      <c r="E136" s="395" t="s">
        <v>24</v>
      </c>
      <c r="F136" s="395" t="s">
        <v>141</v>
      </c>
      <c r="G136" s="395"/>
      <c r="H136" s="396">
        <f>H138</f>
        <v>10</v>
      </c>
      <c r="K136" s="449"/>
    </row>
    <row r="137" spans="1:256" ht="31.5" x14ac:dyDescent="0.25">
      <c r="A137" s="30"/>
      <c r="B137" s="229" t="s">
        <v>206</v>
      </c>
      <c r="C137" s="237" t="s">
        <v>202</v>
      </c>
      <c r="D137" s="395" t="s">
        <v>70</v>
      </c>
      <c r="E137" s="395" t="s">
        <v>24</v>
      </c>
      <c r="F137" s="395" t="s">
        <v>141</v>
      </c>
      <c r="G137" s="395"/>
      <c r="H137" s="396">
        <f>H138</f>
        <v>10</v>
      </c>
      <c r="K137" s="449"/>
    </row>
    <row r="138" spans="1:256" ht="47.25" x14ac:dyDescent="0.25">
      <c r="A138" s="30"/>
      <c r="B138" s="320" t="s">
        <v>207</v>
      </c>
      <c r="C138" s="321" t="s">
        <v>202</v>
      </c>
      <c r="D138" s="395" t="s">
        <v>70</v>
      </c>
      <c r="E138" s="395" t="s">
        <v>24</v>
      </c>
      <c r="F138" s="395" t="s">
        <v>154</v>
      </c>
      <c r="G138" s="395" t="s">
        <v>83</v>
      </c>
      <c r="H138" s="396">
        <v>10</v>
      </c>
      <c r="K138" s="449"/>
    </row>
    <row r="139" spans="1:256" ht="47.25" hidden="1" x14ac:dyDescent="0.25">
      <c r="A139" s="30"/>
      <c r="B139" s="320" t="s">
        <v>207</v>
      </c>
      <c r="C139" s="321" t="s">
        <v>202</v>
      </c>
      <c r="D139" s="395" t="s">
        <v>70</v>
      </c>
      <c r="E139" s="395" t="s">
        <v>24</v>
      </c>
      <c r="F139" s="395" t="s">
        <v>154</v>
      </c>
      <c r="G139" s="395" t="s">
        <v>83</v>
      </c>
      <c r="H139" s="396">
        <f>прил._7!K19</f>
        <v>70</v>
      </c>
      <c r="K139" s="449"/>
    </row>
    <row r="140" spans="1:256" ht="83.25" hidden="1" customHeight="1" x14ac:dyDescent="0.25">
      <c r="A140" s="30"/>
      <c r="B140" s="320" t="s">
        <v>207</v>
      </c>
      <c r="C140" s="321" t="s">
        <v>202</v>
      </c>
      <c r="D140" s="395" t="s">
        <v>70</v>
      </c>
      <c r="E140" s="395" t="s">
        <v>24</v>
      </c>
      <c r="F140" s="395" t="s">
        <v>154</v>
      </c>
      <c r="G140" s="395" t="s">
        <v>83</v>
      </c>
      <c r="H140" s="396">
        <f>прил._7!K20</f>
        <v>70</v>
      </c>
      <c r="K140" s="449"/>
    </row>
    <row r="141" spans="1:256" ht="47.25" hidden="1" x14ac:dyDescent="0.25">
      <c r="A141" s="30"/>
      <c r="B141" s="320" t="s">
        <v>207</v>
      </c>
      <c r="C141" s="321" t="s">
        <v>202</v>
      </c>
      <c r="D141" s="395" t="s">
        <v>70</v>
      </c>
      <c r="E141" s="395" t="s">
        <v>24</v>
      </c>
      <c r="F141" s="395" t="s">
        <v>154</v>
      </c>
      <c r="G141" s="395" t="s">
        <v>83</v>
      </c>
      <c r="H141" s="396">
        <f>прил._7!K21</f>
        <v>70</v>
      </c>
      <c r="K141" s="449"/>
    </row>
    <row r="142" spans="1:256" s="184" customFormat="1" ht="47.25" hidden="1" x14ac:dyDescent="0.25">
      <c r="A142" s="30"/>
      <c r="B142" s="320" t="s">
        <v>207</v>
      </c>
      <c r="C142" s="321" t="s">
        <v>202</v>
      </c>
      <c r="D142" s="395" t="s">
        <v>70</v>
      </c>
      <c r="E142" s="395" t="s">
        <v>24</v>
      </c>
      <c r="F142" s="395" t="s">
        <v>154</v>
      </c>
      <c r="G142" s="395" t="s">
        <v>83</v>
      </c>
      <c r="H142" s="396">
        <f>прил._7!K22</f>
        <v>70</v>
      </c>
      <c r="I142" s="219"/>
      <c r="J142" s="219"/>
      <c r="K142" s="452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9"/>
      <c r="Z142" s="219"/>
      <c r="AA142" s="219"/>
      <c r="AB142" s="219"/>
      <c r="AC142" s="219"/>
      <c r="AD142" s="219"/>
      <c r="AE142" s="219"/>
      <c r="AF142" s="219"/>
      <c r="AG142" s="219"/>
      <c r="AH142" s="219"/>
      <c r="AI142" s="219"/>
      <c r="AJ142" s="219"/>
      <c r="AK142" s="219"/>
      <c r="AL142" s="219"/>
      <c r="AM142" s="219"/>
      <c r="AN142" s="219"/>
      <c r="AO142" s="219"/>
      <c r="AP142" s="219"/>
      <c r="AQ142" s="219"/>
      <c r="AR142" s="219"/>
      <c r="AS142" s="219"/>
      <c r="AT142" s="219"/>
      <c r="AU142" s="219"/>
      <c r="AV142" s="219"/>
      <c r="AW142" s="219"/>
      <c r="AX142" s="219"/>
      <c r="AY142" s="219"/>
      <c r="AZ142" s="219"/>
      <c r="BA142" s="219"/>
      <c r="BB142" s="219"/>
      <c r="BC142" s="219"/>
      <c r="BD142" s="219"/>
      <c r="BE142" s="219"/>
      <c r="BF142" s="219"/>
      <c r="BG142" s="219"/>
      <c r="BH142" s="219"/>
      <c r="BI142" s="219"/>
      <c r="BJ142" s="219"/>
      <c r="BK142" s="219"/>
      <c r="BL142" s="219"/>
      <c r="BM142" s="219"/>
      <c r="BN142" s="219"/>
      <c r="BO142" s="219"/>
      <c r="BP142" s="219"/>
      <c r="BQ142" s="219"/>
      <c r="BR142" s="219"/>
      <c r="BS142" s="219"/>
      <c r="BT142" s="219"/>
      <c r="BU142" s="219"/>
      <c r="BV142" s="219"/>
      <c r="BW142" s="219"/>
      <c r="BX142" s="219"/>
      <c r="BY142" s="219"/>
      <c r="BZ142" s="219"/>
      <c r="CA142" s="219"/>
      <c r="CB142" s="219"/>
      <c r="CC142" s="219"/>
      <c r="CD142" s="219"/>
      <c r="CE142" s="219"/>
      <c r="CF142" s="219"/>
      <c r="CG142" s="219"/>
      <c r="CH142" s="219"/>
      <c r="CI142" s="219"/>
      <c r="CJ142" s="219"/>
      <c r="CK142" s="219"/>
      <c r="CL142" s="219"/>
      <c r="CM142" s="219"/>
      <c r="CN142" s="219"/>
      <c r="CO142" s="219"/>
      <c r="CP142" s="219"/>
      <c r="CQ142" s="219"/>
      <c r="CR142" s="219"/>
      <c r="CS142" s="219"/>
      <c r="CT142" s="219"/>
      <c r="CU142" s="219"/>
      <c r="CV142" s="219"/>
      <c r="CW142" s="219"/>
      <c r="CX142" s="219"/>
      <c r="CY142" s="219"/>
      <c r="CZ142" s="219"/>
      <c r="DA142" s="219"/>
      <c r="DB142" s="219"/>
      <c r="DC142" s="219"/>
      <c r="DD142" s="219"/>
      <c r="DE142" s="219"/>
      <c r="DF142" s="219"/>
      <c r="DG142" s="219"/>
      <c r="DH142" s="219"/>
      <c r="DI142" s="219"/>
      <c r="DJ142" s="219"/>
      <c r="DK142" s="219"/>
      <c r="DL142" s="219"/>
      <c r="DM142" s="219"/>
      <c r="DN142" s="219"/>
      <c r="DO142" s="219"/>
      <c r="DP142" s="219"/>
      <c r="DQ142" s="219"/>
      <c r="DR142" s="219"/>
      <c r="DS142" s="219"/>
      <c r="DT142" s="219"/>
      <c r="DU142" s="219"/>
      <c r="DV142" s="219"/>
      <c r="DW142" s="219"/>
      <c r="DX142" s="219"/>
      <c r="DY142" s="219"/>
      <c r="DZ142" s="219"/>
      <c r="EA142" s="219"/>
      <c r="EB142" s="219"/>
      <c r="EC142" s="219"/>
      <c r="ED142" s="219"/>
      <c r="EE142" s="219"/>
      <c r="EF142" s="219"/>
      <c r="EG142" s="219"/>
      <c r="EH142" s="219"/>
      <c r="EI142" s="219"/>
      <c r="EJ142" s="219"/>
      <c r="EK142" s="219"/>
      <c r="EL142" s="219"/>
      <c r="EM142" s="219"/>
      <c r="EN142" s="219"/>
      <c r="EO142" s="219"/>
      <c r="EP142" s="219"/>
      <c r="EQ142" s="219"/>
      <c r="ER142" s="219"/>
      <c r="ES142" s="219"/>
      <c r="ET142" s="219"/>
      <c r="EU142" s="219"/>
      <c r="EV142" s="219"/>
      <c r="EW142" s="219"/>
      <c r="EX142" s="219"/>
      <c r="EY142" s="219"/>
      <c r="EZ142" s="219"/>
      <c r="FA142" s="219"/>
      <c r="FB142" s="219"/>
      <c r="FC142" s="219"/>
      <c r="FD142" s="219"/>
      <c r="FE142" s="219"/>
      <c r="FF142" s="219"/>
      <c r="FG142" s="219"/>
      <c r="FH142" s="219"/>
      <c r="FI142" s="219"/>
      <c r="FJ142" s="219"/>
      <c r="FK142" s="219"/>
      <c r="FL142" s="219"/>
      <c r="FM142" s="219"/>
      <c r="FN142" s="219"/>
      <c r="FO142" s="219"/>
      <c r="FP142" s="219"/>
      <c r="FQ142" s="219"/>
      <c r="FR142" s="219"/>
      <c r="FS142" s="219"/>
      <c r="FT142" s="219"/>
      <c r="FU142" s="219"/>
      <c r="FV142" s="219"/>
      <c r="FW142" s="219"/>
      <c r="FX142" s="219"/>
      <c r="FY142" s="219"/>
      <c r="FZ142" s="219"/>
      <c r="GA142" s="219"/>
      <c r="GB142" s="219"/>
      <c r="GC142" s="219"/>
      <c r="GD142" s="219"/>
      <c r="GE142" s="219"/>
      <c r="GF142" s="219"/>
      <c r="GG142" s="219"/>
      <c r="GH142" s="219"/>
      <c r="GI142" s="219"/>
      <c r="GJ142" s="219"/>
      <c r="GK142" s="219"/>
      <c r="GL142" s="219"/>
      <c r="GM142" s="219"/>
      <c r="GN142" s="219"/>
      <c r="GO142" s="219"/>
      <c r="GP142" s="219"/>
      <c r="GQ142" s="219"/>
      <c r="GR142" s="219"/>
      <c r="GS142" s="219"/>
      <c r="GT142" s="219"/>
      <c r="GU142" s="219"/>
      <c r="GV142" s="219"/>
      <c r="GW142" s="219"/>
      <c r="GX142" s="219"/>
      <c r="GY142" s="219"/>
      <c r="GZ142" s="219"/>
      <c r="HA142" s="219"/>
      <c r="HB142" s="219"/>
      <c r="HC142" s="219"/>
      <c r="HD142" s="219"/>
      <c r="HE142" s="219"/>
      <c r="HF142" s="219"/>
      <c r="HG142" s="219"/>
      <c r="HH142" s="219"/>
      <c r="HI142" s="219"/>
      <c r="HJ142" s="219"/>
      <c r="HK142" s="219"/>
      <c r="HL142" s="219"/>
      <c r="HM142" s="219"/>
      <c r="HN142" s="219"/>
      <c r="HO142" s="219"/>
      <c r="HP142" s="219"/>
      <c r="HQ142" s="219"/>
      <c r="HR142" s="219"/>
      <c r="HS142" s="219"/>
      <c r="HT142" s="219"/>
      <c r="HU142" s="219"/>
      <c r="HV142" s="219"/>
      <c r="HW142" s="219"/>
      <c r="HX142" s="219"/>
      <c r="HY142" s="219"/>
      <c r="HZ142" s="219"/>
      <c r="IA142" s="219"/>
      <c r="IB142" s="219"/>
      <c r="IC142" s="219"/>
      <c r="ID142" s="219"/>
      <c r="IE142" s="219"/>
      <c r="IF142" s="219"/>
      <c r="IG142" s="219"/>
      <c r="IH142" s="219"/>
      <c r="II142" s="219"/>
      <c r="IJ142" s="219"/>
      <c r="IK142" s="219"/>
      <c r="IL142" s="219"/>
      <c r="IM142" s="219"/>
      <c r="IN142" s="219"/>
      <c r="IO142" s="219"/>
      <c r="IP142" s="219"/>
      <c r="IQ142" s="219"/>
      <c r="IR142" s="219"/>
      <c r="IS142" s="219"/>
      <c r="IT142" s="219"/>
      <c r="IU142" s="219"/>
      <c r="IV142" s="219"/>
    </row>
    <row r="143" spans="1:256" customFormat="1" ht="43.5" hidden="1" customHeight="1" x14ac:dyDescent="0.25">
      <c r="A143" s="30"/>
      <c r="B143" s="320" t="s">
        <v>207</v>
      </c>
      <c r="C143" s="321" t="s">
        <v>202</v>
      </c>
      <c r="D143" s="395" t="s">
        <v>70</v>
      </c>
      <c r="E143" s="395" t="s">
        <v>24</v>
      </c>
      <c r="F143" s="395" t="s">
        <v>154</v>
      </c>
      <c r="G143" s="395" t="s">
        <v>83</v>
      </c>
      <c r="H143" s="396">
        <f>прил._7!K23</f>
        <v>70</v>
      </c>
      <c r="I143" s="220"/>
      <c r="J143" s="220"/>
      <c r="K143" s="453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20"/>
      <c r="Z143" s="220"/>
      <c r="AA143" s="220"/>
      <c r="AB143" s="220"/>
      <c r="AC143" s="220"/>
      <c r="AD143" s="220"/>
      <c r="AE143" s="220"/>
      <c r="AF143" s="220"/>
      <c r="AG143" s="220"/>
      <c r="AH143" s="220"/>
      <c r="AI143" s="220"/>
      <c r="AJ143" s="220"/>
      <c r="AK143" s="220"/>
      <c r="AL143" s="220"/>
      <c r="AM143" s="220"/>
      <c r="AN143" s="220"/>
      <c r="AO143" s="220"/>
      <c r="AP143" s="220"/>
      <c r="AQ143" s="220"/>
      <c r="AR143" s="220"/>
      <c r="AS143" s="220"/>
      <c r="AT143" s="220"/>
      <c r="AU143" s="220"/>
      <c r="AV143" s="220"/>
      <c r="AW143" s="220"/>
      <c r="AX143" s="220"/>
      <c r="AY143" s="220"/>
      <c r="AZ143" s="220"/>
      <c r="BA143" s="220"/>
      <c r="BB143" s="220"/>
      <c r="BC143" s="220"/>
      <c r="BD143" s="220"/>
      <c r="BE143" s="220"/>
      <c r="BF143" s="220"/>
      <c r="BG143" s="220"/>
      <c r="BH143" s="220"/>
      <c r="BI143" s="220"/>
      <c r="BJ143" s="220"/>
      <c r="BK143" s="220"/>
      <c r="BL143" s="220"/>
      <c r="BM143" s="220"/>
      <c r="BN143" s="220"/>
      <c r="BO143" s="220"/>
      <c r="BP143" s="220"/>
      <c r="BQ143" s="220"/>
      <c r="BR143" s="220"/>
      <c r="BS143" s="220"/>
      <c r="BT143" s="220"/>
      <c r="BU143" s="220"/>
      <c r="BV143" s="220"/>
      <c r="BW143" s="220"/>
      <c r="BX143" s="220"/>
      <c r="BY143" s="220"/>
      <c r="BZ143" s="220"/>
      <c r="CA143" s="220"/>
      <c r="CB143" s="220"/>
      <c r="CC143" s="220"/>
      <c r="CD143" s="220"/>
      <c r="CE143" s="220"/>
      <c r="CF143" s="220"/>
      <c r="CG143" s="220"/>
      <c r="CH143" s="220"/>
      <c r="CI143" s="220"/>
      <c r="CJ143" s="220"/>
      <c r="CK143" s="220"/>
      <c r="CL143" s="220"/>
      <c r="CM143" s="220"/>
      <c r="CN143" s="220"/>
      <c r="CO143" s="220"/>
      <c r="CP143" s="220"/>
      <c r="CQ143" s="220"/>
      <c r="CR143" s="220"/>
      <c r="CS143" s="220"/>
      <c r="CT143" s="220"/>
      <c r="CU143" s="220"/>
      <c r="CV143" s="220"/>
      <c r="CW143" s="220"/>
      <c r="CX143" s="220"/>
      <c r="CY143" s="220"/>
      <c r="CZ143" s="220"/>
      <c r="DA143" s="220"/>
      <c r="DB143" s="220"/>
      <c r="DC143" s="220"/>
      <c r="DD143" s="220"/>
      <c r="DE143" s="220"/>
      <c r="DF143" s="220"/>
      <c r="DG143" s="220"/>
      <c r="DH143" s="220"/>
      <c r="DI143" s="220"/>
      <c r="DJ143" s="220"/>
      <c r="DK143" s="220"/>
      <c r="DL143" s="220"/>
      <c r="DM143" s="220"/>
      <c r="DN143" s="220"/>
      <c r="DO143" s="220"/>
      <c r="DP143" s="220"/>
      <c r="DQ143" s="220"/>
      <c r="DR143" s="220"/>
      <c r="DS143" s="220"/>
      <c r="DT143" s="220"/>
      <c r="DU143" s="220"/>
      <c r="DV143" s="220"/>
      <c r="DW143" s="220"/>
      <c r="DX143" s="220"/>
      <c r="DY143" s="220"/>
      <c r="DZ143" s="220"/>
      <c r="EA143" s="220"/>
      <c r="EB143" s="220"/>
      <c r="EC143" s="220"/>
      <c r="ED143" s="220"/>
      <c r="EE143" s="220"/>
      <c r="EF143" s="220"/>
      <c r="EG143" s="220"/>
      <c r="EH143" s="220"/>
      <c r="EI143" s="220"/>
      <c r="EJ143" s="220"/>
      <c r="EK143" s="220"/>
      <c r="EL143" s="220"/>
      <c r="EM143" s="220"/>
      <c r="EN143" s="220"/>
      <c r="EO143" s="220"/>
      <c r="EP143" s="220"/>
      <c r="EQ143" s="220"/>
      <c r="ER143" s="220"/>
      <c r="ES143" s="220"/>
      <c r="ET143" s="220"/>
      <c r="EU143" s="220"/>
      <c r="EV143" s="220"/>
      <c r="EW143" s="220"/>
      <c r="EX143" s="220"/>
      <c r="EY143" s="220"/>
      <c r="EZ143" s="220"/>
      <c r="FA143" s="220"/>
      <c r="FB143" s="220"/>
      <c r="FC143" s="220"/>
      <c r="FD143" s="220"/>
      <c r="FE143" s="220"/>
      <c r="FF143" s="220"/>
      <c r="FG143" s="220"/>
      <c r="FH143" s="220"/>
      <c r="FI143" s="220"/>
      <c r="FJ143" s="220"/>
      <c r="FK143" s="220"/>
      <c r="FL143" s="220"/>
      <c r="FM143" s="220"/>
      <c r="FN143" s="220"/>
      <c r="FO143" s="220"/>
      <c r="FP143" s="220"/>
      <c r="FQ143" s="220"/>
      <c r="FR143" s="220"/>
      <c r="FS143" s="220"/>
      <c r="FT143" s="220"/>
      <c r="FU143" s="220"/>
      <c r="FV143" s="220"/>
      <c r="FW143" s="220"/>
      <c r="FX143" s="220"/>
      <c r="FY143" s="220"/>
      <c r="FZ143" s="220"/>
      <c r="GA143" s="220"/>
      <c r="GB143" s="220"/>
      <c r="GC143" s="220"/>
      <c r="GD143" s="220"/>
      <c r="GE143" s="220"/>
      <c r="GF143" s="220"/>
      <c r="GG143" s="220"/>
      <c r="GH143" s="220"/>
      <c r="GI143" s="220"/>
      <c r="GJ143" s="220"/>
      <c r="GK143" s="220"/>
      <c r="GL143" s="220"/>
      <c r="GM143" s="220"/>
      <c r="GN143" s="220"/>
      <c r="GO143" s="220"/>
      <c r="GP143" s="220"/>
      <c r="GQ143" s="220"/>
      <c r="GR143" s="220"/>
      <c r="GS143" s="220"/>
      <c r="GT143" s="220"/>
      <c r="GU143" s="220"/>
      <c r="GV143" s="220"/>
      <c r="GW143" s="220"/>
      <c r="GX143" s="220"/>
      <c r="GY143" s="220"/>
      <c r="GZ143" s="220"/>
      <c r="HA143" s="220"/>
      <c r="HB143" s="220"/>
      <c r="HC143" s="220"/>
      <c r="HD143" s="220"/>
      <c r="HE143" s="220"/>
      <c r="HF143" s="220"/>
      <c r="HG143" s="220"/>
      <c r="HH143" s="220"/>
      <c r="HI143" s="220"/>
      <c r="HJ143" s="220"/>
      <c r="HK143" s="220"/>
      <c r="HL143" s="220"/>
      <c r="HM143" s="220"/>
      <c r="HN143" s="220"/>
      <c r="HO143" s="220"/>
      <c r="HP143" s="220"/>
      <c r="HQ143" s="220"/>
      <c r="HR143" s="220"/>
      <c r="HS143" s="220"/>
      <c r="HT143" s="220"/>
      <c r="HU143" s="220"/>
      <c r="HV143" s="220"/>
      <c r="HW143" s="220"/>
      <c r="HX143" s="220"/>
      <c r="HY143" s="220"/>
      <c r="HZ143" s="220"/>
      <c r="IA143" s="220"/>
      <c r="IB143" s="220"/>
      <c r="IC143" s="220"/>
      <c r="ID143" s="220"/>
      <c r="IE143" s="220"/>
      <c r="IF143" s="220"/>
      <c r="IG143" s="220"/>
      <c r="IH143" s="220"/>
      <c r="II143" s="220"/>
      <c r="IJ143" s="220"/>
      <c r="IK143" s="220"/>
      <c r="IL143" s="220"/>
      <c r="IM143" s="220"/>
      <c r="IN143" s="220"/>
      <c r="IO143" s="220"/>
      <c r="IP143" s="220"/>
      <c r="IQ143" s="220"/>
      <c r="IR143" s="220"/>
      <c r="IS143" s="220"/>
      <c r="IT143" s="220"/>
      <c r="IU143" s="220"/>
      <c r="IV143" s="220"/>
    </row>
    <row r="144" spans="1:256" customFormat="1" ht="47.25" hidden="1" x14ac:dyDescent="0.25">
      <c r="A144" s="30"/>
      <c r="B144" s="320" t="s">
        <v>207</v>
      </c>
      <c r="C144" s="321" t="s">
        <v>202</v>
      </c>
      <c r="D144" s="395" t="s">
        <v>70</v>
      </c>
      <c r="E144" s="395" t="s">
        <v>24</v>
      </c>
      <c r="F144" s="395" t="s">
        <v>154</v>
      </c>
      <c r="G144" s="395" t="s">
        <v>83</v>
      </c>
      <c r="H144" s="396">
        <f>прил._7!K24</f>
        <v>22291</v>
      </c>
      <c r="I144" s="220"/>
      <c r="J144" s="220"/>
      <c r="K144" s="453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20"/>
      <c r="Z144" s="220"/>
      <c r="AA144" s="220"/>
      <c r="AB144" s="220"/>
      <c r="AC144" s="220"/>
      <c r="AD144" s="220"/>
      <c r="AE144" s="220"/>
      <c r="AF144" s="220"/>
      <c r="AG144" s="220"/>
      <c r="AH144" s="220"/>
      <c r="AI144" s="220"/>
      <c r="AJ144" s="220"/>
      <c r="AK144" s="220"/>
      <c r="AL144" s="220"/>
      <c r="AM144" s="220"/>
      <c r="AN144" s="220"/>
      <c r="AO144" s="220"/>
      <c r="AP144" s="220"/>
      <c r="AQ144" s="220"/>
      <c r="AR144" s="220"/>
      <c r="AS144" s="220"/>
      <c r="AT144" s="220"/>
      <c r="AU144" s="220"/>
      <c r="AV144" s="220"/>
      <c r="AW144" s="220"/>
      <c r="AX144" s="220"/>
      <c r="AY144" s="220"/>
      <c r="AZ144" s="220"/>
      <c r="BA144" s="220"/>
      <c r="BB144" s="220"/>
      <c r="BC144" s="220"/>
      <c r="BD144" s="220"/>
      <c r="BE144" s="220"/>
      <c r="BF144" s="220"/>
      <c r="BG144" s="220"/>
      <c r="BH144" s="220"/>
      <c r="BI144" s="220"/>
      <c r="BJ144" s="220"/>
      <c r="BK144" s="220"/>
      <c r="BL144" s="220"/>
      <c r="BM144" s="220"/>
      <c r="BN144" s="220"/>
      <c r="BO144" s="220"/>
      <c r="BP144" s="220"/>
      <c r="BQ144" s="220"/>
      <c r="BR144" s="220"/>
      <c r="BS144" s="220"/>
      <c r="BT144" s="220"/>
      <c r="BU144" s="220"/>
      <c r="BV144" s="220"/>
      <c r="BW144" s="220"/>
      <c r="BX144" s="220"/>
      <c r="BY144" s="220"/>
      <c r="BZ144" s="220"/>
      <c r="CA144" s="220"/>
      <c r="CB144" s="220"/>
      <c r="CC144" s="220"/>
      <c r="CD144" s="220"/>
      <c r="CE144" s="220"/>
      <c r="CF144" s="220"/>
      <c r="CG144" s="220"/>
      <c r="CH144" s="220"/>
      <c r="CI144" s="220"/>
      <c r="CJ144" s="220"/>
      <c r="CK144" s="220"/>
      <c r="CL144" s="220"/>
      <c r="CM144" s="220"/>
      <c r="CN144" s="220"/>
      <c r="CO144" s="220"/>
      <c r="CP144" s="220"/>
      <c r="CQ144" s="220"/>
      <c r="CR144" s="220"/>
      <c r="CS144" s="220"/>
      <c r="CT144" s="220"/>
      <c r="CU144" s="220"/>
      <c r="CV144" s="220"/>
      <c r="CW144" s="220"/>
      <c r="CX144" s="220"/>
      <c r="CY144" s="220"/>
      <c r="CZ144" s="220"/>
      <c r="DA144" s="220"/>
      <c r="DB144" s="220"/>
      <c r="DC144" s="220"/>
      <c r="DD144" s="220"/>
      <c r="DE144" s="220"/>
      <c r="DF144" s="220"/>
      <c r="DG144" s="220"/>
      <c r="DH144" s="220"/>
      <c r="DI144" s="220"/>
      <c r="DJ144" s="220"/>
      <c r="DK144" s="220"/>
      <c r="DL144" s="220"/>
      <c r="DM144" s="220"/>
      <c r="DN144" s="220"/>
      <c r="DO144" s="220"/>
      <c r="DP144" s="220"/>
      <c r="DQ144" s="220"/>
      <c r="DR144" s="220"/>
      <c r="DS144" s="220"/>
      <c r="DT144" s="220"/>
      <c r="DU144" s="220"/>
      <c r="DV144" s="220"/>
      <c r="DW144" s="220"/>
      <c r="DX144" s="220"/>
      <c r="DY144" s="220"/>
      <c r="DZ144" s="220"/>
      <c r="EA144" s="220"/>
      <c r="EB144" s="220"/>
      <c r="EC144" s="220"/>
      <c r="ED144" s="220"/>
      <c r="EE144" s="220"/>
      <c r="EF144" s="220"/>
      <c r="EG144" s="220"/>
      <c r="EH144" s="220"/>
      <c r="EI144" s="220"/>
      <c r="EJ144" s="220"/>
      <c r="EK144" s="220"/>
      <c r="EL144" s="220"/>
      <c r="EM144" s="220"/>
      <c r="EN144" s="220"/>
      <c r="EO144" s="220"/>
      <c r="EP144" s="220"/>
      <c r="EQ144" s="220"/>
      <c r="ER144" s="220"/>
      <c r="ES144" s="220"/>
      <c r="ET144" s="220"/>
      <c r="EU144" s="220"/>
      <c r="EV144" s="220"/>
      <c r="EW144" s="220"/>
      <c r="EX144" s="220"/>
      <c r="EY144" s="220"/>
      <c r="EZ144" s="220"/>
      <c r="FA144" s="220"/>
      <c r="FB144" s="220"/>
      <c r="FC144" s="220"/>
      <c r="FD144" s="220"/>
      <c r="FE144" s="220"/>
      <c r="FF144" s="220"/>
      <c r="FG144" s="220"/>
      <c r="FH144" s="220"/>
      <c r="FI144" s="220"/>
      <c r="FJ144" s="220"/>
      <c r="FK144" s="220"/>
      <c r="FL144" s="220"/>
      <c r="FM144" s="220"/>
      <c r="FN144" s="220"/>
      <c r="FO144" s="220"/>
      <c r="FP144" s="220"/>
      <c r="FQ144" s="220"/>
      <c r="FR144" s="220"/>
      <c r="FS144" s="220"/>
      <c r="FT144" s="220"/>
      <c r="FU144" s="220"/>
      <c r="FV144" s="220"/>
      <c r="FW144" s="220"/>
      <c r="FX144" s="220"/>
      <c r="FY144" s="220"/>
      <c r="FZ144" s="220"/>
      <c r="GA144" s="220"/>
      <c r="GB144" s="220"/>
      <c r="GC144" s="220"/>
      <c r="GD144" s="220"/>
      <c r="GE144" s="220"/>
      <c r="GF144" s="220"/>
      <c r="GG144" s="220"/>
      <c r="GH144" s="220"/>
      <c r="GI144" s="220"/>
      <c r="GJ144" s="220"/>
      <c r="GK144" s="220"/>
      <c r="GL144" s="220"/>
      <c r="GM144" s="220"/>
      <c r="GN144" s="220"/>
      <c r="GO144" s="220"/>
      <c r="GP144" s="220"/>
      <c r="GQ144" s="220"/>
      <c r="GR144" s="220"/>
      <c r="GS144" s="220"/>
      <c r="GT144" s="220"/>
      <c r="GU144" s="220"/>
      <c r="GV144" s="220"/>
      <c r="GW144" s="220"/>
      <c r="GX144" s="220"/>
      <c r="GY144" s="220"/>
      <c r="GZ144" s="220"/>
      <c r="HA144" s="220"/>
      <c r="HB144" s="220"/>
      <c r="HC144" s="220"/>
      <c r="HD144" s="220"/>
      <c r="HE144" s="220"/>
      <c r="HF144" s="220"/>
      <c r="HG144" s="220"/>
      <c r="HH144" s="220"/>
      <c r="HI144" s="220"/>
      <c r="HJ144" s="220"/>
      <c r="HK144" s="220"/>
      <c r="HL144" s="220"/>
      <c r="HM144" s="220"/>
      <c r="HN144" s="220"/>
      <c r="HO144" s="220"/>
      <c r="HP144" s="220"/>
      <c r="HQ144" s="220"/>
      <c r="HR144" s="220"/>
      <c r="HS144" s="220"/>
      <c r="HT144" s="220"/>
      <c r="HU144" s="220"/>
      <c r="HV144" s="220"/>
      <c r="HW144" s="220"/>
      <c r="HX144" s="220"/>
      <c r="HY144" s="220"/>
      <c r="HZ144" s="220"/>
      <c r="IA144" s="220"/>
      <c r="IB144" s="220"/>
      <c r="IC144" s="220"/>
      <c r="ID144" s="220"/>
      <c r="IE144" s="220"/>
      <c r="IF144" s="220"/>
      <c r="IG144" s="220"/>
      <c r="IH144" s="220"/>
      <c r="II144" s="220"/>
      <c r="IJ144" s="220"/>
      <c r="IK144" s="220"/>
      <c r="IL144" s="220"/>
      <c r="IM144" s="220"/>
      <c r="IN144" s="220"/>
      <c r="IO144" s="220"/>
      <c r="IP144" s="220"/>
      <c r="IQ144" s="220"/>
      <c r="IR144" s="220"/>
      <c r="IS144" s="220"/>
      <c r="IT144" s="220"/>
      <c r="IU144" s="220"/>
      <c r="IV144" s="220"/>
    </row>
    <row r="145" spans="1:256" customFormat="1" ht="47.25" hidden="1" x14ac:dyDescent="0.25">
      <c r="A145" s="30"/>
      <c r="B145" s="320" t="s">
        <v>207</v>
      </c>
      <c r="C145" s="321" t="s">
        <v>202</v>
      </c>
      <c r="D145" s="395" t="s">
        <v>70</v>
      </c>
      <c r="E145" s="395" t="s">
        <v>24</v>
      </c>
      <c r="F145" s="395" t="s">
        <v>154</v>
      </c>
      <c r="G145" s="395" t="s">
        <v>83</v>
      </c>
      <c r="H145" s="396">
        <f>прил._7!K25</f>
        <v>9990.1</v>
      </c>
      <c r="I145" s="220"/>
      <c r="J145" s="220"/>
      <c r="K145" s="453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  <c r="BI145" s="220"/>
      <c r="BJ145" s="220"/>
      <c r="BK145" s="220"/>
      <c r="BL145" s="220"/>
      <c r="BM145" s="220"/>
      <c r="BN145" s="220"/>
      <c r="BO145" s="220"/>
      <c r="BP145" s="220"/>
      <c r="BQ145" s="220"/>
      <c r="BR145" s="220"/>
      <c r="BS145" s="220"/>
      <c r="BT145" s="220"/>
      <c r="BU145" s="220"/>
      <c r="BV145" s="220"/>
      <c r="BW145" s="220"/>
      <c r="BX145" s="220"/>
      <c r="BY145" s="220"/>
      <c r="BZ145" s="220"/>
      <c r="CA145" s="220"/>
      <c r="CB145" s="220"/>
      <c r="CC145" s="220"/>
      <c r="CD145" s="220"/>
      <c r="CE145" s="220"/>
      <c r="CF145" s="220"/>
      <c r="CG145" s="220"/>
      <c r="CH145" s="220"/>
      <c r="CI145" s="220"/>
      <c r="CJ145" s="220"/>
      <c r="CK145" s="220"/>
      <c r="CL145" s="220"/>
      <c r="CM145" s="220"/>
      <c r="CN145" s="220"/>
      <c r="CO145" s="220"/>
      <c r="CP145" s="220"/>
      <c r="CQ145" s="220"/>
      <c r="CR145" s="220"/>
      <c r="CS145" s="220"/>
      <c r="CT145" s="220"/>
      <c r="CU145" s="220"/>
      <c r="CV145" s="220"/>
      <c r="CW145" s="220"/>
      <c r="CX145" s="220"/>
      <c r="CY145" s="220"/>
      <c r="CZ145" s="220"/>
      <c r="DA145" s="220"/>
      <c r="DB145" s="220"/>
      <c r="DC145" s="220"/>
      <c r="DD145" s="220"/>
      <c r="DE145" s="220"/>
      <c r="DF145" s="220"/>
      <c r="DG145" s="220"/>
      <c r="DH145" s="220"/>
      <c r="DI145" s="220"/>
      <c r="DJ145" s="220"/>
      <c r="DK145" s="220"/>
      <c r="DL145" s="220"/>
      <c r="DM145" s="220"/>
      <c r="DN145" s="220"/>
      <c r="DO145" s="220"/>
      <c r="DP145" s="220"/>
      <c r="DQ145" s="220"/>
      <c r="DR145" s="220"/>
      <c r="DS145" s="220"/>
      <c r="DT145" s="220"/>
      <c r="DU145" s="220"/>
      <c r="DV145" s="220"/>
      <c r="DW145" s="220"/>
      <c r="DX145" s="220"/>
      <c r="DY145" s="220"/>
      <c r="DZ145" s="220"/>
      <c r="EA145" s="220"/>
      <c r="EB145" s="220"/>
      <c r="EC145" s="220"/>
      <c r="ED145" s="220"/>
      <c r="EE145" s="220"/>
      <c r="EF145" s="220"/>
      <c r="EG145" s="220"/>
      <c r="EH145" s="220"/>
      <c r="EI145" s="220"/>
      <c r="EJ145" s="220"/>
      <c r="EK145" s="220"/>
      <c r="EL145" s="220"/>
      <c r="EM145" s="220"/>
      <c r="EN145" s="220"/>
      <c r="EO145" s="220"/>
      <c r="EP145" s="220"/>
      <c r="EQ145" s="220"/>
      <c r="ER145" s="220"/>
      <c r="ES145" s="220"/>
      <c r="ET145" s="220"/>
      <c r="EU145" s="220"/>
      <c r="EV145" s="220"/>
      <c r="EW145" s="220"/>
      <c r="EX145" s="220"/>
      <c r="EY145" s="220"/>
      <c r="EZ145" s="220"/>
      <c r="FA145" s="220"/>
      <c r="FB145" s="220"/>
      <c r="FC145" s="220"/>
      <c r="FD145" s="220"/>
      <c r="FE145" s="220"/>
      <c r="FF145" s="220"/>
      <c r="FG145" s="220"/>
      <c r="FH145" s="220"/>
      <c r="FI145" s="220"/>
      <c r="FJ145" s="220"/>
      <c r="FK145" s="220"/>
      <c r="FL145" s="220"/>
      <c r="FM145" s="220"/>
      <c r="FN145" s="220"/>
      <c r="FO145" s="220"/>
      <c r="FP145" s="220"/>
      <c r="FQ145" s="220"/>
      <c r="FR145" s="220"/>
      <c r="FS145" s="220"/>
      <c r="FT145" s="220"/>
      <c r="FU145" s="220"/>
      <c r="FV145" s="220"/>
      <c r="FW145" s="220"/>
      <c r="FX145" s="220"/>
      <c r="FY145" s="220"/>
      <c r="FZ145" s="220"/>
      <c r="GA145" s="220"/>
      <c r="GB145" s="220"/>
      <c r="GC145" s="220"/>
      <c r="GD145" s="220"/>
      <c r="GE145" s="220"/>
      <c r="GF145" s="220"/>
      <c r="GG145" s="220"/>
      <c r="GH145" s="220"/>
      <c r="GI145" s="220"/>
      <c r="GJ145" s="220"/>
      <c r="GK145" s="220"/>
      <c r="GL145" s="220"/>
      <c r="GM145" s="220"/>
      <c r="GN145" s="220"/>
      <c r="GO145" s="220"/>
      <c r="GP145" s="220"/>
      <c r="GQ145" s="220"/>
      <c r="GR145" s="220"/>
      <c r="GS145" s="220"/>
      <c r="GT145" s="220"/>
      <c r="GU145" s="220"/>
      <c r="GV145" s="220"/>
      <c r="GW145" s="220"/>
      <c r="GX145" s="220"/>
      <c r="GY145" s="220"/>
      <c r="GZ145" s="220"/>
      <c r="HA145" s="220"/>
      <c r="HB145" s="220"/>
      <c r="HC145" s="220"/>
      <c r="HD145" s="220"/>
      <c r="HE145" s="220"/>
      <c r="HF145" s="220"/>
      <c r="HG145" s="220"/>
      <c r="HH145" s="220"/>
      <c r="HI145" s="220"/>
      <c r="HJ145" s="220"/>
      <c r="HK145" s="220"/>
      <c r="HL145" s="220"/>
      <c r="HM145" s="220"/>
      <c r="HN145" s="220"/>
      <c r="HO145" s="220"/>
      <c r="HP145" s="220"/>
      <c r="HQ145" s="220"/>
      <c r="HR145" s="220"/>
      <c r="HS145" s="220"/>
      <c r="HT145" s="220"/>
      <c r="HU145" s="220"/>
      <c r="HV145" s="220"/>
      <c r="HW145" s="220"/>
      <c r="HX145" s="220"/>
      <c r="HY145" s="220"/>
      <c r="HZ145" s="220"/>
      <c r="IA145" s="220"/>
      <c r="IB145" s="220"/>
      <c r="IC145" s="220"/>
      <c r="ID145" s="220"/>
      <c r="IE145" s="220"/>
      <c r="IF145" s="220"/>
      <c r="IG145" s="220"/>
      <c r="IH145" s="220"/>
      <c r="II145" s="220"/>
      <c r="IJ145" s="220"/>
      <c r="IK145" s="220"/>
      <c r="IL145" s="220"/>
      <c r="IM145" s="220"/>
      <c r="IN145" s="220"/>
      <c r="IO145" s="220"/>
      <c r="IP145" s="220"/>
      <c r="IQ145" s="220"/>
      <c r="IR145" s="220"/>
      <c r="IS145" s="220"/>
      <c r="IT145" s="220"/>
      <c r="IU145" s="220"/>
      <c r="IV145" s="220"/>
    </row>
    <row r="146" spans="1:256" customFormat="1" ht="31.5" x14ac:dyDescent="0.25">
      <c r="A146" s="30"/>
      <c r="B146" s="320" t="s">
        <v>185</v>
      </c>
      <c r="C146" s="321" t="s">
        <v>179</v>
      </c>
      <c r="D146" s="395" t="s">
        <v>68</v>
      </c>
      <c r="E146" s="395" t="s">
        <v>24</v>
      </c>
      <c r="F146" s="395" t="s">
        <v>141</v>
      </c>
      <c r="G146" s="395"/>
      <c r="H146" s="396">
        <f>H149</f>
        <v>1</v>
      </c>
      <c r="I146" s="220"/>
      <c r="J146" s="220"/>
      <c r="K146" s="453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  <c r="BI146" s="220"/>
      <c r="BJ146" s="220"/>
      <c r="BK146" s="220"/>
      <c r="BL146" s="220"/>
      <c r="BM146" s="220"/>
      <c r="BN146" s="220"/>
      <c r="BO146" s="220"/>
      <c r="BP146" s="220"/>
      <c r="BQ146" s="220"/>
      <c r="BR146" s="220"/>
      <c r="BS146" s="220"/>
      <c r="BT146" s="220"/>
      <c r="BU146" s="220"/>
      <c r="BV146" s="220"/>
      <c r="BW146" s="220"/>
      <c r="BX146" s="220"/>
      <c r="BY146" s="220"/>
      <c r="BZ146" s="220"/>
      <c r="CA146" s="220"/>
      <c r="CB146" s="220"/>
      <c r="CC146" s="220"/>
      <c r="CD146" s="220"/>
      <c r="CE146" s="220"/>
      <c r="CF146" s="220"/>
      <c r="CG146" s="220"/>
      <c r="CH146" s="220"/>
      <c r="CI146" s="220"/>
      <c r="CJ146" s="220"/>
      <c r="CK146" s="220"/>
      <c r="CL146" s="220"/>
      <c r="CM146" s="220"/>
      <c r="CN146" s="220"/>
      <c r="CO146" s="220"/>
      <c r="CP146" s="220"/>
      <c r="CQ146" s="220"/>
      <c r="CR146" s="220"/>
      <c r="CS146" s="220"/>
      <c r="CT146" s="220"/>
      <c r="CU146" s="220"/>
      <c r="CV146" s="220"/>
      <c r="CW146" s="220"/>
      <c r="CX146" s="220"/>
      <c r="CY146" s="220"/>
      <c r="CZ146" s="220"/>
      <c r="DA146" s="220"/>
      <c r="DB146" s="220"/>
      <c r="DC146" s="220"/>
      <c r="DD146" s="220"/>
      <c r="DE146" s="220"/>
      <c r="DF146" s="220"/>
      <c r="DG146" s="220"/>
      <c r="DH146" s="220"/>
      <c r="DI146" s="220"/>
      <c r="DJ146" s="220"/>
      <c r="DK146" s="220"/>
      <c r="DL146" s="220"/>
      <c r="DM146" s="220"/>
      <c r="DN146" s="220"/>
      <c r="DO146" s="220"/>
      <c r="DP146" s="220"/>
      <c r="DQ146" s="220"/>
      <c r="DR146" s="220"/>
      <c r="DS146" s="220"/>
      <c r="DT146" s="220"/>
      <c r="DU146" s="220"/>
      <c r="DV146" s="220"/>
      <c r="DW146" s="220"/>
      <c r="DX146" s="220"/>
      <c r="DY146" s="220"/>
      <c r="DZ146" s="220"/>
      <c r="EA146" s="220"/>
      <c r="EB146" s="220"/>
      <c r="EC146" s="220"/>
      <c r="ED146" s="220"/>
      <c r="EE146" s="220"/>
      <c r="EF146" s="220"/>
      <c r="EG146" s="220"/>
      <c r="EH146" s="220"/>
      <c r="EI146" s="220"/>
      <c r="EJ146" s="220"/>
      <c r="EK146" s="220"/>
      <c r="EL146" s="220"/>
      <c r="EM146" s="220"/>
      <c r="EN146" s="220"/>
      <c r="EO146" s="220"/>
      <c r="EP146" s="220"/>
      <c r="EQ146" s="220"/>
      <c r="ER146" s="220"/>
      <c r="ES146" s="220"/>
      <c r="ET146" s="220"/>
      <c r="EU146" s="220"/>
      <c r="EV146" s="220"/>
      <c r="EW146" s="220"/>
      <c r="EX146" s="220"/>
      <c r="EY146" s="220"/>
      <c r="EZ146" s="220"/>
      <c r="FA146" s="220"/>
      <c r="FB146" s="220"/>
      <c r="FC146" s="220"/>
      <c r="FD146" s="220"/>
      <c r="FE146" s="220"/>
      <c r="FF146" s="220"/>
      <c r="FG146" s="220"/>
      <c r="FH146" s="220"/>
      <c r="FI146" s="220"/>
      <c r="FJ146" s="220"/>
      <c r="FK146" s="220"/>
      <c r="FL146" s="220"/>
      <c r="FM146" s="220"/>
      <c r="FN146" s="220"/>
      <c r="FO146" s="220"/>
      <c r="FP146" s="220"/>
      <c r="FQ146" s="220"/>
      <c r="FR146" s="220"/>
      <c r="FS146" s="220"/>
      <c r="FT146" s="220"/>
      <c r="FU146" s="220"/>
      <c r="FV146" s="220"/>
      <c r="FW146" s="220"/>
      <c r="FX146" s="220"/>
      <c r="FY146" s="220"/>
      <c r="FZ146" s="220"/>
      <c r="GA146" s="220"/>
      <c r="GB146" s="220"/>
      <c r="GC146" s="220"/>
      <c r="GD146" s="220"/>
      <c r="GE146" s="220"/>
      <c r="GF146" s="220"/>
      <c r="GG146" s="220"/>
      <c r="GH146" s="220"/>
      <c r="GI146" s="220"/>
      <c r="GJ146" s="220"/>
      <c r="GK146" s="220"/>
      <c r="GL146" s="220"/>
      <c r="GM146" s="220"/>
      <c r="GN146" s="220"/>
      <c r="GO146" s="220"/>
      <c r="GP146" s="220"/>
      <c r="GQ146" s="220"/>
      <c r="GR146" s="220"/>
      <c r="GS146" s="220"/>
      <c r="GT146" s="220"/>
      <c r="GU146" s="220"/>
      <c r="GV146" s="220"/>
      <c r="GW146" s="220"/>
      <c r="GX146" s="220"/>
      <c r="GY146" s="220"/>
      <c r="GZ146" s="220"/>
      <c r="HA146" s="220"/>
      <c r="HB146" s="220"/>
      <c r="HC146" s="220"/>
      <c r="HD146" s="220"/>
      <c r="HE146" s="220"/>
      <c r="HF146" s="220"/>
      <c r="HG146" s="220"/>
      <c r="HH146" s="220"/>
      <c r="HI146" s="220"/>
      <c r="HJ146" s="220"/>
      <c r="HK146" s="220"/>
      <c r="HL146" s="220"/>
      <c r="HM146" s="220"/>
      <c r="HN146" s="220"/>
      <c r="HO146" s="220"/>
      <c r="HP146" s="220"/>
      <c r="HQ146" s="220"/>
      <c r="HR146" s="220"/>
      <c r="HS146" s="220"/>
      <c r="HT146" s="220"/>
      <c r="HU146" s="220"/>
      <c r="HV146" s="220"/>
      <c r="HW146" s="220"/>
      <c r="HX146" s="220"/>
      <c r="HY146" s="220"/>
      <c r="HZ146" s="220"/>
      <c r="IA146" s="220"/>
      <c r="IB146" s="220"/>
      <c r="IC146" s="220"/>
      <c r="ID146" s="220"/>
      <c r="IE146" s="220"/>
      <c r="IF146" s="220"/>
      <c r="IG146" s="220"/>
      <c r="IH146" s="220"/>
      <c r="II146" s="220"/>
      <c r="IJ146" s="220"/>
      <c r="IK146" s="220"/>
      <c r="IL146" s="220"/>
      <c r="IM146" s="220"/>
      <c r="IN146" s="220"/>
      <c r="IO146" s="220"/>
      <c r="IP146" s="220"/>
      <c r="IQ146" s="220"/>
      <c r="IR146" s="220"/>
      <c r="IS146" s="220"/>
      <c r="IT146" s="220"/>
      <c r="IU146" s="220"/>
      <c r="IV146" s="220"/>
    </row>
    <row r="147" spans="1:256" customFormat="1" ht="31.5" x14ac:dyDescent="0.25">
      <c r="A147" s="30"/>
      <c r="B147" s="320" t="s">
        <v>449</v>
      </c>
      <c r="C147" s="321" t="s">
        <v>179</v>
      </c>
      <c r="D147" s="395" t="s">
        <v>70</v>
      </c>
      <c r="E147" s="395" t="s">
        <v>24</v>
      </c>
      <c r="F147" s="395" t="s">
        <v>141</v>
      </c>
      <c r="G147" s="395"/>
      <c r="H147" s="396">
        <f>H149</f>
        <v>1</v>
      </c>
      <c r="I147" s="220"/>
      <c r="J147" s="220"/>
      <c r="K147" s="453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  <c r="BI147" s="220"/>
      <c r="BJ147" s="220"/>
      <c r="BK147" s="220"/>
      <c r="BL147" s="220"/>
      <c r="BM147" s="220"/>
      <c r="BN147" s="220"/>
      <c r="BO147" s="220"/>
      <c r="BP147" s="220"/>
      <c r="BQ147" s="220"/>
      <c r="BR147" s="220"/>
      <c r="BS147" s="220"/>
      <c r="BT147" s="220"/>
      <c r="BU147" s="220"/>
      <c r="BV147" s="220"/>
      <c r="BW147" s="220"/>
      <c r="BX147" s="220"/>
      <c r="BY147" s="220"/>
      <c r="BZ147" s="220"/>
      <c r="CA147" s="220"/>
      <c r="CB147" s="220"/>
      <c r="CC147" s="220"/>
      <c r="CD147" s="220"/>
      <c r="CE147" s="220"/>
      <c r="CF147" s="220"/>
      <c r="CG147" s="220"/>
      <c r="CH147" s="220"/>
      <c r="CI147" s="220"/>
      <c r="CJ147" s="220"/>
      <c r="CK147" s="220"/>
      <c r="CL147" s="220"/>
      <c r="CM147" s="220"/>
      <c r="CN147" s="220"/>
      <c r="CO147" s="220"/>
      <c r="CP147" s="220"/>
      <c r="CQ147" s="220"/>
      <c r="CR147" s="220"/>
      <c r="CS147" s="220"/>
      <c r="CT147" s="220"/>
      <c r="CU147" s="220"/>
      <c r="CV147" s="220"/>
      <c r="CW147" s="220"/>
      <c r="CX147" s="220"/>
      <c r="CY147" s="220"/>
      <c r="CZ147" s="220"/>
      <c r="DA147" s="220"/>
      <c r="DB147" s="220"/>
      <c r="DC147" s="220"/>
      <c r="DD147" s="220"/>
      <c r="DE147" s="220"/>
      <c r="DF147" s="220"/>
      <c r="DG147" s="220"/>
      <c r="DH147" s="220"/>
      <c r="DI147" s="220"/>
      <c r="DJ147" s="220"/>
      <c r="DK147" s="220"/>
      <c r="DL147" s="220"/>
      <c r="DM147" s="220"/>
      <c r="DN147" s="220"/>
      <c r="DO147" s="220"/>
      <c r="DP147" s="220"/>
      <c r="DQ147" s="220"/>
      <c r="DR147" s="220"/>
      <c r="DS147" s="220"/>
      <c r="DT147" s="220"/>
      <c r="DU147" s="220"/>
      <c r="DV147" s="220"/>
      <c r="DW147" s="220"/>
      <c r="DX147" s="220"/>
      <c r="DY147" s="220"/>
      <c r="DZ147" s="220"/>
      <c r="EA147" s="220"/>
      <c r="EB147" s="220"/>
      <c r="EC147" s="220"/>
      <c r="ED147" s="220"/>
      <c r="EE147" s="220"/>
      <c r="EF147" s="220"/>
      <c r="EG147" s="220"/>
      <c r="EH147" s="220"/>
      <c r="EI147" s="220"/>
      <c r="EJ147" s="220"/>
      <c r="EK147" s="220"/>
      <c r="EL147" s="220"/>
      <c r="EM147" s="220"/>
      <c r="EN147" s="220"/>
      <c r="EO147" s="220"/>
      <c r="EP147" s="220"/>
      <c r="EQ147" s="220"/>
      <c r="ER147" s="220"/>
      <c r="ES147" s="220"/>
      <c r="ET147" s="220"/>
      <c r="EU147" s="220"/>
      <c r="EV147" s="220"/>
      <c r="EW147" s="220"/>
      <c r="EX147" s="220"/>
      <c r="EY147" s="220"/>
      <c r="EZ147" s="220"/>
      <c r="FA147" s="220"/>
      <c r="FB147" s="220"/>
      <c r="FC147" s="220"/>
      <c r="FD147" s="220"/>
      <c r="FE147" s="220"/>
      <c r="FF147" s="220"/>
      <c r="FG147" s="220"/>
      <c r="FH147" s="220"/>
      <c r="FI147" s="220"/>
      <c r="FJ147" s="220"/>
      <c r="FK147" s="220"/>
      <c r="FL147" s="220"/>
      <c r="FM147" s="220"/>
      <c r="FN147" s="220"/>
      <c r="FO147" s="220"/>
      <c r="FP147" s="220"/>
      <c r="FQ147" s="220"/>
      <c r="FR147" s="220"/>
      <c r="FS147" s="220"/>
      <c r="FT147" s="220"/>
      <c r="FU147" s="220"/>
      <c r="FV147" s="220"/>
      <c r="FW147" s="220"/>
      <c r="FX147" s="220"/>
      <c r="FY147" s="220"/>
      <c r="FZ147" s="220"/>
      <c r="GA147" s="220"/>
      <c r="GB147" s="220"/>
      <c r="GC147" s="220"/>
      <c r="GD147" s="220"/>
      <c r="GE147" s="220"/>
      <c r="GF147" s="220"/>
      <c r="GG147" s="220"/>
      <c r="GH147" s="220"/>
      <c r="GI147" s="220"/>
      <c r="GJ147" s="220"/>
      <c r="GK147" s="220"/>
      <c r="GL147" s="220"/>
      <c r="GM147" s="220"/>
      <c r="GN147" s="220"/>
      <c r="GO147" s="220"/>
      <c r="GP147" s="220"/>
      <c r="GQ147" s="220"/>
      <c r="GR147" s="220"/>
      <c r="GS147" s="220"/>
      <c r="GT147" s="220"/>
      <c r="GU147" s="220"/>
      <c r="GV147" s="220"/>
      <c r="GW147" s="220"/>
      <c r="GX147" s="220"/>
      <c r="GY147" s="220"/>
      <c r="GZ147" s="220"/>
      <c r="HA147" s="220"/>
      <c r="HB147" s="220"/>
      <c r="HC147" s="220"/>
      <c r="HD147" s="220"/>
      <c r="HE147" s="220"/>
      <c r="HF147" s="220"/>
      <c r="HG147" s="220"/>
      <c r="HH147" s="220"/>
      <c r="HI147" s="220"/>
      <c r="HJ147" s="220"/>
      <c r="HK147" s="220"/>
      <c r="HL147" s="220"/>
      <c r="HM147" s="220"/>
      <c r="HN147" s="220"/>
      <c r="HO147" s="220"/>
      <c r="HP147" s="220"/>
      <c r="HQ147" s="220"/>
      <c r="HR147" s="220"/>
      <c r="HS147" s="220"/>
      <c r="HT147" s="220"/>
      <c r="HU147" s="220"/>
      <c r="HV147" s="220"/>
      <c r="HW147" s="220"/>
      <c r="HX147" s="220"/>
      <c r="HY147" s="220"/>
      <c r="HZ147" s="220"/>
      <c r="IA147" s="220"/>
      <c r="IB147" s="220"/>
      <c r="IC147" s="220"/>
      <c r="ID147" s="220"/>
      <c r="IE147" s="220"/>
      <c r="IF147" s="220"/>
      <c r="IG147" s="220"/>
      <c r="IH147" s="220"/>
      <c r="II147" s="220"/>
      <c r="IJ147" s="220"/>
      <c r="IK147" s="220"/>
      <c r="IL147" s="220"/>
      <c r="IM147" s="220"/>
      <c r="IN147" s="220"/>
      <c r="IO147" s="220"/>
      <c r="IP147" s="220"/>
      <c r="IQ147" s="220"/>
      <c r="IR147" s="220"/>
      <c r="IS147" s="220"/>
      <c r="IT147" s="220"/>
      <c r="IU147" s="220"/>
      <c r="IV147" s="220"/>
    </row>
    <row r="148" spans="1:256" customFormat="1" ht="31.5" x14ac:dyDescent="0.25">
      <c r="A148" s="30"/>
      <c r="B148" s="320" t="s">
        <v>450</v>
      </c>
      <c r="C148" s="321" t="s">
        <v>179</v>
      </c>
      <c r="D148" s="395" t="s">
        <v>70</v>
      </c>
      <c r="E148" s="395" t="s">
        <v>24</v>
      </c>
      <c r="F148" s="395" t="s">
        <v>182</v>
      </c>
      <c r="G148" s="395"/>
      <c r="H148" s="396">
        <f>H149</f>
        <v>1</v>
      </c>
      <c r="I148" s="220"/>
      <c r="J148" s="220"/>
      <c r="K148" s="453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  <c r="BI148" s="220"/>
      <c r="BJ148" s="220"/>
      <c r="BK148" s="220"/>
      <c r="BL148" s="220"/>
      <c r="BM148" s="220"/>
      <c r="BN148" s="220"/>
      <c r="BO148" s="220"/>
      <c r="BP148" s="220"/>
      <c r="BQ148" s="220"/>
      <c r="BR148" s="220"/>
      <c r="BS148" s="220"/>
      <c r="BT148" s="220"/>
      <c r="BU148" s="220"/>
      <c r="BV148" s="220"/>
      <c r="BW148" s="220"/>
      <c r="BX148" s="220"/>
      <c r="BY148" s="220"/>
      <c r="BZ148" s="220"/>
      <c r="CA148" s="220"/>
      <c r="CB148" s="220"/>
      <c r="CC148" s="220"/>
      <c r="CD148" s="220"/>
      <c r="CE148" s="220"/>
      <c r="CF148" s="220"/>
      <c r="CG148" s="220"/>
      <c r="CH148" s="220"/>
      <c r="CI148" s="220"/>
      <c r="CJ148" s="220"/>
      <c r="CK148" s="220"/>
      <c r="CL148" s="220"/>
      <c r="CM148" s="220"/>
      <c r="CN148" s="220"/>
      <c r="CO148" s="220"/>
      <c r="CP148" s="220"/>
      <c r="CQ148" s="220"/>
      <c r="CR148" s="220"/>
      <c r="CS148" s="220"/>
      <c r="CT148" s="220"/>
      <c r="CU148" s="220"/>
      <c r="CV148" s="220"/>
      <c r="CW148" s="220"/>
      <c r="CX148" s="220"/>
      <c r="CY148" s="220"/>
      <c r="CZ148" s="220"/>
      <c r="DA148" s="220"/>
      <c r="DB148" s="220"/>
      <c r="DC148" s="220"/>
      <c r="DD148" s="220"/>
      <c r="DE148" s="220"/>
      <c r="DF148" s="220"/>
      <c r="DG148" s="220"/>
      <c r="DH148" s="220"/>
      <c r="DI148" s="220"/>
      <c r="DJ148" s="220"/>
      <c r="DK148" s="220"/>
      <c r="DL148" s="220"/>
      <c r="DM148" s="220"/>
      <c r="DN148" s="220"/>
      <c r="DO148" s="220"/>
      <c r="DP148" s="220"/>
      <c r="DQ148" s="220"/>
      <c r="DR148" s="220"/>
      <c r="DS148" s="220"/>
      <c r="DT148" s="220"/>
      <c r="DU148" s="220"/>
      <c r="DV148" s="220"/>
      <c r="DW148" s="220"/>
      <c r="DX148" s="220"/>
      <c r="DY148" s="220"/>
      <c r="DZ148" s="220"/>
      <c r="EA148" s="220"/>
      <c r="EB148" s="220"/>
      <c r="EC148" s="220"/>
      <c r="ED148" s="220"/>
      <c r="EE148" s="220"/>
      <c r="EF148" s="220"/>
      <c r="EG148" s="220"/>
      <c r="EH148" s="220"/>
      <c r="EI148" s="220"/>
      <c r="EJ148" s="220"/>
      <c r="EK148" s="220"/>
      <c r="EL148" s="220"/>
      <c r="EM148" s="220"/>
      <c r="EN148" s="220"/>
      <c r="EO148" s="220"/>
      <c r="EP148" s="220"/>
      <c r="EQ148" s="220"/>
      <c r="ER148" s="220"/>
      <c r="ES148" s="220"/>
      <c r="ET148" s="220"/>
      <c r="EU148" s="220"/>
      <c r="EV148" s="220"/>
      <c r="EW148" s="220"/>
      <c r="EX148" s="220"/>
      <c r="EY148" s="220"/>
      <c r="EZ148" s="220"/>
      <c r="FA148" s="220"/>
      <c r="FB148" s="220"/>
      <c r="FC148" s="220"/>
      <c r="FD148" s="220"/>
      <c r="FE148" s="220"/>
      <c r="FF148" s="220"/>
      <c r="FG148" s="220"/>
      <c r="FH148" s="220"/>
      <c r="FI148" s="220"/>
      <c r="FJ148" s="220"/>
      <c r="FK148" s="220"/>
      <c r="FL148" s="220"/>
      <c r="FM148" s="220"/>
      <c r="FN148" s="220"/>
      <c r="FO148" s="220"/>
      <c r="FP148" s="220"/>
      <c r="FQ148" s="220"/>
      <c r="FR148" s="220"/>
      <c r="FS148" s="220"/>
      <c r="FT148" s="220"/>
      <c r="FU148" s="220"/>
      <c r="FV148" s="220"/>
      <c r="FW148" s="220"/>
      <c r="FX148" s="220"/>
      <c r="FY148" s="220"/>
      <c r="FZ148" s="220"/>
      <c r="GA148" s="220"/>
      <c r="GB148" s="220"/>
      <c r="GC148" s="220"/>
      <c r="GD148" s="220"/>
      <c r="GE148" s="220"/>
      <c r="GF148" s="220"/>
      <c r="GG148" s="220"/>
      <c r="GH148" s="220"/>
      <c r="GI148" s="220"/>
      <c r="GJ148" s="220"/>
      <c r="GK148" s="220"/>
      <c r="GL148" s="220"/>
      <c r="GM148" s="220"/>
      <c r="GN148" s="220"/>
      <c r="GO148" s="220"/>
      <c r="GP148" s="220"/>
      <c r="GQ148" s="220"/>
      <c r="GR148" s="220"/>
      <c r="GS148" s="220"/>
      <c r="GT148" s="220"/>
      <c r="GU148" s="220"/>
      <c r="GV148" s="220"/>
      <c r="GW148" s="220"/>
      <c r="GX148" s="220"/>
      <c r="GY148" s="220"/>
      <c r="GZ148" s="220"/>
      <c r="HA148" s="220"/>
      <c r="HB148" s="220"/>
      <c r="HC148" s="220"/>
      <c r="HD148" s="220"/>
      <c r="HE148" s="220"/>
      <c r="HF148" s="220"/>
      <c r="HG148" s="220"/>
      <c r="HH148" s="220"/>
      <c r="HI148" s="220"/>
      <c r="HJ148" s="220"/>
      <c r="HK148" s="220"/>
      <c r="HL148" s="220"/>
      <c r="HM148" s="220"/>
      <c r="HN148" s="220"/>
      <c r="HO148" s="220"/>
      <c r="HP148" s="220"/>
      <c r="HQ148" s="220"/>
      <c r="HR148" s="220"/>
      <c r="HS148" s="220"/>
      <c r="HT148" s="220"/>
      <c r="HU148" s="220"/>
      <c r="HV148" s="220"/>
      <c r="HW148" s="220"/>
      <c r="HX148" s="220"/>
      <c r="HY148" s="220"/>
      <c r="HZ148" s="220"/>
      <c r="IA148" s="220"/>
      <c r="IB148" s="220"/>
      <c r="IC148" s="220"/>
      <c r="ID148" s="220"/>
      <c r="IE148" s="220"/>
      <c r="IF148" s="220"/>
      <c r="IG148" s="220"/>
      <c r="IH148" s="220"/>
      <c r="II148" s="220"/>
      <c r="IJ148" s="220"/>
      <c r="IK148" s="220"/>
      <c r="IL148" s="220"/>
      <c r="IM148" s="220"/>
      <c r="IN148" s="220"/>
      <c r="IO148" s="220"/>
      <c r="IP148" s="220"/>
      <c r="IQ148" s="220"/>
      <c r="IR148" s="220"/>
      <c r="IS148" s="220"/>
      <c r="IT148" s="220"/>
      <c r="IU148" s="220"/>
      <c r="IV148" s="220"/>
    </row>
    <row r="149" spans="1:256" customFormat="1" ht="15.75" x14ac:dyDescent="0.25">
      <c r="A149" s="30"/>
      <c r="B149" s="320" t="s">
        <v>451</v>
      </c>
      <c r="C149" s="321" t="s">
        <v>179</v>
      </c>
      <c r="D149" s="395" t="s">
        <v>70</v>
      </c>
      <c r="E149" s="395" t="s">
        <v>24</v>
      </c>
      <c r="F149" s="395" t="s">
        <v>182</v>
      </c>
      <c r="G149" s="395" t="s">
        <v>208</v>
      </c>
      <c r="H149" s="396">
        <v>1</v>
      </c>
      <c r="I149" s="220"/>
      <c r="J149" s="220"/>
      <c r="K149" s="453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  <c r="BI149" s="220"/>
      <c r="BJ149" s="220"/>
      <c r="BK149" s="220"/>
      <c r="BL149" s="220"/>
      <c r="BM149" s="220"/>
      <c r="BN149" s="220"/>
      <c r="BO149" s="220"/>
      <c r="BP149" s="220"/>
      <c r="BQ149" s="220"/>
      <c r="BR149" s="220"/>
      <c r="BS149" s="220"/>
      <c r="BT149" s="220"/>
      <c r="BU149" s="220"/>
      <c r="BV149" s="220"/>
      <c r="BW149" s="220"/>
      <c r="BX149" s="220"/>
      <c r="BY149" s="220"/>
      <c r="BZ149" s="220"/>
      <c r="CA149" s="220"/>
      <c r="CB149" s="220"/>
      <c r="CC149" s="220"/>
      <c r="CD149" s="220"/>
      <c r="CE149" s="220"/>
      <c r="CF149" s="220"/>
      <c r="CG149" s="220"/>
      <c r="CH149" s="220"/>
      <c r="CI149" s="220"/>
      <c r="CJ149" s="220"/>
      <c r="CK149" s="220"/>
      <c r="CL149" s="220"/>
      <c r="CM149" s="220"/>
      <c r="CN149" s="220"/>
      <c r="CO149" s="220"/>
      <c r="CP149" s="220"/>
      <c r="CQ149" s="220"/>
      <c r="CR149" s="220"/>
      <c r="CS149" s="220"/>
      <c r="CT149" s="220"/>
      <c r="CU149" s="220"/>
      <c r="CV149" s="220"/>
      <c r="CW149" s="220"/>
      <c r="CX149" s="220"/>
      <c r="CY149" s="220"/>
      <c r="CZ149" s="220"/>
      <c r="DA149" s="220"/>
      <c r="DB149" s="220"/>
      <c r="DC149" s="220"/>
      <c r="DD149" s="220"/>
      <c r="DE149" s="220"/>
      <c r="DF149" s="220"/>
      <c r="DG149" s="220"/>
      <c r="DH149" s="220"/>
      <c r="DI149" s="220"/>
      <c r="DJ149" s="220"/>
      <c r="DK149" s="220"/>
      <c r="DL149" s="220"/>
      <c r="DM149" s="220"/>
      <c r="DN149" s="220"/>
      <c r="DO149" s="220"/>
      <c r="DP149" s="220"/>
      <c r="DQ149" s="220"/>
      <c r="DR149" s="220"/>
      <c r="DS149" s="220"/>
      <c r="DT149" s="220"/>
      <c r="DU149" s="220"/>
      <c r="DV149" s="220"/>
      <c r="DW149" s="220"/>
      <c r="DX149" s="220"/>
      <c r="DY149" s="220"/>
      <c r="DZ149" s="220"/>
      <c r="EA149" s="220"/>
      <c r="EB149" s="220"/>
      <c r="EC149" s="220"/>
      <c r="ED149" s="220"/>
      <c r="EE149" s="220"/>
      <c r="EF149" s="220"/>
      <c r="EG149" s="220"/>
      <c r="EH149" s="220"/>
      <c r="EI149" s="220"/>
      <c r="EJ149" s="220"/>
      <c r="EK149" s="220"/>
      <c r="EL149" s="220"/>
      <c r="EM149" s="220"/>
      <c r="EN149" s="220"/>
      <c r="EO149" s="220"/>
      <c r="EP149" s="220"/>
      <c r="EQ149" s="220"/>
      <c r="ER149" s="220"/>
      <c r="ES149" s="220"/>
      <c r="ET149" s="220"/>
      <c r="EU149" s="220"/>
      <c r="EV149" s="220"/>
      <c r="EW149" s="220"/>
      <c r="EX149" s="220"/>
      <c r="EY149" s="220"/>
      <c r="EZ149" s="220"/>
      <c r="FA149" s="220"/>
      <c r="FB149" s="220"/>
      <c r="FC149" s="220"/>
      <c r="FD149" s="220"/>
      <c r="FE149" s="220"/>
      <c r="FF149" s="220"/>
      <c r="FG149" s="220"/>
      <c r="FH149" s="220"/>
      <c r="FI149" s="220"/>
      <c r="FJ149" s="220"/>
      <c r="FK149" s="220"/>
      <c r="FL149" s="220"/>
      <c r="FM149" s="220"/>
      <c r="FN149" s="220"/>
      <c r="FO149" s="220"/>
      <c r="FP149" s="220"/>
      <c r="FQ149" s="220"/>
      <c r="FR149" s="220"/>
      <c r="FS149" s="220"/>
      <c r="FT149" s="220"/>
      <c r="FU149" s="220"/>
      <c r="FV149" s="220"/>
      <c r="FW149" s="220"/>
      <c r="FX149" s="220"/>
      <c r="FY149" s="220"/>
      <c r="FZ149" s="220"/>
      <c r="GA149" s="220"/>
      <c r="GB149" s="220"/>
      <c r="GC149" s="220"/>
      <c r="GD149" s="220"/>
      <c r="GE149" s="220"/>
      <c r="GF149" s="220"/>
      <c r="GG149" s="220"/>
      <c r="GH149" s="220"/>
      <c r="GI149" s="220"/>
      <c r="GJ149" s="220"/>
      <c r="GK149" s="220"/>
      <c r="GL149" s="220"/>
      <c r="GM149" s="220"/>
      <c r="GN149" s="220"/>
      <c r="GO149" s="220"/>
      <c r="GP149" s="220"/>
      <c r="GQ149" s="220"/>
      <c r="GR149" s="220"/>
      <c r="GS149" s="220"/>
      <c r="GT149" s="220"/>
      <c r="GU149" s="220"/>
      <c r="GV149" s="220"/>
      <c r="GW149" s="220"/>
      <c r="GX149" s="220"/>
      <c r="GY149" s="220"/>
      <c r="GZ149" s="220"/>
      <c r="HA149" s="220"/>
      <c r="HB149" s="220"/>
      <c r="HC149" s="220"/>
      <c r="HD149" s="220"/>
      <c r="HE149" s="220"/>
      <c r="HF149" s="220"/>
      <c r="HG149" s="220"/>
      <c r="HH149" s="220"/>
      <c r="HI149" s="220"/>
      <c r="HJ149" s="220"/>
      <c r="HK149" s="220"/>
      <c r="HL149" s="220"/>
      <c r="HM149" s="220"/>
      <c r="HN149" s="220"/>
      <c r="HO149" s="220"/>
      <c r="HP149" s="220"/>
      <c r="HQ149" s="220"/>
      <c r="HR149" s="220"/>
      <c r="HS149" s="220"/>
      <c r="HT149" s="220"/>
      <c r="HU149" s="220"/>
      <c r="HV149" s="220"/>
      <c r="HW149" s="220"/>
      <c r="HX149" s="220"/>
      <c r="HY149" s="220"/>
      <c r="HZ149" s="220"/>
      <c r="IA149" s="220"/>
      <c r="IB149" s="220"/>
      <c r="IC149" s="220"/>
      <c r="ID149" s="220"/>
      <c r="IE149" s="220"/>
      <c r="IF149" s="220"/>
      <c r="IG149" s="220"/>
      <c r="IH149" s="220"/>
      <c r="II149" s="220"/>
      <c r="IJ149" s="220"/>
      <c r="IK149" s="220"/>
      <c r="IL149" s="220"/>
      <c r="IM149" s="220"/>
      <c r="IN149" s="220"/>
      <c r="IO149" s="220"/>
      <c r="IP149" s="220"/>
      <c r="IQ149" s="220"/>
      <c r="IR149" s="220"/>
      <c r="IS149" s="220"/>
      <c r="IT149" s="220"/>
      <c r="IU149" s="220"/>
      <c r="IV149" s="220"/>
    </row>
    <row r="150" spans="1:256" ht="43.5" x14ac:dyDescent="0.25">
      <c r="A150" s="20"/>
      <c r="B150" s="128" t="s">
        <v>66</v>
      </c>
      <c r="C150" s="119" t="s">
        <v>67</v>
      </c>
      <c r="D150" s="119" t="s">
        <v>68</v>
      </c>
      <c r="E150" s="119" t="s">
        <v>24</v>
      </c>
      <c r="F150" s="119" t="s">
        <v>141</v>
      </c>
      <c r="G150" s="118"/>
      <c r="H150" s="121">
        <f>H153</f>
        <v>70</v>
      </c>
      <c r="K150" s="440"/>
    </row>
    <row r="151" spans="1:256" x14ac:dyDescent="0.25">
      <c r="A151" s="19"/>
      <c r="B151" s="22" t="s">
        <v>55</v>
      </c>
      <c r="C151" s="27" t="s">
        <v>67</v>
      </c>
      <c r="D151" s="27" t="s">
        <v>70</v>
      </c>
      <c r="E151" s="27" t="s">
        <v>24</v>
      </c>
      <c r="F151" s="27" t="s">
        <v>141</v>
      </c>
      <c r="G151" s="28"/>
      <c r="H151" s="37">
        <f>H152</f>
        <v>70</v>
      </c>
      <c r="K151" s="440"/>
    </row>
    <row r="152" spans="1:256" ht="30" x14ac:dyDescent="0.25">
      <c r="A152" s="19"/>
      <c r="B152" s="22" t="s">
        <v>71</v>
      </c>
      <c r="C152" s="27" t="s">
        <v>67</v>
      </c>
      <c r="D152" s="27" t="s">
        <v>70</v>
      </c>
      <c r="E152" s="27" t="s">
        <v>24</v>
      </c>
      <c r="F152" s="27" t="s">
        <v>154</v>
      </c>
      <c r="G152" s="28"/>
      <c r="H152" s="37">
        <f>H153</f>
        <v>70</v>
      </c>
      <c r="K152" s="440"/>
    </row>
    <row r="153" spans="1:256" ht="16.5" customHeight="1" x14ac:dyDescent="0.25">
      <c r="A153" s="19"/>
      <c r="B153" s="375" t="s">
        <v>72</v>
      </c>
      <c r="C153" s="27" t="s">
        <v>67</v>
      </c>
      <c r="D153" s="27" t="s">
        <v>70</v>
      </c>
      <c r="E153" s="27" t="s">
        <v>24</v>
      </c>
      <c r="F153" s="27" t="s">
        <v>154</v>
      </c>
      <c r="G153" s="28" t="s">
        <v>73</v>
      </c>
      <c r="H153" s="37">
        <f>прил._7!K23</f>
        <v>70</v>
      </c>
      <c r="K153" s="440"/>
    </row>
    <row r="154" spans="1:256" ht="25.5" hidden="1" customHeight="1" x14ac:dyDescent="0.25">
      <c r="A154" s="170"/>
      <c r="B154" s="85" t="s">
        <v>214</v>
      </c>
      <c r="C154" s="71" t="s">
        <v>210</v>
      </c>
      <c r="D154" s="71" t="s">
        <v>68</v>
      </c>
      <c r="E154" s="71" t="s">
        <v>24</v>
      </c>
      <c r="F154" s="71" t="s">
        <v>141</v>
      </c>
      <c r="G154" s="269"/>
      <c r="H154" s="270" t="e">
        <f>H156+H158</f>
        <v>#REF!</v>
      </c>
      <c r="K154" s="440"/>
    </row>
    <row r="155" spans="1:256" ht="30" hidden="1" x14ac:dyDescent="0.25">
      <c r="A155" s="170"/>
      <c r="B155" s="85" t="s">
        <v>212</v>
      </c>
      <c r="C155" s="40" t="s">
        <v>210</v>
      </c>
      <c r="D155" s="40" t="s">
        <v>96</v>
      </c>
      <c r="E155" s="40" t="s">
        <v>24</v>
      </c>
      <c r="F155" s="40" t="s">
        <v>211</v>
      </c>
      <c r="G155" s="40"/>
      <c r="H155" s="270" t="e">
        <f>H156</f>
        <v>#REF!</v>
      </c>
      <c r="K155" s="440"/>
    </row>
    <row r="156" spans="1:256" ht="32.25" hidden="1" customHeight="1" x14ac:dyDescent="0.25">
      <c r="A156" s="38"/>
      <c r="B156" s="85" t="s">
        <v>82</v>
      </c>
      <c r="C156" s="40" t="s">
        <v>210</v>
      </c>
      <c r="D156" s="40" t="s">
        <v>96</v>
      </c>
      <c r="E156" s="40" t="s">
        <v>24</v>
      </c>
      <c r="F156" s="40" t="s">
        <v>211</v>
      </c>
      <c r="G156" s="40" t="s">
        <v>83</v>
      </c>
      <c r="H156" s="271" t="e">
        <f>прил._7!#REF!</f>
        <v>#REF!</v>
      </c>
      <c r="K156" s="440"/>
    </row>
    <row r="157" spans="1:256" ht="32.25" hidden="1" customHeight="1" x14ac:dyDescent="0.25">
      <c r="A157" s="38"/>
      <c r="B157" s="85" t="s">
        <v>213</v>
      </c>
      <c r="C157" s="40" t="s">
        <v>210</v>
      </c>
      <c r="D157" s="40" t="s">
        <v>90</v>
      </c>
      <c r="E157" s="40" t="s">
        <v>24</v>
      </c>
      <c r="F157" s="40" t="s">
        <v>211</v>
      </c>
      <c r="G157" s="40"/>
      <c r="H157" s="271" t="e">
        <f>H158</f>
        <v>#REF!</v>
      </c>
      <c r="K157" s="440"/>
    </row>
    <row r="158" spans="1:256" ht="32.25" hidden="1" customHeight="1" x14ac:dyDescent="0.25">
      <c r="A158" s="38"/>
      <c r="B158" s="85" t="s">
        <v>82</v>
      </c>
      <c r="C158" s="40" t="s">
        <v>210</v>
      </c>
      <c r="D158" s="40" t="s">
        <v>90</v>
      </c>
      <c r="E158" s="40" t="s">
        <v>24</v>
      </c>
      <c r="F158" s="40" t="s">
        <v>211</v>
      </c>
      <c r="G158" s="40" t="s">
        <v>83</v>
      </c>
      <c r="H158" s="271" t="e">
        <f>прил._7!#REF!</f>
        <v>#REF!</v>
      </c>
      <c r="K158" s="440"/>
    </row>
    <row r="159" spans="1:256" ht="32.25" customHeight="1" x14ac:dyDescent="0.25">
      <c r="A159" s="394"/>
      <c r="B159" s="392"/>
      <c r="C159" s="384"/>
      <c r="D159" s="385"/>
      <c r="E159" s="385"/>
      <c r="F159" s="385"/>
      <c r="G159" s="386"/>
      <c r="H159" s="387"/>
      <c r="K159" s="440"/>
    </row>
    <row r="160" spans="1:256" ht="32.25" customHeight="1" x14ac:dyDescent="0.25">
      <c r="A160" s="394"/>
      <c r="B160" s="393"/>
      <c r="C160" s="388"/>
      <c r="D160" s="389"/>
      <c r="E160" s="389"/>
      <c r="F160" s="389"/>
      <c r="G160" s="390"/>
      <c r="H160" s="391"/>
      <c r="K160" s="440"/>
    </row>
    <row r="161" spans="1:17" ht="32.25" customHeight="1" x14ac:dyDescent="0.25">
      <c r="A161" s="394"/>
      <c r="B161" s="393"/>
      <c r="C161" s="388"/>
      <c r="D161" s="389"/>
      <c r="E161" s="389"/>
      <c r="F161" s="389"/>
      <c r="G161" s="390"/>
      <c r="H161" s="391"/>
      <c r="K161" s="440"/>
    </row>
    <row r="162" spans="1:17" ht="32.25" customHeight="1" x14ac:dyDescent="0.25">
      <c r="A162" s="35"/>
      <c r="B162" s="29"/>
      <c r="C162" s="123"/>
      <c r="D162" s="123"/>
      <c r="E162" s="123"/>
      <c r="F162" s="123"/>
      <c r="G162" s="123"/>
      <c r="H162" s="124"/>
      <c r="K162" s="440"/>
    </row>
    <row r="163" spans="1:17" ht="32.25" customHeight="1" x14ac:dyDescent="0.25">
      <c r="A163" s="35"/>
      <c r="B163" s="29"/>
      <c r="C163" s="123"/>
      <c r="D163" s="123"/>
      <c r="E163" s="123"/>
      <c r="F163" s="123"/>
      <c r="G163" s="123"/>
      <c r="H163" s="124"/>
      <c r="K163" s="440"/>
    </row>
    <row r="164" spans="1:17" ht="32.25" customHeight="1" x14ac:dyDescent="0.25">
      <c r="A164" s="35"/>
      <c r="B164" s="29"/>
      <c r="C164" s="123"/>
      <c r="D164" s="123"/>
      <c r="E164" s="123"/>
      <c r="F164" s="123"/>
      <c r="G164" s="123"/>
      <c r="H164" s="124"/>
      <c r="K164" s="440"/>
    </row>
    <row r="165" spans="1:17" ht="18.75" x14ac:dyDescent="0.3">
      <c r="B165" s="518" t="s">
        <v>418</v>
      </c>
      <c r="C165" s="519"/>
      <c r="D165" s="519"/>
      <c r="E165" s="519"/>
      <c r="F165" s="519"/>
      <c r="G165" s="519"/>
      <c r="H165" s="519"/>
      <c r="K165" s="440"/>
      <c r="O165" s="440"/>
      <c r="P165" s="440"/>
      <c r="Q165" s="440"/>
    </row>
    <row r="166" spans="1:17" x14ac:dyDescent="0.25">
      <c r="B166" s="32"/>
      <c r="C166" s="32"/>
      <c r="D166" s="32"/>
      <c r="E166" s="32"/>
      <c r="F166" s="32"/>
      <c r="G166" s="147"/>
      <c r="H166" s="32"/>
      <c r="K166" s="440"/>
      <c r="O166" s="440"/>
      <c r="P166" s="440"/>
      <c r="Q166" s="440"/>
    </row>
    <row r="167" spans="1:17" x14ac:dyDescent="0.25">
      <c r="K167" s="440"/>
      <c r="O167" s="440"/>
      <c r="P167" s="440"/>
      <c r="Q167" s="440"/>
    </row>
    <row r="168" spans="1:17" x14ac:dyDescent="0.25">
      <c r="K168" s="440"/>
    </row>
  </sheetData>
  <mergeCells count="9">
    <mergeCell ref="C8:F8"/>
    <mergeCell ref="C9:F9"/>
    <mergeCell ref="B165:H165"/>
    <mergeCell ref="C1:H1"/>
    <mergeCell ref="C2:H2"/>
    <mergeCell ref="C3:H3"/>
    <mergeCell ref="C4:H4"/>
    <mergeCell ref="C5:H5"/>
    <mergeCell ref="A6:H6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7"/>
  <sheetViews>
    <sheetView view="pageBreakPreview" zoomScale="80" zoomScaleNormal="91" zoomScaleSheetLayoutView="80" workbookViewId="0">
      <selection activeCell="C5" sqref="C5:K5"/>
    </sheetView>
  </sheetViews>
  <sheetFormatPr defaultColWidth="11.42578125" defaultRowHeight="15" x14ac:dyDescent="0.25"/>
  <cols>
    <col min="1" max="1" width="3.85546875" style="76" customWidth="1"/>
    <col min="2" max="2" width="45.28515625" style="76" customWidth="1"/>
    <col min="3" max="3" width="4.85546875" style="76" customWidth="1"/>
    <col min="4" max="5" width="3.85546875" style="76" customWidth="1"/>
    <col min="6" max="6" width="4.140625" style="76" customWidth="1"/>
    <col min="7" max="8" width="2.5703125" style="76" customWidth="1"/>
    <col min="9" max="9" width="7.42578125" style="76" customWidth="1"/>
    <col min="10" max="10" width="4.7109375" style="125" customWidth="1"/>
    <col min="11" max="11" width="11.42578125" style="76" customWidth="1"/>
    <col min="12" max="12" width="11.28515625" style="238" customWidth="1"/>
    <col min="13" max="13" width="14.7109375" style="239" customWidth="1"/>
    <col min="14" max="14" width="9.140625" style="239" customWidth="1"/>
    <col min="15" max="15" width="14.42578125" style="76" customWidth="1"/>
    <col min="16" max="246" width="9.140625" style="76" customWidth="1"/>
    <col min="247" max="247" width="3.85546875" style="76" customWidth="1"/>
    <col min="248" max="248" width="45.28515625" style="76" customWidth="1"/>
    <col min="249" max="249" width="4.85546875" style="76" customWidth="1"/>
    <col min="250" max="251" width="3.85546875" style="76" customWidth="1"/>
    <col min="252" max="252" width="3.7109375" style="76" customWidth="1"/>
    <col min="253" max="253" width="2.5703125" style="76" customWidth="1"/>
    <col min="254" max="254" width="7.42578125" style="76" customWidth="1"/>
    <col min="255" max="255" width="4.7109375" style="76" customWidth="1"/>
    <col min="256" max="16384" width="11.42578125" style="76"/>
  </cols>
  <sheetData>
    <row r="1" spans="1:17" x14ac:dyDescent="0.25">
      <c r="B1"/>
      <c r="C1" s="531" t="s">
        <v>363</v>
      </c>
      <c r="D1" s="531"/>
      <c r="E1" s="531"/>
      <c r="F1" s="531"/>
      <c r="G1" s="531"/>
      <c r="H1" s="531"/>
      <c r="I1" s="531"/>
      <c r="J1" s="531"/>
      <c r="K1" s="531"/>
    </row>
    <row r="2" spans="1:17" x14ac:dyDescent="0.25">
      <c r="C2" s="531" t="s">
        <v>0</v>
      </c>
      <c r="D2" s="531"/>
      <c r="E2" s="531"/>
      <c r="F2" s="531"/>
      <c r="G2" s="531"/>
      <c r="H2" s="531"/>
      <c r="I2" s="531"/>
      <c r="J2" s="531"/>
      <c r="K2" s="531"/>
      <c r="P2" s="259"/>
      <c r="Q2" s="259"/>
    </row>
    <row r="3" spans="1:17" x14ac:dyDescent="0.25">
      <c r="C3" s="531" t="s">
        <v>1</v>
      </c>
      <c r="D3" s="531"/>
      <c r="E3" s="531"/>
      <c r="F3" s="531"/>
      <c r="G3" s="531"/>
      <c r="H3" s="531"/>
      <c r="I3" s="531"/>
      <c r="J3" s="531"/>
      <c r="K3" s="531"/>
    </row>
    <row r="4" spans="1:17" x14ac:dyDescent="0.25">
      <c r="C4" s="531" t="s">
        <v>2</v>
      </c>
      <c r="D4" s="531"/>
      <c r="E4" s="531"/>
      <c r="F4" s="531"/>
      <c r="G4" s="531"/>
      <c r="H4" s="531"/>
      <c r="I4" s="531"/>
      <c r="J4" s="531"/>
      <c r="K4" s="531"/>
    </row>
    <row r="5" spans="1:17" ht="12.75" customHeight="1" x14ac:dyDescent="0.25">
      <c r="C5" s="531" t="s">
        <v>525</v>
      </c>
      <c r="D5" s="531"/>
      <c r="E5" s="531"/>
      <c r="F5" s="531"/>
      <c r="G5" s="531"/>
      <c r="H5" s="531"/>
      <c r="I5" s="531"/>
      <c r="J5" s="531"/>
      <c r="K5" s="531"/>
    </row>
    <row r="6" spans="1:17" x14ac:dyDescent="0.25">
      <c r="A6" s="532" t="s">
        <v>422</v>
      </c>
      <c r="B6" s="532"/>
      <c r="C6" s="532"/>
      <c r="D6" s="532"/>
      <c r="E6" s="532"/>
      <c r="F6" s="532"/>
      <c r="G6" s="532"/>
      <c r="H6" s="532"/>
      <c r="I6" s="532"/>
      <c r="J6" s="532"/>
      <c r="K6" s="532"/>
    </row>
    <row r="7" spans="1:17" ht="6" customHeight="1" x14ac:dyDescent="0.25">
      <c r="A7" s="524"/>
      <c r="B7" s="524"/>
      <c r="C7" s="524"/>
      <c r="D7" s="524"/>
      <c r="E7" s="524"/>
      <c r="F7" s="524"/>
      <c r="G7" s="524"/>
      <c r="H7" s="524"/>
      <c r="I7" s="524"/>
      <c r="J7" s="524"/>
      <c r="K7" s="524"/>
    </row>
    <row r="8" spans="1:17" ht="17.25" customHeight="1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3"/>
      <c r="K8" s="144" t="s">
        <v>61</v>
      </c>
    </row>
    <row r="9" spans="1:17" ht="43.5" customHeight="1" x14ac:dyDescent="0.25">
      <c r="A9" s="137" t="s">
        <v>62</v>
      </c>
      <c r="B9" s="137" t="s">
        <v>4</v>
      </c>
      <c r="C9" s="138" t="s">
        <v>63</v>
      </c>
      <c r="D9" s="139" t="s">
        <v>64</v>
      </c>
      <c r="E9" s="139" t="s">
        <v>6</v>
      </c>
      <c r="F9" s="525" t="s">
        <v>33</v>
      </c>
      <c r="G9" s="526"/>
      <c r="H9" s="526"/>
      <c r="I9" s="527"/>
      <c r="J9" s="140" t="s">
        <v>34</v>
      </c>
      <c r="K9" s="141" t="s">
        <v>164</v>
      </c>
      <c r="L9" s="240"/>
      <c r="M9" s="241"/>
    </row>
    <row r="10" spans="1:17" x14ac:dyDescent="0.25">
      <c r="A10" s="39">
        <v>1</v>
      </c>
      <c r="B10" s="39">
        <v>2</v>
      </c>
      <c r="C10" s="39">
        <v>3</v>
      </c>
      <c r="D10" s="39">
        <v>4</v>
      </c>
      <c r="E10" s="39">
        <v>5</v>
      </c>
      <c r="F10" s="528">
        <v>6</v>
      </c>
      <c r="G10" s="529"/>
      <c r="H10" s="529"/>
      <c r="I10" s="530"/>
      <c r="J10" s="126">
        <v>7</v>
      </c>
      <c r="K10" s="39">
        <v>8</v>
      </c>
      <c r="L10" s="258"/>
      <c r="M10" s="258"/>
    </row>
    <row r="11" spans="1:17" x14ac:dyDescent="0.25">
      <c r="A11" s="39"/>
      <c r="B11" s="78" t="s">
        <v>65</v>
      </c>
      <c r="C11" s="70"/>
      <c r="D11" s="70"/>
      <c r="E11" s="70"/>
      <c r="F11" s="111"/>
      <c r="G11" s="112"/>
      <c r="H11" s="112"/>
      <c r="I11" s="113"/>
      <c r="J11" s="113"/>
      <c r="K11" s="383">
        <f>K24+K12</f>
        <v>22371</v>
      </c>
      <c r="L11" s="240"/>
      <c r="M11" s="241"/>
      <c r="N11" s="242"/>
      <c r="O11" s="77"/>
      <c r="Q11" s="77"/>
    </row>
    <row r="12" spans="1:17" ht="29.25" x14ac:dyDescent="0.25">
      <c r="A12" s="70">
        <v>1</v>
      </c>
      <c r="B12" s="69" t="s">
        <v>132</v>
      </c>
      <c r="C12" s="70">
        <v>991</v>
      </c>
      <c r="D12" s="71"/>
      <c r="E12" s="71"/>
      <c r="F12" s="108"/>
      <c r="G12" s="109"/>
      <c r="H12" s="109"/>
      <c r="I12" s="110"/>
      <c r="J12" s="71"/>
      <c r="K12" s="383">
        <f>K19+K18</f>
        <v>80</v>
      </c>
    </row>
    <row r="13" spans="1:17" x14ac:dyDescent="0.25">
      <c r="A13" s="70"/>
      <c r="B13" s="69" t="s">
        <v>8</v>
      </c>
      <c r="C13" s="70">
        <v>991</v>
      </c>
      <c r="D13" s="71" t="s">
        <v>23</v>
      </c>
      <c r="E13" s="71" t="s">
        <v>24</v>
      </c>
      <c r="F13" s="108"/>
      <c r="G13" s="109"/>
      <c r="H13" s="109"/>
      <c r="I13" s="110"/>
      <c r="J13" s="71"/>
      <c r="K13" s="383">
        <f>K12</f>
        <v>80</v>
      </c>
    </row>
    <row r="14" spans="1:17" ht="78.75" x14ac:dyDescent="0.25">
      <c r="A14" s="70"/>
      <c r="B14" s="229" t="s">
        <v>203</v>
      </c>
      <c r="C14" s="70">
        <v>991</v>
      </c>
      <c r="D14" s="71" t="s">
        <v>23</v>
      </c>
      <c r="E14" s="72" t="s">
        <v>27</v>
      </c>
      <c r="F14" s="108"/>
      <c r="G14" s="80"/>
      <c r="H14" s="80"/>
      <c r="I14" s="81"/>
      <c r="J14" s="74"/>
      <c r="K14" s="383">
        <f>K18</f>
        <v>10</v>
      </c>
      <c r="N14" s="241"/>
    </row>
    <row r="15" spans="1:17" ht="42.75" customHeight="1" x14ac:dyDescent="0.25">
      <c r="A15" s="39"/>
      <c r="B15" s="229" t="s">
        <v>204</v>
      </c>
      <c r="C15" s="39">
        <v>991</v>
      </c>
      <c r="D15" s="40" t="s">
        <v>23</v>
      </c>
      <c r="E15" s="41" t="s">
        <v>27</v>
      </c>
      <c r="F15" s="41" t="s">
        <v>202</v>
      </c>
      <c r="G15" s="228" t="s">
        <v>68</v>
      </c>
      <c r="H15" s="42" t="s">
        <v>24</v>
      </c>
      <c r="I15" s="43" t="s">
        <v>141</v>
      </c>
      <c r="J15" s="43"/>
      <c r="K15" s="376">
        <f>K18</f>
        <v>10</v>
      </c>
      <c r="O15" s="77"/>
    </row>
    <row r="16" spans="1:17" ht="31.5" x14ac:dyDescent="0.25">
      <c r="A16" s="39"/>
      <c r="B16" s="229" t="s">
        <v>205</v>
      </c>
      <c r="C16" s="39">
        <v>991</v>
      </c>
      <c r="D16" s="40" t="s">
        <v>23</v>
      </c>
      <c r="E16" s="41" t="s">
        <v>27</v>
      </c>
      <c r="F16" s="41" t="s">
        <v>202</v>
      </c>
      <c r="G16" s="228" t="s">
        <v>70</v>
      </c>
      <c r="H16" s="42" t="s">
        <v>24</v>
      </c>
      <c r="I16" s="43" t="s">
        <v>141</v>
      </c>
      <c r="J16" s="43"/>
      <c r="K16" s="376">
        <f>K18</f>
        <v>10</v>
      </c>
      <c r="N16" s="241"/>
      <c r="P16" s="77"/>
    </row>
    <row r="17" spans="1:17" ht="31.5" x14ac:dyDescent="0.25">
      <c r="A17" s="70"/>
      <c r="B17" s="229" t="s">
        <v>206</v>
      </c>
      <c r="C17" s="39">
        <v>991</v>
      </c>
      <c r="D17" s="40" t="s">
        <v>23</v>
      </c>
      <c r="E17" s="40" t="s">
        <v>27</v>
      </c>
      <c r="F17" s="166" t="s">
        <v>202</v>
      </c>
      <c r="G17" s="227" t="s">
        <v>70</v>
      </c>
      <c r="H17" s="227" t="s">
        <v>24</v>
      </c>
      <c r="I17" s="168" t="s">
        <v>141</v>
      </c>
      <c r="J17" s="40"/>
      <c r="K17" s="376">
        <f>K18</f>
        <v>10</v>
      </c>
    </row>
    <row r="18" spans="1:17" ht="47.25" x14ac:dyDescent="0.25">
      <c r="A18" s="70"/>
      <c r="B18" s="302" t="s">
        <v>207</v>
      </c>
      <c r="C18" s="39">
        <v>991</v>
      </c>
      <c r="D18" s="40" t="s">
        <v>23</v>
      </c>
      <c r="E18" s="40" t="s">
        <v>27</v>
      </c>
      <c r="F18" s="166" t="s">
        <v>202</v>
      </c>
      <c r="G18" s="227" t="s">
        <v>70</v>
      </c>
      <c r="H18" s="227" t="s">
        <v>24</v>
      </c>
      <c r="I18" s="168" t="s">
        <v>154</v>
      </c>
      <c r="J18" s="40" t="s">
        <v>83</v>
      </c>
      <c r="K18" s="376">
        <v>10</v>
      </c>
    </row>
    <row r="19" spans="1:17" ht="20.25" customHeight="1" x14ac:dyDescent="0.25">
      <c r="A19" s="70"/>
      <c r="B19" s="69" t="s">
        <v>8</v>
      </c>
      <c r="C19" s="70">
        <v>991</v>
      </c>
      <c r="D19" s="71" t="s">
        <v>23</v>
      </c>
      <c r="E19" s="71" t="s">
        <v>29</v>
      </c>
      <c r="F19" s="108"/>
      <c r="G19" s="109"/>
      <c r="H19" s="109"/>
      <c r="I19" s="110"/>
      <c r="J19" s="71"/>
      <c r="K19" s="114">
        <f>K23</f>
        <v>70</v>
      </c>
    </row>
    <row r="20" spans="1:17" ht="45" customHeight="1" x14ac:dyDescent="0.25">
      <c r="A20" s="39"/>
      <c r="B20" s="79" t="s">
        <v>66</v>
      </c>
      <c r="C20" s="39">
        <v>991</v>
      </c>
      <c r="D20" s="40" t="s">
        <v>23</v>
      </c>
      <c r="E20" s="41" t="s">
        <v>29</v>
      </c>
      <c r="F20" s="41" t="s">
        <v>67</v>
      </c>
      <c r="G20" s="42" t="s">
        <v>68</v>
      </c>
      <c r="H20" s="42" t="s">
        <v>24</v>
      </c>
      <c r="I20" s="43" t="s">
        <v>141</v>
      </c>
      <c r="J20" s="43"/>
      <c r="K20" s="376">
        <f>K23</f>
        <v>70</v>
      </c>
      <c r="O20" s="77"/>
    </row>
    <row r="21" spans="1:17" x14ac:dyDescent="0.25">
      <c r="A21" s="39"/>
      <c r="B21" s="79" t="s">
        <v>55</v>
      </c>
      <c r="C21" s="39">
        <v>991</v>
      </c>
      <c r="D21" s="40" t="s">
        <v>23</v>
      </c>
      <c r="E21" s="41" t="s">
        <v>29</v>
      </c>
      <c r="F21" s="41" t="s">
        <v>67</v>
      </c>
      <c r="G21" s="42" t="s">
        <v>70</v>
      </c>
      <c r="H21" s="42" t="s">
        <v>24</v>
      </c>
      <c r="I21" s="43" t="s">
        <v>141</v>
      </c>
      <c r="J21" s="43"/>
      <c r="K21" s="115">
        <f>K23</f>
        <v>70</v>
      </c>
      <c r="N21" s="241"/>
      <c r="P21" s="77"/>
    </row>
    <row r="22" spans="1:17" ht="30" customHeight="1" x14ac:dyDescent="0.25">
      <c r="A22" s="39"/>
      <c r="B22" s="82" t="s">
        <v>71</v>
      </c>
      <c r="C22" s="39">
        <v>991</v>
      </c>
      <c r="D22" s="40" t="s">
        <v>23</v>
      </c>
      <c r="E22" s="41" t="s">
        <v>29</v>
      </c>
      <c r="F22" s="41" t="s">
        <v>67</v>
      </c>
      <c r="G22" s="42" t="s">
        <v>70</v>
      </c>
      <c r="H22" s="42" t="s">
        <v>24</v>
      </c>
      <c r="I22" s="43" t="s">
        <v>154</v>
      </c>
      <c r="J22" s="43"/>
      <c r="K22" s="115">
        <f>K23</f>
        <v>70</v>
      </c>
      <c r="O22" s="77"/>
      <c r="P22" s="77"/>
    </row>
    <row r="23" spans="1:17" ht="21" customHeight="1" x14ac:dyDescent="0.25">
      <c r="A23" s="39"/>
      <c r="B23" s="79" t="s">
        <v>72</v>
      </c>
      <c r="C23" s="399">
        <v>991</v>
      </c>
      <c r="D23" s="400" t="s">
        <v>23</v>
      </c>
      <c r="E23" s="401" t="s">
        <v>29</v>
      </c>
      <c r="F23" s="401" t="s">
        <v>67</v>
      </c>
      <c r="G23" s="381" t="s">
        <v>70</v>
      </c>
      <c r="H23" s="381" t="s">
        <v>24</v>
      </c>
      <c r="I23" s="402" t="s">
        <v>154</v>
      </c>
      <c r="J23" s="402" t="s">
        <v>73</v>
      </c>
      <c r="K23" s="376">
        <v>70</v>
      </c>
      <c r="L23" s="240"/>
      <c r="N23" s="241"/>
      <c r="O23" s="77"/>
    </row>
    <row r="24" spans="1:17" ht="36.75" customHeight="1" x14ac:dyDescent="0.25">
      <c r="A24" s="70">
        <v>2</v>
      </c>
      <c r="B24" s="83" t="s">
        <v>74</v>
      </c>
      <c r="C24" s="70">
        <v>992</v>
      </c>
      <c r="D24" s="68"/>
      <c r="E24" s="68"/>
      <c r="F24" s="41"/>
      <c r="G24" s="42"/>
      <c r="H24" s="42"/>
      <c r="I24" s="43"/>
      <c r="J24" s="70"/>
      <c r="K24" s="114">
        <f>K25+K62+K68+K78+K93+K110+K117+K127+K134+K140</f>
        <v>22291</v>
      </c>
      <c r="L24" s="240"/>
      <c r="N24" s="241"/>
      <c r="O24" s="77"/>
      <c r="P24" s="77"/>
      <c r="Q24" s="77"/>
    </row>
    <row r="25" spans="1:17" s="75" customFormat="1" ht="14.25" x14ac:dyDescent="0.2">
      <c r="A25" s="70"/>
      <c r="B25" s="83" t="s">
        <v>8</v>
      </c>
      <c r="C25" s="70">
        <v>992</v>
      </c>
      <c r="D25" s="71" t="s">
        <v>23</v>
      </c>
      <c r="E25" s="71" t="s">
        <v>24</v>
      </c>
      <c r="F25" s="72"/>
      <c r="G25" s="73"/>
      <c r="H25" s="73"/>
      <c r="I25" s="74"/>
      <c r="J25" s="71"/>
      <c r="K25" s="114">
        <f>K26+K31+K46+K51</f>
        <v>9990.1</v>
      </c>
      <c r="L25" s="243"/>
      <c r="M25" s="244"/>
      <c r="N25" s="244"/>
    </row>
    <row r="26" spans="1:17" s="75" customFormat="1" ht="51" customHeight="1" x14ac:dyDescent="0.2">
      <c r="A26" s="70"/>
      <c r="B26" s="69" t="s">
        <v>37</v>
      </c>
      <c r="C26" s="70">
        <v>992</v>
      </c>
      <c r="D26" s="71" t="s">
        <v>23</v>
      </c>
      <c r="E26" s="71" t="s">
        <v>25</v>
      </c>
      <c r="F26" s="72"/>
      <c r="G26" s="73"/>
      <c r="H26" s="73"/>
      <c r="I26" s="74"/>
      <c r="J26" s="71"/>
      <c r="K26" s="114">
        <f>K30</f>
        <v>853.1</v>
      </c>
      <c r="L26" s="243"/>
      <c r="M26" s="244"/>
      <c r="N26" s="244"/>
    </row>
    <row r="27" spans="1:17" s="75" customFormat="1" ht="30" x14ac:dyDescent="0.25">
      <c r="A27" s="70"/>
      <c r="B27" s="79" t="s">
        <v>75</v>
      </c>
      <c r="C27" s="39">
        <v>992</v>
      </c>
      <c r="D27" s="40" t="s">
        <v>23</v>
      </c>
      <c r="E27" s="40" t="s">
        <v>25</v>
      </c>
      <c r="F27" s="41" t="s">
        <v>76</v>
      </c>
      <c r="G27" s="42" t="s">
        <v>68</v>
      </c>
      <c r="H27" s="42" t="s">
        <v>24</v>
      </c>
      <c r="I27" s="43" t="s">
        <v>141</v>
      </c>
      <c r="J27" s="40"/>
      <c r="K27" s="115">
        <f>K30</f>
        <v>853.1</v>
      </c>
      <c r="L27" s="243"/>
      <c r="M27" s="244"/>
      <c r="N27" s="244"/>
      <c r="O27" s="90"/>
    </row>
    <row r="28" spans="1:17" s="75" customFormat="1" x14ac:dyDescent="0.25">
      <c r="A28" s="70"/>
      <c r="B28" s="79" t="s">
        <v>53</v>
      </c>
      <c r="C28" s="39">
        <v>992</v>
      </c>
      <c r="D28" s="40" t="s">
        <v>23</v>
      </c>
      <c r="E28" s="40" t="s">
        <v>25</v>
      </c>
      <c r="F28" s="41" t="s">
        <v>76</v>
      </c>
      <c r="G28" s="42" t="s">
        <v>77</v>
      </c>
      <c r="H28" s="42" t="s">
        <v>24</v>
      </c>
      <c r="I28" s="43" t="s">
        <v>141</v>
      </c>
      <c r="J28" s="40"/>
      <c r="K28" s="115">
        <f>K30</f>
        <v>853.1</v>
      </c>
      <c r="L28" s="243"/>
      <c r="M28" s="244"/>
      <c r="N28" s="244"/>
      <c r="O28" s="90"/>
    </row>
    <row r="29" spans="1:17" s="75" customFormat="1" ht="30" x14ac:dyDescent="0.25">
      <c r="A29" s="70"/>
      <c r="B29" s="79" t="s">
        <v>71</v>
      </c>
      <c r="C29" s="39">
        <v>992</v>
      </c>
      <c r="D29" s="40" t="s">
        <v>23</v>
      </c>
      <c r="E29" s="40" t="s">
        <v>25</v>
      </c>
      <c r="F29" s="41" t="s">
        <v>76</v>
      </c>
      <c r="G29" s="42" t="s">
        <v>77</v>
      </c>
      <c r="H29" s="42" t="s">
        <v>24</v>
      </c>
      <c r="I29" s="43" t="s">
        <v>154</v>
      </c>
      <c r="J29" s="40"/>
      <c r="K29" s="115">
        <f>K30</f>
        <v>853.1</v>
      </c>
      <c r="L29" s="243"/>
      <c r="M29" s="244"/>
      <c r="N29" s="244"/>
    </row>
    <row r="30" spans="1:17" s="75" customFormat="1" ht="75" customHeight="1" x14ac:dyDescent="0.25">
      <c r="A30" s="70"/>
      <c r="B30" s="79" t="s">
        <v>78</v>
      </c>
      <c r="C30" s="39">
        <v>992</v>
      </c>
      <c r="D30" s="40" t="s">
        <v>23</v>
      </c>
      <c r="E30" s="40" t="s">
        <v>25</v>
      </c>
      <c r="F30" s="41" t="s">
        <v>76</v>
      </c>
      <c r="G30" s="42" t="s">
        <v>77</v>
      </c>
      <c r="H30" s="42" t="s">
        <v>24</v>
      </c>
      <c r="I30" s="43" t="s">
        <v>154</v>
      </c>
      <c r="J30" s="40" t="s">
        <v>79</v>
      </c>
      <c r="K30" s="376">
        <v>853.1</v>
      </c>
      <c r="L30" s="243"/>
      <c r="M30" s="244"/>
      <c r="N30" s="244"/>
      <c r="O30" s="90"/>
    </row>
    <row r="31" spans="1:17" s="75" customFormat="1" ht="72.75" customHeight="1" x14ac:dyDescent="0.2">
      <c r="A31" s="70"/>
      <c r="B31" s="69" t="s">
        <v>80</v>
      </c>
      <c r="C31" s="70">
        <v>992</v>
      </c>
      <c r="D31" s="71" t="s">
        <v>23</v>
      </c>
      <c r="E31" s="71" t="s">
        <v>26</v>
      </c>
      <c r="F31" s="72"/>
      <c r="G31" s="73"/>
      <c r="H31" s="73"/>
      <c r="I31" s="74"/>
      <c r="J31" s="71"/>
      <c r="K31" s="114">
        <f>K35+K36+K37+K40+K41</f>
        <v>4709.8</v>
      </c>
      <c r="L31" s="243"/>
      <c r="M31" s="245"/>
      <c r="N31" s="244"/>
    </row>
    <row r="32" spans="1:17" s="75" customFormat="1" x14ac:dyDescent="0.25">
      <c r="A32" s="70"/>
      <c r="B32" s="79" t="s">
        <v>188</v>
      </c>
      <c r="C32" s="39">
        <v>992</v>
      </c>
      <c r="D32" s="40" t="s">
        <v>23</v>
      </c>
      <c r="E32" s="40" t="s">
        <v>26</v>
      </c>
      <c r="F32" s="41" t="s">
        <v>81</v>
      </c>
      <c r="G32" s="42" t="s">
        <v>68</v>
      </c>
      <c r="H32" s="42" t="s">
        <v>24</v>
      </c>
      <c r="I32" s="43" t="s">
        <v>141</v>
      </c>
      <c r="J32" s="40"/>
      <c r="K32" s="115">
        <f>K33+K38+K41</f>
        <v>4709.8</v>
      </c>
      <c r="L32" s="243"/>
      <c r="M32" s="244"/>
      <c r="N32" s="244"/>
    </row>
    <row r="33" spans="1:11" x14ac:dyDescent="0.25">
      <c r="A33" s="38"/>
      <c r="B33" s="79" t="s">
        <v>188</v>
      </c>
      <c r="C33" s="39">
        <v>992</v>
      </c>
      <c r="D33" s="40" t="s">
        <v>23</v>
      </c>
      <c r="E33" s="40" t="s">
        <v>26</v>
      </c>
      <c r="F33" s="41" t="s">
        <v>81</v>
      </c>
      <c r="G33" s="42" t="s">
        <v>77</v>
      </c>
      <c r="H33" s="42" t="s">
        <v>24</v>
      </c>
      <c r="I33" s="43" t="s">
        <v>141</v>
      </c>
      <c r="J33" s="40"/>
      <c r="K33" s="115">
        <f>K34</f>
        <v>4620.6000000000004</v>
      </c>
    </row>
    <row r="34" spans="1:11" ht="30" x14ac:dyDescent="0.25">
      <c r="A34" s="38"/>
      <c r="B34" s="79" t="s">
        <v>71</v>
      </c>
      <c r="C34" s="39">
        <v>992</v>
      </c>
      <c r="D34" s="40" t="s">
        <v>23</v>
      </c>
      <c r="E34" s="40" t="s">
        <v>26</v>
      </c>
      <c r="F34" s="41" t="s">
        <v>81</v>
      </c>
      <c r="G34" s="42" t="s">
        <v>77</v>
      </c>
      <c r="H34" s="42" t="s">
        <v>24</v>
      </c>
      <c r="I34" s="43" t="s">
        <v>154</v>
      </c>
      <c r="J34" s="40"/>
      <c r="K34" s="115">
        <f>K35+K36+K37</f>
        <v>4620.6000000000004</v>
      </c>
    </row>
    <row r="35" spans="1:11" ht="76.5" customHeight="1" x14ac:dyDescent="0.25">
      <c r="A35" s="38"/>
      <c r="B35" s="79" t="s">
        <v>78</v>
      </c>
      <c r="C35" s="39">
        <v>992</v>
      </c>
      <c r="D35" s="40" t="s">
        <v>23</v>
      </c>
      <c r="E35" s="40" t="s">
        <v>26</v>
      </c>
      <c r="F35" s="41" t="s">
        <v>81</v>
      </c>
      <c r="G35" s="42" t="s">
        <v>77</v>
      </c>
      <c r="H35" s="42" t="s">
        <v>24</v>
      </c>
      <c r="I35" s="43" t="s">
        <v>154</v>
      </c>
      <c r="J35" s="40" t="s">
        <v>79</v>
      </c>
      <c r="K35" s="115">
        <v>3427.6</v>
      </c>
    </row>
    <row r="36" spans="1:11" ht="28.5" customHeight="1" x14ac:dyDescent="0.25">
      <c r="A36" s="38"/>
      <c r="B36" s="79" t="s">
        <v>82</v>
      </c>
      <c r="C36" s="39">
        <v>992</v>
      </c>
      <c r="D36" s="40" t="s">
        <v>23</v>
      </c>
      <c r="E36" s="40" t="s">
        <v>26</v>
      </c>
      <c r="F36" s="41" t="s">
        <v>81</v>
      </c>
      <c r="G36" s="42" t="s">
        <v>77</v>
      </c>
      <c r="H36" s="42" t="s">
        <v>24</v>
      </c>
      <c r="I36" s="43" t="s">
        <v>154</v>
      </c>
      <c r="J36" s="40" t="s">
        <v>83</v>
      </c>
      <c r="K36" s="115">
        <v>1125.5</v>
      </c>
    </row>
    <row r="37" spans="1:11" ht="16.5" customHeight="1" x14ac:dyDescent="0.25">
      <c r="A37" s="300"/>
      <c r="B37" s="21" t="s">
        <v>84</v>
      </c>
      <c r="C37" s="172">
        <v>992</v>
      </c>
      <c r="D37" s="27" t="s">
        <v>23</v>
      </c>
      <c r="E37" s="27" t="s">
        <v>26</v>
      </c>
      <c r="F37" s="162" t="s">
        <v>81</v>
      </c>
      <c r="G37" s="164" t="s">
        <v>77</v>
      </c>
      <c r="H37" s="164" t="s">
        <v>24</v>
      </c>
      <c r="I37" s="28" t="s">
        <v>154</v>
      </c>
      <c r="J37" s="27" t="s">
        <v>85</v>
      </c>
      <c r="K37" s="173">
        <v>67.5</v>
      </c>
    </row>
    <row r="38" spans="1:11" x14ac:dyDescent="0.25">
      <c r="A38" s="38"/>
      <c r="B38" s="79" t="s">
        <v>58</v>
      </c>
      <c r="C38" s="39">
        <v>992</v>
      </c>
      <c r="D38" s="40" t="s">
        <v>23</v>
      </c>
      <c r="E38" s="40" t="s">
        <v>26</v>
      </c>
      <c r="F38" s="41" t="s">
        <v>81</v>
      </c>
      <c r="G38" s="42" t="s">
        <v>70</v>
      </c>
      <c r="H38" s="42" t="s">
        <v>24</v>
      </c>
      <c r="I38" s="43" t="s">
        <v>141</v>
      </c>
      <c r="J38" s="40"/>
      <c r="K38" s="115">
        <f>K39</f>
        <v>3.8</v>
      </c>
    </row>
    <row r="39" spans="1:11" ht="45" x14ac:dyDescent="0.25">
      <c r="A39" s="38"/>
      <c r="B39" s="79" t="s">
        <v>86</v>
      </c>
      <c r="C39" s="39">
        <v>992</v>
      </c>
      <c r="D39" s="40" t="s">
        <v>23</v>
      </c>
      <c r="E39" s="40" t="s">
        <v>26</v>
      </c>
      <c r="F39" s="41" t="s">
        <v>81</v>
      </c>
      <c r="G39" s="42" t="s">
        <v>70</v>
      </c>
      <c r="H39" s="42" t="s">
        <v>24</v>
      </c>
      <c r="I39" s="43" t="s">
        <v>155</v>
      </c>
      <c r="J39" s="40"/>
      <c r="K39" s="115">
        <f>K40</f>
        <v>3.8</v>
      </c>
    </row>
    <row r="40" spans="1:11" ht="44.25" customHeight="1" x14ac:dyDescent="0.25">
      <c r="A40" s="169"/>
      <c r="B40" s="86" t="s">
        <v>82</v>
      </c>
      <c r="C40" s="170">
        <v>992</v>
      </c>
      <c r="D40" s="234" t="s">
        <v>23</v>
      </c>
      <c r="E40" s="234" t="s">
        <v>26</v>
      </c>
      <c r="F40" s="445" t="s">
        <v>81</v>
      </c>
      <c r="G40" s="446" t="s">
        <v>70</v>
      </c>
      <c r="H40" s="446" t="s">
        <v>24</v>
      </c>
      <c r="I40" s="269" t="s">
        <v>155</v>
      </c>
      <c r="J40" s="234" t="s">
        <v>83</v>
      </c>
      <c r="K40" s="236">
        <v>3.8</v>
      </c>
    </row>
    <row r="41" spans="1:11" x14ac:dyDescent="0.25">
      <c r="A41" s="38"/>
      <c r="B41" s="85" t="s">
        <v>441</v>
      </c>
      <c r="C41" s="39">
        <v>992</v>
      </c>
      <c r="D41" s="319" t="s">
        <v>23</v>
      </c>
      <c r="E41" s="319" t="s">
        <v>26</v>
      </c>
      <c r="F41" s="445" t="s">
        <v>81</v>
      </c>
      <c r="G41" s="446" t="s">
        <v>165</v>
      </c>
      <c r="H41" s="446" t="s">
        <v>24</v>
      </c>
      <c r="I41" s="269" t="s">
        <v>141</v>
      </c>
      <c r="J41" s="319"/>
      <c r="K41" s="115">
        <f>K42+K44</f>
        <v>85.4</v>
      </c>
    </row>
    <row r="42" spans="1:11" ht="60" x14ac:dyDescent="0.25">
      <c r="A42" s="38"/>
      <c r="B42" s="85" t="s">
        <v>442</v>
      </c>
      <c r="C42" s="39">
        <v>992</v>
      </c>
      <c r="D42" s="319" t="s">
        <v>23</v>
      </c>
      <c r="E42" s="319" t="s">
        <v>26</v>
      </c>
      <c r="F42" s="445" t="s">
        <v>81</v>
      </c>
      <c r="G42" s="446" t="s">
        <v>165</v>
      </c>
      <c r="H42" s="446" t="s">
        <v>24</v>
      </c>
      <c r="I42" s="269" t="s">
        <v>443</v>
      </c>
      <c r="J42" s="319"/>
      <c r="K42" s="115">
        <f>K43</f>
        <v>48.2</v>
      </c>
    </row>
    <row r="43" spans="1:11" x14ac:dyDescent="0.25">
      <c r="A43" s="38"/>
      <c r="B43" s="85" t="s">
        <v>72</v>
      </c>
      <c r="C43" s="39">
        <v>992</v>
      </c>
      <c r="D43" s="319" t="s">
        <v>23</v>
      </c>
      <c r="E43" s="319" t="s">
        <v>26</v>
      </c>
      <c r="F43" s="445" t="s">
        <v>81</v>
      </c>
      <c r="G43" s="446" t="s">
        <v>165</v>
      </c>
      <c r="H43" s="446" t="s">
        <v>24</v>
      </c>
      <c r="I43" s="269" t="s">
        <v>443</v>
      </c>
      <c r="J43" s="319" t="s">
        <v>73</v>
      </c>
      <c r="K43" s="115">
        <v>48.2</v>
      </c>
    </row>
    <row r="44" spans="1:11" ht="45" x14ac:dyDescent="0.25">
      <c r="A44" s="38"/>
      <c r="B44" s="85" t="s">
        <v>444</v>
      </c>
      <c r="C44" s="39">
        <v>992</v>
      </c>
      <c r="D44" s="319" t="s">
        <v>23</v>
      </c>
      <c r="E44" s="319" t="s">
        <v>26</v>
      </c>
      <c r="F44" s="445" t="s">
        <v>81</v>
      </c>
      <c r="G44" s="446" t="s">
        <v>165</v>
      </c>
      <c r="H44" s="446" t="s">
        <v>24</v>
      </c>
      <c r="I44" s="269" t="s">
        <v>448</v>
      </c>
      <c r="J44" s="319"/>
      <c r="K44" s="115">
        <f>K45</f>
        <v>37.200000000000003</v>
      </c>
    </row>
    <row r="45" spans="1:11" x14ac:dyDescent="0.25">
      <c r="A45" s="38"/>
      <c r="B45" s="85" t="s">
        <v>72</v>
      </c>
      <c r="C45" s="39">
        <v>992</v>
      </c>
      <c r="D45" s="319" t="s">
        <v>23</v>
      </c>
      <c r="E45" s="319" t="s">
        <v>26</v>
      </c>
      <c r="F45" s="319" t="s">
        <v>81</v>
      </c>
      <c r="G45" s="319" t="s">
        <v>165</v>
      </c>
      <c r="H45" s="319" t="s">
        <v>24</v>
      </c>
      <c r="I45" s="319" t="s">
        <v>448</v>
      </c>
      <c r="J45" s="319" t="s">
        <v>73</v>
      </c>
      <c r="K45" s="115">
        <v>37.200000000000003</v>
      </c>
    </row>
    <row r="46" spans="1:11" x14ac:dyDescent="0.25">
      <c r="A46" s="38"/>
      <c r="B46" s="69" t="s">
        <v>87</v>
      </c>
      <c r="C46" s="70">
        <v>992</v>
      </c>
      <c r="D46" s="71" t="s">
        <v>23</v>
      </c>
      <c r="E46" s="71" t="s">
        <v>42</v>
      </c>
      <c r="F46" s="72"/>
      <c r="G46" s="73"/>
      <c r="H46" s="73"/>
      <c r="I46" s="74"/>
      <c r="J46" s="71"/>
      <c r="K46" s="114">
        <f>K50</f>
        <v>10</v>
      </c>
    </row>
    <row r="47" spans="1:11" x14ac:dyDescent="0.25">
      <c r="A47" s="38"/>
      <c r="B47" s="79" t="s">
        <v>60</v>
      </c>
      <c r="C47" s="39">
        <v>992</v>
      </c>
      <c r="D47" s="40" t="s">
        <v>23</v>
      </c>
      <c r="E47" s="40" t="s">
        <v>42</v>
      </c>
      <c r="F47" s="41" t="s">
        <v>81</v>
      </c>
      <c r="G47" s="42" t="s">
        <v>68</v>
      </c>
      <c r="H47" s="42" t="s">
        <v>24</v>
      </c>
      <c r="I47" s="43" t="s">
        <v>141</v>
      </c>
      <c r="J47" s="40"/>
      <c r="K47" s="115">
        <f>K50</f>
        <v>10</v>
      </c>
    </row>
    <row r="48" spans="1:11" ht="30" x14ac:dyDescent="0.25">
      <c r="A48" s="38"/>
      <c r="B48" s="79" t="s">
        <v>56</v>
      </c>
      <c r="C48" s="39">
        <v>992</v>
      </c>
      <c r="D48" s="40" t="s">
        <v>23</v>
      </c>
      <c r="E48" s="40" t="s">
        <v>42</v>
      </c>
      <c r="F48" s="41" t="s">
        <v>81</v>
      </c>
      <c r="G48" s="42" t="s">
        <v>88</v>
      </c>
      <c r="H48" s="42" t="s">
        <v>24</v>
      </c>
      <c r="I48" s="43" t="s">
        <v>141</v>
      </c>
      <c r="J48" s="40"/>
      <c r="K48" s="115">
        <f>K50</f>
        <v>10</v>
      </c>
    </row>
    <row r="49" spans="1:256" x14ac:dyDescent="0.25">
      <c r="A49" s="38"/>
      <c r="B49" s="79" t="s">
        <v>89</v>
      </c>
      <c r="C49" s="39">
        <v>992</v>
      </c>
      <c r="D49" s="40" t="s">
        <v>23</v>
      </c>
      <c r="E49" s="40" t="s">
        <v>42</v>
      </c>
      <c r="F49" s="41" t="s">
        <v>81</v>
      </c>
      <c r="G49" s="42" t="s">
        <v>88</v>
      </c>
      <c r="H49" s="42" t="s">
        <v>24</v>
      </c>
      <c r="I49" s="43" t="s">
        <v>156</v>
      </c>
      <c r="J49" s="40"/>
      <c r="K49" s="115">
        <f>K50</f>
        <v>10</v>
      </c>
    </row>
    <row r="50" spans="1:256" x14ac:dyDescent="0.25">
      <c r="A50" s="38"/>
      <c r="B50" s="79" t="s">
        <v>84</v>
      </c>
      <c r="C50" s="39">
        <v>992</v>
      </c>
      <c r="D50" s="40" t="s">
        <v>23</v>
      </c>
      <c r="E50" s="40" t="s">
        <v>42</v>
      </c>
      <c r="F50" s="41" t="s">
        <v>81</v>
      </c>
      <c r="G50" s="42" t="s">
        <v>88</v>
      </c>
      <c r="H50" s="42" t="s">
        <v>24</v>
      </c>
      <c r="I50" s="43" t="s">
        <v>156</v>
      </c>
      <c r="J50" s="40" t="s">
        <v>85</v>
      </c>
      <c r="K50" s="115">
        <v>10</v>
      </c>
    </row>
    <row r="51" spans="1:256" s="75" customFormat="1" ht="28.5" customHeight="1" x14ac:dyDescent="0.25">
      <c r="A51" s="68"/>
      <c r="B51" s="83" t="s">
        <v>9</v>
      </c>
      <c r="C51" s="377">
        <v>992</v>
      </c>
      <c r="D51" s="378" t="s">
        <v>23</v>
      </c>
      <c r="E51" s="378">
        <v>13</v>
      </c>
      <c r="F51" s="379"/>
      <c r="G51" s="380"/>
      <c r="H51" s="381"/>
      <c r="I51" s="382"/>
      <c r="J51" s="378"/>
      <c r="K51" s="383">
        <f>K55+K61+K59</f>
        <v>4417.2</v>
      </c>
      <c r="L51" s="243"/>
      <c r="M51" s="244"/>
      <c r="N51" s="244"/>
    </row>
    <row r="52" spans="1:256" ht="72" customHeight="1" x14ac:dyDescent="0.25">
      <c r="A52" s="38"/>
      <c r="B52" s="44" t="s">
        <v>176</v>
      </c>
      <c r="C52" s="39">
        <v>992</v>
      </c>
      <c r="D52" s="40" t="s">
        <v>23</v>
      </c>
      <c r="E52" s="40">
        <v>13</v>
      </c>
      <c r="F52" s="41" t="s">
        <v>42</v>
      </c>
      <c r="G52" s="42" t="s">
        <v>68</v>
      </c>
      <c r="H52" s="42" t="s">
        <v>24</v>
      </c>
      <c r="I52" s="43" t="s">
        <v>141</v>
      </c>
      <c r="J52" s="87"/>
      <c r="K52" s="115">
        <f>K55</f>
        <v>14.4</v>
      </c>
    </row>
    <row r="53" spans="1:256" ht="34.5" customHeight="1" x14ac:dyDescent="0.25">
      <c r="A53" s="38"/>
      <c r="B53" s="44" t="s">
        <v>94</v>
      </c>
      <c r="C53" s="39">
        <v>992</v>
      </c>
      <c r="D53" s="40" t="s">
        <v>23</v>
      </c>
      <c r="E53" s="40">
        <v>13</v>
      </c>
      <c r="F53" s="41" t="s">
        <v>42</v>
      </c>
      <c r="G53" s="42" t="s">
        <v>77</v>
      </c>
      <c r="H53" s="42" t="s">
        <v>24</v>
      </c>
      <c r="I53" s="43" t="s">
        <v>141</v>
      </c>
      <c r="J53" s="87"/>
      <c r="K53" s="115">
        <f>K55</f>
        <v>14.4</v>
      </c>
    </row>
    <row r="54" spans="1:256" s="32" customFormat="1" ht="44.25" customHeight="1" x14ac:dyDescent="0.25">
      <c r="A54" s="30"/>
      <c r="B54" s="171" t="s">
        <v>95</v>
      </c>
      <c r="C54" s="172">
        <v>992</v>
      </c>
      <c r="D54" s="27" t="s">
        <v>23</v>
      </c>
      <c r="E54" s="27">
        <v>13</v>
      </c>
      <c r="F54" s="162" t="s">
        <v>42</v>
      </c>
      <c r="G54" s="164" t="s">
        <v>77</v>
      </c>
      <c r="H54" s="164" t="s">
        <v>24</v>
      </c>
      <c r="I54" s="28" t="s">
        <v>146</v>
      </c>
      <c r="J54" s="31"/>
      <c r="K54" s="173">
        <f>K55</f>
        <v>14.4</v>
      </c>
      <c r="L54" s="246"/>
      <c r="M54" s="247"/>
      <c r="N54" s="247"/>
    </row>
    <row r="55" spans="1:256" ht="29.25" customHeight="1" x14ac:dyDescent="0.25">
      <c r="A55" s="38"/>
      <c r="B55" s="79" t="s">
        <v>82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77</v>
      </c>
      <c r="H55" s="42" t="s">
        <v>24</v>
      </c>
      <c r="I55" s="43" t="s">
        <v>146</v>
      </c>
      <c r="J55" s="40" t="s">
        <v>83</v>
      </c>
      <c r="K55" s="115">
        <v>14.4</v>
      </c>
    </row>
    <row r="56" spans="1:256" ht="66" customHeight="1" x14ac:dyDescent="0.25">
      <c r="A56" s="38"/>
      <c r="B56" s="44" t="s">
        <v>280</v>
      </c>
      <c r="C56" s="172">
        <v>992</v>
      </c>
      <c r="D56" s="27" t="s">
        <v>23</v>
      </c>
      <c r="E56" s="27">
        <v>13</v>
      </c>
      <c r="F56" s="162" t="s">
        <v>41</v>
      </c>
      <c r="G56" s="164" t="s">
        <v>68</v>
      </c>
      <c r="H56" s="164" t="s">
        <v>24</v>
      </c>
      <c r="I56" s="28" t="s">
        <v>141</v>
      </c>
      <c r="J56" s="27"/>
      <c r="K56" s="115">
        <f>K59</f>
        <v>50</v>
      </c>
    </row>
    <row r="57" spans="1:256" ht="23.25" customHeight="1" x14ac:dyDescent="0.25">
      <c r="A57" s="38"/>
      <c r="B57" s="171" t="s">
        <v>215</v>
      </c>
      <c r="C57" s="172">
        <v>992</v>
      </c>
      <c r="D57" s="27" t="s">
        <v>23</v>
      </c>
      <c r="E57" s="27">
        <v>13</v>
      </c>
      <c r="F57" s="162" t="s">
        <v>41</v>
      </c>
      <c r="G57" s="164" t="s">
        <v>68</v>
      </c>
      <c r="H57" s="164" t="s">
        <v>24</v>
      </c>
      <c r="I57" s="28" t="s">
        <v>141</v>
      </c>
      <c r="J57" s="27"/>
      <c r="K57" s="173">
        <f>K59</f>
        <v>50</v>
      </c>
    </row>
    <row r="58" spans="1:256" ht="58.5" customHeight="1" x14ac:dyDescent="0.25">
      <c r="A58" s="38"/>
      <c r="B58" s="171" t="s">
        <v>217</v>
      </c>
      <c r="C58" s="172">
        <v>992</v>
      </c>
      <c r="D58" s="27" t="s">
        <v>23</v>
      </c>
      <c r="E58" s="27">
        <v>13</v>
      </c>
      <c r="F58" s="162" t="s">
        <v>41</v>
      </c>
      <c r="G58" s="164" t="s">
        <v>77</v>
      </c>
      <c r="H58" s="164" t="s">
        <v>24</v>
      </c>
      <c r="I58" s="28" t="s">
        <v>216</v>
      </c>
      <c r="J58" s="27"/>
      <c r="K58" s="173">
        <f>K59</f>
        <v>50</v>
      </c>
    </row>
    <row r="59" spans="1:256" ht="35.25" customHeight="1" x14ac:dyDescent="0.25">
      <c r="A59" s="38"/>
      <c r="B59" s="21" t="s">
        <v>82</v>
      </c>
      <c r="C59" s="172">
        <v>992</v>
      </c>
      <c r="D59" s="27" t="s">
        <v>23</v>
      </c>
      <c r="E59" s="27">
        <v>13</v>
      </c>
      <c r="F59" s="162" t="s">
        <v>41</v>
      </c>
      <c r="G59" s="164" t="s">
        <v>77</v>
      </c>
      <c r="H59" s="164" t="s">
        <v>24</v>
      </c>
      <c r="I59" s="28" t="s">
        <v>216</v>
      </c>
      <c r="J59" s="27" t="s">
        <v>83</v>
      </c>
      <c r="K59" s="173">
        <v>50</v>
      </c>
    </row>
    <row r="60" spans="1:256" s="75" customFormat="1" x14ac:dyDescent="0.25">
      <c r="A60" s="38"/>
      <c r="B60" s="79" t="s">
        <v>54</v>
      </c>
      <c r="C60" s="39">
        <v>992</v>
      </c>
      <c r="D60" s="40" t="s">
        <v>23</v>
      </c>
      <c r="E60" s="40" t="s">
        <v>41</v>
      </c>
      <c r="F60" s="41" t="s">
        <v>81</v>
      </c>
      <c r="G60" s="42" t="s">
        <v>77</v>
      </c>
      <c r="H60" s="42" t="s">
        <v>24</v>
      </c>
      <c r="I60" s="43" t="s">
        <v>141</v>
      </c>
      <c r="J60" s="40"/>
      <c r="K60" s="115">
        <f>K61</f>
        <v>4352.8</v>
      </c>
      <c r="L60" s="238"/>
      <c r="M60" s="239"/>
      <c r="N60" s="239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6"/>
      <c r="BX60" s="76"/>
      <c r="BY60" s="76"/>
      <c r="BZ60" s="76"/>
      <c r="CA60" s="76"/>
      <c r="CB60" s="76"/>
      <c r="CC60" s="76"/>
      <c r="CD60" s="76"/>
      <c r="CE60" s="76"/>
      <c r="CF60" s="76"/>
      <c r="CG60" s="76"/>
      <c r="CH60" s="76"/>
      <c r="CI60" s="76"/>
      <c r="CJ60" s="76"/>
      <c r="CK60" s="76"/>
      <c r="CL60" s="76"/>
      <c r="CM60" s="76"/>
      <c r="CN60" s="76"/>
      <c r="CO60" s="76"/>
      <c r="CP60" s="76"/>
      <c r="CQ60" s="76"/>
      <c r="CR60" s="76"/>
      <c r="CS60" s="76"/>
      <c r="CT60" s="76"/>
      <c r="CU60" s="76"/>
      <c r="CV60" s="76"/>
      <c r="CW60" s="76"/>
      <c r="CX60" s="76"/>
      <c r="CY60" s="76"/>
      <c r="CZ60" s="76"/>
      <c r="DA60" s="76"/>
      <c r="DB60" s="76"/>
      <c r="DC60" s="76"/>
      <c r="DD60" s="76"/>
      <c r="DE60" s="76"/>
      <c r="DF60" s="76"/>
      <c r="DG60" s="76"/>
      <c r="DH60" s="76"/>
      <c r="DI60" s="76"/>
      <c r="DJ60" s="76"/>
      <c r="DK60" s="76"/>
      <c r="DL60" s="76"/>
      <c r="DM60" s="76"/>
      <c r="DN60" s="76"/>
      <c r="DO60" s="76"/>
      <c r="DP60" s="76"/>
      <c r="DQ60" s="76"/>
      <c r="DR60" s="76"/>
      <c r="DS60" s="76"/>
      <c r="DT60" s="76"/>
      <c r="DU60" s="76"/>
      <c r="DV60" s="76"/>
      <c r="DW60" s="76"/>
      <c r="DX60" s="76"/>
      <c r="DY60" s="76"/>
      <c r="DZ60" s="76"/>
      <c r="EA60" s="76"/>
      <c r="EB60" s="76"/>
      <c r="EC60" s="76"/>
      <c r="ED60" s="76"/>
      <c r="EE60" s="76"/>
      <c r="EF60" s="76"/>
      <c r="EG60" s="76"/>
      <c r="EH60" s="76"/>
      <c r="EI60" s="76"/>
      <c r="EJ60" s="76"/>
      <c r="EK60" s="76"/>
      <c r="EL60" s="76"/>
      <c r="EM60" s="76"/>
      <c r="EN60" s="76"/>
      <c r="EO60" s="76"/>
      <c r="EP60" s="76"/>
      <c r="EQ60" s="76"/>
      <c r="ER60" s="76"/>
      <c r="ES60" s="76"/>
      <c r="ET60" s="76"/>
      <c r="EU60" s="76"/>
      <c r="EV60" s="76"/>
      <c r="EW60" s="76"/>
      <c r="EX60" s="76"/>
      <c r="EY60" s="76"/>
      <c r="EZ60" s="76"/>
      <c r="FA60" s="76"/>
      <c r="FB60" s="76"/>
      <c r="FC60" s="76"/>
      <c r="FD60" s="76"/>
      <c r="FE60" s="76"/>
      <c r="FF60" s="76"/>
      <c r="FG60" s="76"/>
      <c r="FH60" s="76"/>
      <c r="FI60" s="76"/>
      <c r="FJ60" s="76"/>
      <c r="FK60" s="76"/>
      <c r="FL60" s="76"/>
      <c r="FM60" s="76"/>
      <c r="FN60" s="76"/>
      <c r="FO60" s="76"/>
      <c r="FP60" s="76"/>
      <c r="FQ60" s="76"/>
      <c r="FR60" s="76"/>
      <c r="FS60" s="76"/>
      <c r="FT60" s="76"/>
      <c r="FU60" s="76"/>
      <c r="FV60" s="76"/>
      <c r="FW60" s="76"/>
      <c r="FX60" s="76"/>
      <c r="FY60" s="76"/>
      <c r="FZ60" s="76"/>
      <c r="GA60" s="76"/>
      <c r="GB60" s="76"/>
      <c r="GC60" s="76"/>
      <c r="GD60" s="76"/>
      <c r="GE60" s="76"/>
      <c r="GF60" s="76"/>
      <c r="GG60" s="76"/>
      <c r="GH60" s="76"/>
      <c r="GI60" s="76"/>
      <c r="GJ60" s="76"/>
      <c r="GK60" s="76"/>
      <c r="GL60" s="76"/>
      <c r="GM60" s="76"/>
      <c r="GN60" s="76"/>
      <c r="GO60" s="76"/>
      <c r="GP60" s="76"/>
      <c r="GQ60" s="76"/>
      <c r="GR60" s="76"/>
      <c r="GS60" s="76"/>
      <c r="GT60" s="76"/>
      <c r="GU60" s="76"/>
      <c r="GV60" s="76"/>
      <c r="GW60" s="76"/>
      <c r="GX60" s="76"/>
      <c r="GY60" s="76"/>
      <c r="GZ60" s="76"/>
      <c r="HA60" s="76"/>
      <c r="HB60" s="76"/>
      <c r="HC60" s="76"/>
      <c r="HD60" s="76"/>
      <c r="HE60" s="76"/>
      <c r="HF60" s="76"/>
      <c r="HG60" s="76"/>
      <c r="HH60" s="76"/>
      <c r="HI60" s="76"/>
      <c r="HJ60" s="76"/>
      <c r="HK60" s="76"/>
      <c r="HL60" s="76"/>
      <c r="HM60" s="76"/>
      <c r="HN60" s="76"/>
      <c r="HO60" s="76"/>
      <c r="HP60" s="76"/>
      <c r="HQ60" s="76"/>
      <c r="HR60" s="76"/>
      <c r="HS60" s="76"/>
      <c r="HT60" s="76"/>
      <c r="HU60" s="76"/>
      <c r="HV60" s="76"/>
      <c r="HW60" s="76"/>
      <c r="HX60" s="76"/>
      <c r="HY60" s="76"/>
      <c r="HZ60" s="76"/>
      <c r="IA60" s="76"/>
      <c r="IB60" s="76"/>
      <c r="IC60" s="76"/>
      <c r="ID60" s="76"/>
      <c r="IE60" s="76"/>
      <c r="IF60" s="76"/>
      <c r="IG60" s="76"/>
      <c r="IH60" s="76"/>
      <c r="II60" s="76"/>
      <c r="IJ60" s="76"/>
      <c r="IK60" s="76"/>
      <c r="IL60" s="76"/>
      <c r="IM60" s="76"/>
      <c r="IN60" s="76"/>
      <c r="IO60" s="76"/>
      <c r="IP60" s="76"/>
      <c r="IQ60" s="76"/>
      <c r="IR60" s="76"/>
      <c r="IS60" s="76"/>
      <c r="IT60" s="76"/>
      <c r="IU60" s="76"/>
      <c r="IV60" s="76"/>
    </row>
    <row r="61" spans="1:256" x14ac:dyDescent="0.25">
      <c r="A61" s="38"/>
      <c r="B61" s="79" t="s">
        <v>199</v>
      </c>
      <c r="C61" s="39">
        <v>992</v>
      </c>
      <c r="D61" s="40" t="s">
        <v>23</v>
      </c>
      <c r="E61" s="40" t="s">
        <v>41</v>
      </c>
      <c r="F61" s="41" t="s">
        <v>81</v>
      </c>
      <c r="G61" s="42" t="s">
        <v>77</v>
      </c>
      <c r="H61" s="42" t="s">
        <v>24</v>
      </c>
      <c r="I61" s="43" t="s">
        <v>200</v>
      </c>
      <c r="J61" s="40" t="s">
        <v>85</v>
      </c>
      <c r="K61" s="115">
        <v>4352.8</v>
      </c>
    </row>
    <row r="62" spans="1:256" s="75" customFormat="1" ht="14.25" x14ac:dyDescent="0.2">
      <c r="A62" s="68"/>
      <c r="B62" s="69" t="s">
        <v>35</v>
      </c>
      <c r="C62" s="70">
        <v>992</v>
      </c>
      <c r="D62" s="71" t="s">
        <v>25</v>
      </c>
      <c r="E62" s="71" t="s">
        <v>24</v>
      </c>
      <c r="F62" s="72"/>
      <c r="G62" s="73"/>
      <c r="H62" s="73"/>
      <c r="I62" s="74"/>
      <c r="J62" s="71"/>
      <c r="K62" s="114">
        <f>K67</f>
        <v>214.7</v>
      </c>
      <c r="L62" s="243"/>
      <c r="M62" s="244"/>
      <c r="N62" s="244"/>
    </row>
    <row r="63" spans="1:256" ht="32.25" customHeight="1" x14ac:dyDescent="0.25">
      <c r="A63" s="38"/>
      <c r="B63" s="69" t="s">
        <v>11</v>
      </c>
      <c r="C63" s="70">
        <v>992</v>
      </c>
      <c r="D63" s="71" t="s">
        <v>25</v>
      </c>
      <c r="E63" s="71" t="s">
        <v>27</v>
      </c>
      <c r="F63" s="72"/>
      <c r="G63" s="73"/>
      <c r="H63" s="73"/>
      <c r="I63" s="74"/>
      <c r="J63" s="71"/>
      <c r="K63" s="151">
        <f>K62</f>
        <v>214.7</v>
      </c>
    </row>
    <row r="64" spans="1:256" x14ac:dyDescent="0.25">
      <c r="A64" s="38"/>
      <c r="B64" s="79" t="s">
        <v>188</v>
      </c>
      <c r="C64" s="39">
        <v>992</v>
      </c>
      <c r="D64" s="40" t="s">
        <v>25</v>
      </c>
      <c r="E64" s="40" t="s">
        <v>27</v>
      </c>
      <c r="F64" s="41" t="s">
        <v>81</v>
      </c>
      <c r="G64" s="42" t="s">
        <v>68</v>
      </c>
      <c r="H64" s="42" t="s">
        <v>24</v>
      </c>
      <c r="I64" s="43" t="s">
        <v>69</v>
      </c>
      <c r="J64" s="40"/>
      <c r="K64" s="115">
        <f>K62</f>
        <v>214.7</v>
      </c>
    </row>
    <row r="65" spans="1:14" hidden="1" x14ac:dyDescent="0.25">
      <c r="A65" s="38"/>
      <c r="B65" s="79" t="s">
        <v>188</v>
      </c>
      <c r="C65" s="39">
        <v>992</v>
      </c>
      <c r="D65" s="40" t="s">
        <v>25</v>
      </c>
      <c r="E65" s="40" t="s">
        <v>27</v>
      </c>
      <c r="F65" s="41" t="s">
        <v>81</v>
      </c>
      <c r="G65" s="42" t="s">
        <v>77</v>
      </c>
      <c r="H65" s="42" t="s">
        <v>24</v>
      </c>
      <c r="I65" s="43" t="s">
        <v>69</v>
      </c>
      <c r="J65" s="40"/>
      <c r="K65" s="115">
        <f>K62</f>
        <v>214.7</v>
      </c>
    </row>
    <row r="66" spans="1:14" ht="46.5" customHeight="1" x14ac:dyDescent="0.25">
      <c r="A66" s="38"/>
      <c r="B66" s="79" t="s">
        <v>36</v>
      </c>
      <c r="C66" s="39">
        <v>992</v>
      </c>
      <c r="D66" s="40" t="s">
        <v>25</v>
      </c>
      <c r="E66" s="40" t="s">
        <v>27</v>
      </c>
      <c r="F66" s="41" t="s">
        <v>81</v>
      </c>
      <c r="G66" s="42" t="s">
        <v>77</v>
      </c>
      <c r="H66" s="42" t="s">
        <v>24</v>
      </c>
      <c r="I66" s="43" t="s">
        <v>158</v>
      </c>
      <c r="J66" s="40"/>
      <c r="K66" s="115">
        <f>K67</f>
        <v>214.7</v>
      </c>
    </row>
    <row r="67" spans="1:14" ht="75" customHeight="1" x14ac:dyDescent="0.25">
      <c r="A67" s="38"/>
      <c r="B67" s="79" t="s">
        <v>78</v>
      </c>
      <c r="C67" s="39">
        <v>992</v>
      </c>
      <c r="D67" s="40" t="s">
        <v>25</v>
      </c>
      <c r="E67" s="40" t="s">
        <v>27</v>
      </c>
      <c r="F67" s="41" t="s">
        <v>81</v>
      </c>
      <c r="G67" s="42" t="s">
        <v>77</v>
      </c>
      <c r="H67" s="42" t="s">
        <v>24</v>
      </c>
      <c r="I67" s="43" t="s">
        <v>158</v>
      </c>
      <c r="J67" s="40" t="s">
        <v>79</v>
      </c>
      <c r="K67" s="116">
        <v>214.7</v>
      </c>
    </row>
    <row r="68" spans="1:14" s="75" customFormat="1" ht="39.75" customHeight="1" x14ac:dyDescent="0.2">
      <c r="A68" s="68"/>
      <c r="B68" s="83" t="s">
        <v>12</v>
      </c>
      <c r="C68" s="70">
        <v>992</v>
      </c>
      <c r="D68" s="71" t="s">
        <v>27</v>
      </c>
      <c r="E68" s="71" t="s">
        <v>24</v>
      </c>
      <c r="F68" s="72"/>
      <c r="G68" s="73"/>
      <c r="H68" s="73"/>
      <c r="I68" s="74"/>
      <c r="J68" s="71"/>
      <c r="K68" s="114">
        <f>K69+K77</f>
        <v>433.1</v>
      </c>
      <c r="L68" s="243"/>
      <c r="M68" s="244"/>
      <c r="N68" s="244"/>
    </row>
    <row r="69" spans="1:14" ht="56.25" customHeight="1" x14ac:dyDescent="0.25">
      <c r="A69" s="38"/>
      <c r="B69" s="83" t="s">
        <v>13</v>
      </c>
      <c r="C69" s="70">
        <v>992</v>
      </c>
      <c r="D69" s="71" t="s">
        <v>27</v>
      </c>
      <c r="E69" s="71" t="s">
        <v>28</v>
      </c>
      <c r="F69" s="72" t="s">
        <v>24</v>
      </c>
      <c r="G69" s="73" t="s">
        <v>68</v>
      </c>
      <c r="H69" s="73" t="s">
        <v>24</v>
      </c>
      <c r="I69" s="74" t="s">
        <v>141</v>
      </c>
      <c r="J69" s="71"/>
      <c r="K69" s="114">
        <f>K73</f>
        <v>413.1</v>
      </c>
    </row>
    <row r="70" spans="1:14" ht="60" x14ac:dyDescent="0.25">
      <c r="A70" s="38"/>
      <c r="B70" s="44" t="s">
        <v>187</v>
      </c>
      <c r="C70" s="39">
        <v>992</v>
      </c>
      <c r="D70" s="40" t="s">
        <v>27</v>
      </c>
      <c r="E70" s="40" t="s">
        <v>28</v>
      </c>
      <c r="F70" s="41" t="s">
        <v>31</v>
      </c>
      <c r="G70" s="42" t="s">
        <v>68</v>
      </c>
      <c r="H70" s="42" t="s">
        <v>24</v>
      </c>
      <c r="I70" s="43" t="s">
        <v>141</v>
      </c>
      <c r="J70" s="40"/>
      <c r="K70" s="115">
        <f>K73</f>
        <v>413.1</v>
      </c>
    </row>
    <row r="71" spans="1:14" ht="45.75" customHeight="1" x14ac:dyDescent="0.25">
      <c r="A71" s="38"/>
      <c r="B71" s="44" t="s">
        <v>190</v>
      </c>
      <c r="C71" s="39">
        <v>992</v>
      </c>
      <c r="D71" s="40" t="s">
        <v>27</v>
      </c>
      <c r="E71" s="40" t="s">
        <v>28</v>
      </c>
      <c r="F71" s="41" t="s">
        <v>31</v>
      </c>
      <c r="G71" s="42" t="s">
        <v>77</v>
      </c>
      <c r="H71" s="42" t="s">
        <v>24</v>
      </c>
      <c r="I71" s="43" t="s">
        <v>141</v>
      </c>
      <c r="J71" s="40"/>
      <c r="K71" s="115">
        <f>K73</f>
        <v>413.1</v>
      </c>
    </row>
    <row r="72" spans="1:14" ht="84" customHeight="1" x14ac:dyDescent="0.25">
      <c r="A72" s="38"/>
      <c r="B72" s="79" t="s">
        <v>463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77</v>
      </c>
      <c r="H72" s="42" t="s">
        <v>24</v>
      </c>
      <c r="I72" s="43" t="s">
        <v>160</v>
      </c>
      <c r="J72" s="40"/>
      <c r="K72" s="115">
        <f>K73</f>
        <v>413.1</v>
      </c>
    </row>
    <row r="73" spans="1:14" ht="85.5" customHeight="1" x14ac:dyDescent="0.25">
      <c r="A73" s="38"/>
      <c r="B73" s="79" t="s">
        <v>78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77</v>
      </c>
      <c r="H73" s="42" t="s">
        <v>24</v>
      </c>
      <c r="I73" s="43" t="s">
        <v>160</v>
      </c>
      <c r="J73" s="40" t="s">
        <v>79</v>
      </c>
      <c r="K73" s="115">
        <v>413.1</v>
      </c>
    </row>
    <row r="74" spans="1:14" s="75" customFormat="1" ht="60.75" customHeight="1" x14ac:dyDescent="0.25">
      <c r="A74" s="38"/>
      <c r="B74" s="44" t="s">
        <v>187</v>
      </c>
      <c r="C74" s="39">
        <v>992</v>
      </c>
      <c r="D74" s="40" t="s">
        <v>27</v>
      </c>
      <c r="E74" s="40" t="s">
        <v>46</v>
      </c>
      <c r="F74" s="41" t="s">
        <v>31</v>
      </c>
      <c r="G74" s="42" t="s">
        <v>68</v>
      </c>
      <c r="H74" s="42" t="s">
        <v>24</v>
      </c>
      <c r="I74" s="43" t="s">
        <v>141</v>
      </c>
      <c r="J74" s="40"/>
      <c r="K74" s="115">
        <f>K77</f>
        <v>20</v>
      </c>
      <c r="L74" s="243"/>
      <c r="M74" s="244"/>
      <c r="N74" s="244"/>
    </row>
    <row r="75" spans="1:14" ht="23.25" customHeight="1" x14ac:dyDescent="0.25">
      <c r="A75" s="38"/>
      <c r="B75" s="85" t="s">
        <v>97</v>
      </c>
      <c r="C75" s="39">
        <v>992</v>
      </c>
      <c r="D75" s="40" t="s">
        <v>27</v>
      </c>
      <c r="E75" s="165" t="s">
        <v>46</v>
      </c>
      <c r="F75" s="166" t="s">
        <v>31</v>
      </c>
      <c r="G75" s="167" t="s">
        <v>92</v>
      </c>
      <c r="H75" s="167" t="s">
        <v>24</v>
      </c>
      <c r="I75" s="168" t="s">
        <v>141</v>
      </c>
      <c r="J75" s="40"/>
      <c r="K75" s="115">
        <f>K77</f>
        <v>20</v>
      </c>
    </row>
    <row r="76" spans="1:14" s="223" customFormat="1" ht="28.5" customHeight="1" x14ac:dyDescent="0.25">
      <c r="A76" s="221"/>
      <c r="B76" s="222" t="s">
        <v>189</v>
      </c>
      <c r="C76" s="39">
        <v>992</v>
      </c>
      <c r="D76" s="40" t="s">
        <v>27</v>
      </c>
      <c r="E76" s="40" t="s">
        <v>46</v>
      </c>
      <c r="F76" s="41" t="s">
        <v>31</v>
      </c>
      <c r="G76" s="42" t="s">
        <v>92</v>
      </c>
      <c r="H76" s="42" t="s">
        <v>24</v>
      </c>
      <c r="I76" s="43" t="s">
        <v>161</v>
      </c>
      <c r="J76" s="40"/>
      <c r="K76" s="115">
        <f>K77</f>
        <v>20</v>
      </c>
      <c r="L76" s="238"/>
      <c r="M76" s="248"/>
      <c r="N76" s="248"/>
    </row>
    <row r="77" spans="1:14" s="223" customFormat="1" ht="35.25" customHeight="1" x14ac:dyDescent="0.25">
      <c r="A77" s="221"/>
      <c r="B77" s="317" t="s">
        <v>117</v>
      </c>
      <c r="C77" s="39">
        <v>992</v>
      </c>
      <c r="D77" s="40" t="s">
        <v>27</v>
      </c>
      <c r="E77" s="40" t="s">
        <v>46</v>
      </c>
      <c r="F77" s="41" t="s">
        <v>31</v>
      </c>
      <c r="G77" s="42" t="s">
        <v>92</v>
      </c>
      <c r="H77" s="42" t="s">
        <v>24</v>
      </c>
      <c r="I77" s="43" t="s">
        <v>161</v>
      </c>
      <c r="J77" s="40" t="s">
        <v>118</v>
      </c>
      <c r="K77" s="115">
        <v>20</v>
      </c>
      <c r="L77" s="238"/>
      <c r="M77" s="248"/>
      <c r="N77" s="248"/>
    </row>
    <row r="78" spans="1:14" s="226" customFormat="1" ht="19.5" customHeight="1" x14ac:dyDescent="0.2">
      <c r="A78" s="224"/>
      <c r="B78" s="225" t="s">
        <v>15</v>
      </c>
      <c r="C78" s="70">
        <v>992</v>
      </c>
      <c r="D78" s="71" t="s">
        <v>26</v>
      </c>
      <c r="E78" s="71" t="s">
        <v>24</v>
      </c>
      <c r="F78" s="72"/>
      <c r="G78" s="73"/>
      <c r="H78" s="73"/>
      <c r="I78" s="74"/>
      <c r="J78" s="71"/>
      <c r="K78" s="114">
        <f>K79+K84+K89</f>
        <v>3956.8</v>
      </c>
      <c r="L78" s="249"/>
      <c r="M78" s="250"/>
      <c r="N78" s="251"/>
    </row>
    <row r="79" spans="1:14" x14ac:dyDescent="0.25">
      <c r="A79" s="38"/>
      <c r="B79" s="83" t="s">
        <v>99</v>
      </c>
      <c r="C79" s="70">
        <v>992</v>
      </c>
      <c r="D79" s="71" t="s">
        <v>26</v>
      </c>
      <c r="E79" s="71" t="s">
        <v>28</v>
      </c>
      <c r="F79" s="72"/>
      <c r="G79" s="73"/>
      <c r="H79" s="73"/>
      <c r="I79" s="74"/>
      <c r="J79" s="71"/>
      <c r="K79" s="114">
        <f>K83</f>
        <v>3761.9</v>
      </c>
    </row>
    <row r="80" spans="1:14" ht="69.75" customHeight="1" x14ac:dyDescent="0.25">
      <c r="A80" s="38"/>
      <c r="B80" s="44" t="s">
        <v>191</v>
      </c>
      <c r="C80" s="39">
        <v>992</v>
      </c>
      <c r="D80" s="40" t="s">
        <v>26</v>
      </c>
      <c r="E80" s="40" t="s">
        <v>28</v>
      </c>
      <c r="F80" s="41" t="s">
        <v>26</v>
      </c>
      <c r="G80" s="42" t="s">
        <v>68</v>
      </c>
      <c r="H80" s="42" t="s">
        <v>24</v>
      </c>
      <c r="I80" s="43" t="s">
        <v>141</v>
      </c>
      <c r="J80" s="40"/>
      <c r="K80" s="115">
        <f>K81</f>
        <v>3761.9</v>
      </c>
    </row>
    <row r="81" spans="1:14" ht="32.25" customHeight="1" x14ac:dyDescent="0.25">
      <c r="A81" s="38"/>
      <c r="B81" s="85" t="s">
        <v>423</v>
      </c>
      <c r="C81" s="39">
        <v>992</v>
      </c>
      <c r="D81" s="40" t="s">
        <v>26</v>
      </c>
      <c r="E81" s="40" t="s">
        <v>28</v>
      </c>
      <c r="F81" s="41" t="s">
        <v>26</v>
      </c>
      <c r="G81" s="42" t="s">
        <v>77</v>
      </c>
      <c r="H81" s="42" t="s">
        <v>24</v>
      </c>
      <c r="I81" s="43" t="s">
        <v>141</v>
      </c>
      <c r="J81" s="40"/>
      <c r="K81" s="115">
        <f>K82</f>
        <v>3761.9</v>
      </c>
    </row>
    <row r="82" spans="1:14" ht="40.5" customHeight="1" x14ac:dyDescent="0.25">
      <c r="A82" s="38"/>
      <c r="B82" s="44" t="s">
        <v>192</v>
      </c>
      <c r="C82" s="39">
        <v>992</v>
      </c>
      <c r="D82" s="40" t="s">
        <v>26</v>
      </c>
      <c r="E82" s="40" t="s">
        <v>28</v>
      </c>
      <c r="F82" s="41" t="s">
        <v>26</v>
      </c>
      <c r="G82" s="42" t="s">
        <v>77</v>
      </c>
      <c r="H82" s="42" t="s">
        <v>24</v>
      </c>
      <c r="I82" s="43" t="s">
        <v>142</v>
      </c>
      <c r="J82" s="40"/>
      <c r="K82" s="115">
        <f>K83</f>
        <v>3761.9</v>
      </c>
    </row>
    <row r="83" spans="1:14" ht="30" x14ac:dyDescent="0.25">
      <c r="A83" s="38"/>
      <c r="B83" s="86" t="s">
        <v>82</v>
      </c>
      <c r="C83" s="39">
        <v>992</v>
      </c>
      <c r="D83" s="40" t="s">
        <v>26</v>
      </c>
      <c r="E83" s="40" t="s">
        <v>28</v>
      </c>
      <c r="F83" s="41" t="s">
        <v>26</v>
      </c>
      <c r="G83" s="42" t="s">
        <v>77</v>
      </c>
      <c r="H83" s="42" t="s">
        <v>24</v>
      </c>
      <c r="I83" s="43" t="s">
        <v>142</v>
      </c>
      <c r="J83" s="40" t="s">
        <v>83</v>
      </c>
      <c r="K83" s="115">
        <v>3761.9</v>
      </c>
    </row>
    <row r="84" spans="1:14" x14ac:dyDescent="0.25">
      <c r="A84" s="38"/>
      <c r="B84" s="69" t="s">
        <v>101</v>
      </c>
      <c r="C84" s="70">
        <v>992</v>
      </c>
      <c r="D84" s="71" t="s">
        <v>26</v>
      </c>
      <c r="E84" s="71" t="s">
        <v>102</v>
      </c>
      <c r="F84" s="72"/>
      <c r="G84" s="73"/>
      <c r="H84" s="73"/>
      <c r="I84" s="74"/>
      <c r="J84" s="71"/>
      <c r="K84" s="114">
        <f>K88</f>
        <v>184.9</v>
      </c>
    </row>
    <row r="85" spans="1:14" ht="60" x14ac:dyDescent="0.25">
      <c r="A85" s="38"/>
      <c r="B85" s="85" t="s">
        <v>169</v>
      </c>
      <c r="C85" s="39">
        <v>992</v>
      </c>
      <c r="D85" s="40" t="s">
        <v>26</v>
      </c>
      <c r="E85" s="40" t="s">
        <v>102</v>
      </c>
      <c r="F85" s="41" t="s">
        <v>103</v>
      </c>
      <c r="G85" s="42" t="s">
        <v>68</v>
      </c>
      <c r="H85" s="42" t="s">
        <v>24</v>
      </c>
      <c r="I85" s="43" t="s">
        <v>141</v>
      </c>
      <c r="J85" s="40"/>
      <c r="K85" s="115">
        <f>K88</f>
        <v>184.9</v>
      </c>
    </row>
    <row r="86" spans="1:14" x14ac:dyDescent="0.25">
      <c r="A86" s="38"/>
      <c r="B86" s="84" t="s">
        <v>193</v>
      </c>
      <c r="C86" s="39">
        <v>992</v>
      </c>
      <c r="D86" s="40" t="s">
        <v>26</v>
      </c>
      <c r="E86" s="40" t="s">
        <v>102</v>
      </c>
      <c r="F86" s="41" t="s">
        <v>103</v>
      </c>
      <c r="G86" s="42" t="s">
        <v>70</v>
      </c>
      <c r="H86" s="42" t="s">
        <v>24</v>
      </c>
      <c r="I86" s="43" t="s">
        <v>141</v>
      </c>
      <c r="J86" s="40"/>
      <c r="K86" s="115">
        <f>K88</f>
        <v>184.9</v>
      </c>
    </row>
    <row r="87" spans="1:14" ht="30" x14ac:dyDescent="0.25">
      <c r="A87" s="38"/>
      <c r="B87" s="86" t="s">
        <v>59</v>
      </c>
      <c r="C87" s="39">
        <v>992</v>
      </c>
      <c r="D87" s="40" t="s">
        <v>26</v>
      </c>
      <c r="E87" s="40" t="s">
        <v>102</v>
      </c>
      <c r="F87" s="41" t="s">
        <v>103</v>
      </c>
      <c r="G87" s="42" t="s">
        <v>70</v>
      </c>
      <c r="H87" s="42" t="s">
        <v>24</v>
      </c>
      <c r="I87" s="43" t="s">
        <v>148</v>
      </c>
      <c r="J87" s="40"/>
      <c r="K87" s="115">
        <f>K88</f>
        <v>184.9</v>
      </c>
    </row>
    <row r="88" spans="1:14" ht="30" x14ac:dyDescent="0.25">
      <c r="A88" s="169"/>
      <c r="B88" s="86" t="s">
        <v>82</v>
      </c>
      <c r="C88" s="170">
        <v>992</v>
      </c>
      <c r="D88" s="40" t="s">
        <v>26</v>
      </c>
      <c r="E88" s="40" t="s">
        <v>102</v>
      </c>
      <c r="F88" s="41" t="s">
        <v>103</v>
      </c>
      <c r="G88" s="42" t="s">
        <v>70</v>
      </c>
      <c r="H88" s="42" t="s">
        <v>24</v>
      </c>
      <c r="I88" s="43" t="s">
        <v>148</v>
      </c>
      <c r="J88" s="40" t="s">
        <v>83</v>
      </c>
      <c r="K88" s="115">
        <v>184.9</v>
      </c>
    </row>
    <row r="89" spans="1:14" ht="57.75" x14ac:dyDescent="0.25">
      <c r="A89" s="169"/>
      <c r="B89" s="133" t="s">
        <v>522</v>
      </c>
      <c r="C89" s="464">
        <v>992</v>
      </c>
      <c r="D89" s="71" t="s">
        <v>26</v>
      </c>
      <c r="E89" s="71" t="s">
        <v>40</v>
      </c>
      <c r="F89" s="72"/>
      <c r="G89" s="73"/>
      <c r="H89" s="73"/>
      <c r="I89" s="74"/>
      <c r="J89" s="71"/>
      <c r="K89" s="114">
        <f>K92</f>
        <v>10</v>
      </c>
    </row>
    <row r="90" spans="1:14" ht="30" x14ac:dyDescent="0.25">
      <c r="A90" s="38"/>
      <c r="B90" s="129" t="s">
        <v>105</v>
      </c>
      <c r="C90" s="170">
        <v>992</v>
      </c>
      <c r="D90" s="319" t="s">
        <v>26</v>
      </c>
      <c r="E90" s="319" t="s">
        <v>40</v>
      </c>
      <c r="F90" s="41" t="s">
        <v>98</v>
      </c>
      <c r="G90" s="42" t="s">
        <v>77</v>
      </c>
      <c r="H90" s="42" t="s">
        <v>24</v>
      </c>
      <c r="I90" s="43" t="s">
        <v>141</v>
      </c>
      <c r="J90" s="319"/>
      <c r="K90" s="115">
        <v>10</v>
      </c>
    </row>
    <row r="91" spans="1:14" ht="30" x14ac:dyDescent="0.25">
      <c r="A91" s="38"/>
      <c r="B91" s="129" t="s">
        <v>465</v>
      </c>
      <c r="C91" s="170">
        <v>992</v>
      </c>
      <c r="D91" s="319" t="s">
        <v>26</v>
      </c>
      <c r="E91" s="319" t="s">
        <v>40</v>
      </c>
      <c r="F91" s="41" t="s">
        <v>98</v>
      </c>
      <c r="G91" s="42" t="s">
        <v>77</v>
      </c>
      <c r="H91" s="42" t="s">
        <v>23</v>
      </c>
      <c r="I91" s="43" t="s">
        <v>162</v>
      </c>
      <c r="J91" s="319"/>
      <c r="K91" s="115">
        <v>10</v>
      </c>
    </row>
    <row r="92" spans="1:14" ht="30" x14ac:dyDescent="0.25">
      <c r="A92" s="38"/>
      <c r="B92" s="129" t="s">
        <v>82</v>
      </c>
      <c r="C92" s="170">
        <v>992</v>
      </c>
      <c r="D92" s="319" t="s">
        <v>26</v>
      </c>
      <c r="E92" s="319" t="s">
        <v>40</v>
      </c>
      <c r="F92" s="41" t="s">
        <v>98</v>
      </c>
      <c r="G92" s="42" t="s">
        <v>77</v>
      </c>
      <c r="H92" s="42" t="s">
        <v>23</v>
      </c>
      <c r="I92" s="43" t="s">
        <v>162</v>
      </c>
      <c r="J92" s="319" t="s">
        <v>83</v>
      </c>
      <c r="K92" s="115">
        <v>10</v>
      </c>
    </row>
    <row r="93" spans="1:14" s="75" customFormat="1" ht="14.25" x14ac:dyDescent="0.2">
      <c r="A93" s="68"/>
      <c r="B93" s="83" t="s">
        <v>16</v>
      </c>
      <c r="C93" s="70">
        <v>992</v>
      </c>
      <c r="D93" s="71" t="s">
        <v>31</v>
      </c>
      <c r="E93" s="71" t="s">
        <v>24</v>
      </c>
      <c r="F93" s="72"/>
      <c r="G93" s="73"/>
      <c r="H93" s="73"/>
      <c r="I93" s="74"/>
      <c r="J93" s="71"/>
      <c r="K93" s="114">
        <f>K94+K99</f>
        <v>1680</v>
      </c>
      <c r="L93" s="243"/>
      <c r="M93" s="245"/>
      <c r="N93" s="244"/>
    </row>
    <row r="94" spans="1:14" x14ac:dyDescent="0.25">
      <c r="A94" s="38"/>
      <c r="B94" s="83" t="s">
        <v>17</v>
      </c>
      <c r="C94" s="70">
        <v>992</v>
      </c>
      <c r="D94" s="71" t="s">
        <v>31</v>
      </c>
      <c r="E94" s="71" t="s">
        <v>25</v>
      </c>
      <c r="F94" s="72"/>
      <c r="G94" s="73"/>
      <c r="H94" s="73"/>
      <c r="I94" s="74"/>
      <c r="J94" s="71"/>
      <c r="K94" s="114">
        <f>K95</f>
        <v>50</v>
      </c>
    </row>
    <row r="95" spans="1:14" ht="60" x14ac:dyDescent="0.25">
      <c r="A95" s="38"/>
      <c r="B95" s="44" t="s">
        <v>172</v>
      </c>
      <c r="C95" s="39">
        <v>992</v>
      </c>
      <c r="D95" s="40" t="s">
        <v>31</v>
      </c>
      <c r="E95" s="40" t="s">
        <v>25</v>
      </c>
      <c r="F95" s="41" t="s">
        <v>107</v>
      </c>
      <c r="G95" s="42" t="s">
        <v>68</v>
      </c>
      <c r="H95" s="42" t="s">
        <v>24</v>
      </c>
      <c r="I95" s="43" t="s">
        <v>141</v>
      </c>
      <c r="J95" s="40"/>
      <c r="K95" s="115">
        <f>K98</f>
        <v>50</v>
      </c>
    </row>
    <row r="96" spans="1:14" x14ac:dyDescent="0.25">
      <c r="A96" s="38"/>
      <c r="B96" s="44" t="s">
        <v>170</v>
      </c>
      <c r="C96" s="39">
        <v>992</v>
      </c>
      <c r="D96" s="40" t="s">
        <v>31</v>
      </c>
      <c r="E96" s="40" t="s">
        <v>25</v>
      </c>
      <c r="F96" s="41" t="s">
        <v>107</v>
      </c>
      <c r="G96" s="42" t="s">
        <v>70</v>
      </c>
      <c r="H96" s="42" t="s">
        <v>24</v>
      </c>
      <c r="I96" s="43" t="s">
        <v>141</v>
      </c>
      <c r="J96" s="40"/>
      <c r="K96" s="115">
        <f>K98</f>
        <v>50</v>
      </c>
    </row>
    <row r="97" spans="1:21" ht="30" x14ac:dyDescent="0.25">
      <c r="A97" s="38"/>
      <c r="B97" s="44" t="s">
        <v>47</v>
      </c>
      <c r="C97" s="39">
        <v>992</v>
      </c>
      <c r="D97" s="40" t="s">
        <v>31</v>
      </c>
      <c r="E97" s="40" t="s">
        <v>25</v>
      </c>
      <c r="F97" s="41" t="s">
        <v>107</v>
      </c>
      <c r="G97" s="42" t="s">
        <v>70</v>
      </c>
      <c r="H97" s="42" t="s">
        <v>24</v>
      </c>
      <c r="I97" s="43" t="s">
        <v>163</v>
      </c>
      <c r="J97" s="40"/>
      <c r="K97" s="115">
        <f>K98</f>
        <v>50</v>
      </c>
    </row>
    <row r="98" spans="1:21" ht="30" x14ac:dyDescent="0.25">
      <c r="A98" s="38"/>
      <c r="B98" s="44" t="s">
        <v>82</v>
      </c>
      <c r="C98" s="39">
        <v>992</v>
      </c>
      <c r="D98" s="40" t="s">
        <v>31</v>
      </c>
      <c r="E98" s="40" t="s">
        <v>25</v>
      </c>
      <c r="F98" s="41" t="s">
        <v>107</v>
      </c>
      <c r="G98" s="42" t="s">
        <v>70</v>
      </c>
      <c r="H98" s="42" t="s">
        <v>24</v>
      </c>
      <c r="I98" s="43" t="s">
        <v>163</v>
      </c>
      <c r="J98" s="40" t="s">
        <v>83</v>
      </c>
      <c r="K98" s="376">
        <v>50</v>
      </c>
    </row>
    <row r="99" spans="1:21" s="75" customFormat="1" ht="14.25" x14ac:dyDescent="0.2">
      <c r="A99" s="68"/>
      <c r="B99" s="83" t="s">
        <v>18</v>
      </c>
      <c r="C99" s="70">
        <v>992</v>
      </c>
      <c r="D99" s="71" t="s">
        <v>31</v>
      </c>
      <c r="E99" s="71" t="s">
        <v>27</v>
      </c>
      <c r="F99" s="72"/>
      <c r="G99" s="73"/>
      <c r="H99" s="73"/>
      <c r="I99" s="74"/>
      <c r="J99" s="71"/>
      <c r="K99" s="114">
        <f>K103+K106+K109</f>
        <v>1630</v>
      </c>
      <c r="L99" s="243"/>
      <c r="M99" s="245"/>
      <c r="N99" s="244"/>
    </row>
    <row r="100" spans="1:21" ht="45" x14ac:dyDescent="0.25">
      <c r="A100" s="38"/>
      <c r="B100" s="44" t="s">
        <v>171</v>
      </c>
      <c r="C100" s="39">
        <v>992</v>
      </c>
      <c r="D100" s="40" t="s">
        <v>31</v>
      </c>
      <c r="E100" s="40" t="s">
        <v>27</v>
      </c>
      <c r="F100" s="41" t="s">
        <v>113</v>
      </c>
      <c r="G100" s="42" t="s">
        <v>68</v>
      </c>
      <c r="H100" s="42" t="s">
        <v>24</v>
      </c>
      <c r="I100" s="43" t="s">
        <v>141</v>
      </c>
      <c r="J100" s="40"/>
      <c r="K100" s="115">
        <f>K101+K104+K107</f>
        <v>1630</v>
      </c>
    </row>
    <row r="101" spans="1:21" ht="27.75" customHeight="1" x14ac:dyDescent="0.25">
      <c r="A101" s="38"/>
      <c r="B101" s="44" t="s">
        <v>114</v>
      </c>
      <c r="C101" s="39">
        <v>992</v>
      </c>
      <c r="D101" s="40" t="s">
        <v>31</v>
      </c>
      <c r="E101" s="40" t="s">
        <v>27</v>
      </c>
      <c r="F101" s="41" t="s">
        <v>113</v>
      </c>
      <c r="G101" s="42" t="s">
        <v>77</v>
      </c>
      <c r="H101" s="42" t="s">
        <v>24</v>
      </c>
      <c r="I101" s="43" t="s">
        <v>141</v>
      </c>
      <c r="J101" s="40"/>
      <c r="K101" s="115">
        <v>840</v>
      </c>
    </row>
    <row r="102" spans="1:21" ht="60" x14ac:dyDescent="0.25">
      <c r="A102" s="38"/>
      <c r="B102" s="79" t="s">
        <v>194</v>
      </c>
      <c r="C102" s="39">
        <v>992</v>
      </c>
      <c r="D102" s="40" t="s">
        <v>31</v>
      </c>
      <c r="E102" s="40" t="s">
        <v>27</v>
      </c>
      <c r="F102" s="41" t="s">
        <v>113</v>
      </c>
      <c r="G102" s="42" t="s">
        <v>77</v>
      </c>
      <c r="H102" s="42" t="s">
        <v>24</v>
      </c>
      <c r="I102" s="43" t="s">
        <v>151</v>
      </c>
      <c r="J102" s="40"/>
      <c r="K102" s="115">
        <f>K103</f>
        <v>840</v>
      </c>
      <c r="U102" s="76" t="s">
        <v>201</v>
      </c>
    </row>
    <row r="103" spans="1:21" ht="30" x14ac:dyDescent="0.25">
      <c r="A103" s="38"/>
      <c r="B103" s="163" t="s">
        <v>82</v>
      </c>
      <c r="C103" s="172">
        <v>992</v>
      </c>
      <c r="D103" s="27" t="s">
        <v>31</v>
      </c>
      <c r="E103" s="27" t="s">
        <v>27</v>
      </c>
      <c r="F103" s="162" t="s">
        <v>113</v>
      </c>
      <c r="G103" s="164" t="s">
        <v>77</v>
      </c>
      <c r="H103" s="164" t="s">
        <v>24</v>
      </c>
      <c r="I103" s="28" t="s">
        <v>151</v>
      </c>
      <c r="J103" s="27" t="s">
        <v>83</v>
      </c>
      <c r="K103" s="173">
        <v>840</v>
      </c>
    </row>
    <row r="104" spans="1:21" ht="45" x14ac:dyDescent="0.25">
      <c r="A104" s="463"/>
      <c r="B104" s="163" t="s">
        <v>195</v>
      </c>
      <c r="C104" s="172">
        <v>992</v>
      </c>
      <c r="D104" s="27" t="s">
        <v>31</v>
      </c>
      <c r="E104" s="27" t="s">
        <v>27</v>
      </c>
      <c r="F104" s="162" t="s">
        <v>113</v>
      </c>
      <c r="G104" s="164" t="s">
        <v>70</v>
      </c>
      <c r="H104" s="164" t="s">
        <v>24</v>
      </c>
      <c r="I104" s="28" t="s">
        <v>141</v>
      </c>
      <c r="J104" s="27"/>
      <c r="K104" s="173">
        <v>190</v>
      </c>
    </row>
    <row r="105" spans="1:21" ht="30" x14ac:dyDescent="0.25">
      <c r="A105" s="463"/>
      <c r="B105" s="163" t="s">
        <v>115</v>
      </c>
      <c r="C105" s="172">
        <v>992</v>
      </c>
      <c r="D105" s="27" t="s">
        <v>31</v>
      </c>
      <c r="E105" s="27" t="s">
        <v>27</v>
      </c>
      <c r="F105" s="162" t="s">
        <v>113</v>
      </c>
      <c r="G105" s="164" t="s">
        <v>70</v>
      </c>
      <c r="H105" s="164" t="s">
        <v>24</v>
      </c>
      <c r="I105" s="28" t="s">
        <v>152</v>
      </c>
      <c r="J105" s="27"/>
      <c r="K105" s="173">
        <v>190</v>
      </c>
    </row>
    <row r="106" spans="1:21" ht="30" x14ac:dyDescent="0.25">
      <c r="A106" s="463"/>
      <c r="B106" s="163" t="s">
        <v>82</v>
      </c>
      <c r="C106" s="172">
        <v>992</v>
      </c>
      <c r="D106" s="27" t="s">
        <v>31</v>
      </c>
      <c r="E106" s="27" t="s">
        <v>27</v>
      </c>
      <c r="F106" s="162" t="s">
        <v>113</v>
      </c>
      <c r="G106" s="164" t="s">
        <v>70</v>
      </c>
      <c r="H106" s="164" t="s">
        <v>24</v>
      </c>
      <c r="I106" s="28" t="s">
        <v>152</v>
      </c>
      <c r="J106" s="27" t="s">
        <v>83</v>
      </c>
      <c r="K106" s="173">
        <v>190</v>
      </c>
      <c r="N106" s="238"/>
    </row>
    <row r="107" spans="1:21" ht="43.5" customHeight="1" x14ac:dyDescent="0.25">
      <c r="A107" s="38"/>
      <c r="B107" s="163" t="s">
        <v>116</v>
      </c>
      <c r="C107" s="172">
        <v>992</v>
      </c>
      <c r="D107" s="27" t="s">
        <v>31</v>
      </c>
      <c r="E107" s="27" t="s">
        <v>27</v>
      </c>
      <c r="F107" s="162" t="s">
        <v>113</v>
      </c>
      <c r="G107" s="164" t="s">
        <v>96</v>
      </c>
      <c r="H107" s="164" t="s">
        <v>24</v>
      </c>
      <c r="I107" s="28" t="s">
        <v>141</v>
      </c>
      <c r="J107" s="27"/>
      <c r="K107" s="173">
        <f>K109</f>
        <v>600</v>
      </c>
      <c r="M107" s="241"/>
    </row>
    <row r="108" spans="1:21" ht="59.25" customHeight="1" x14ac:dyDescent="0.25">
      <c r="A108" s="38"/>
      <c r="B108" s="171" t="s">
        <v>196</v>
      </c>
      <c r="C108" s="172">
        <v>992</v>
      </c>
      <c r="D108" s="27" t="s">
        <v>31</v>
      </c>
      <c r="E108" s="27" t="s">
        <v>27</v>
      </c>
      <c r="F108" s="162" t="s">
        <v>113</v>
      </c>
      <c r="G108" s="164" t="s">
        <v>96</v>
      </c>
      <c r="H108" s="164" t="s">
        <v>24</v>
      </c>
      <c r="I108" s="28" t="s">
        <v>153</v>
      </c>
      <c r="J108" s="27"/>
      <c r="K108" s="173">
        <f>K109</f>
        <v>600</v>
      </c>
    </row>
    <row r="109" spans="1:21" ht="33.75" customHeight="1" x14ac:dyDescent="0.25">
      <c r="A109" s="38"/>
      <c r="B109" s="163" t="s">
        <v>82</v>
      </c>
      <c r="C109" s="172">
        <v>992</v>
      </c>
      <c r="D109" s="27" t="s">
        <v>31</v>
      </c>
      <c r="E109" s="27" t="s">
        <v>27</v>
      </c>
      <c r="F109" s="162" t="s">
        <v>113</v>
      </c>
      <c r="G109" s="164" t="s">
        <v>96</v>
      </c>
      <c r="H109" s="164" t="s">
        <v>24</v>
      </c>
      <c r="I109" s="28" t="s">
        <v>153</v>
      </c>
      <c r="J109" s="27" t="s">
        <v>83</v>
      </c>
      <c r="K109" s="173">
        <v>600</v>
      </c>
      <c r="L109" s="301"/>
    </row>
    <row r="110" spans="1:21" s="75" customFormat="1" ht="14.25" x14ac:dyDescent="0.2">
      <c r="A110" s="68"/>
      <c r="B110" s="310" t="s">
        <v>19</v>
      </c>
      <c r="C110" s="311">
        <v>992</v>
      </c>
      <c r="D110" s="119" t="s">
        <v>32</v>
      </c>
      <c r="E110" s="119" t="s">
        <v>24</v>
      </c>
      <c r="F110" s="312"/>
      <c r="G110" s="313"/>
      <c r="H110" s="313"/>
      <c r="I110" s="118"/>
      <c r="J110" s="119"/>
      <c r="K110" s="151">
        <f>K111</f>
        <v>5086.2</v>
      </c>
      <c r="L110" s="314"/>
      <c r="M110" s="244"/>
      <c r="N110" s="244"/>
    </row>
    <row r="111" spans="1:21" x14ac:dyDescent="0.25">
      <c r="A111" s="38"/>
      <c r="B111" s="310" t="s">
        <v>20</v>
      </c>
      <c r="C111" s="311">
        <v>992</v>
      </c>
      <c r="D111" s="119" t="s">
        <v>32</v>
      </c>
      <c r="E111" s="119" t="s">
        <v>23</v>
      </c>
      <c r="F111" s="312"/>
      <c r="G111" s="313"/>
      <c r="H111" s="313"/>
      <c r="I111" s="118"/>
      <c r="J111" s="119"/>
      <c r="K111" s="151">
        <f>K112</f>
        <v>5086.2</v>
      </c>
      <c r="L111" s="246"/>
    </row>
    <row r="112" spans="1:21" ht="54.75" customHeight="1" x14ac:dyDescent="0.25">
      <c r="A112" s="38"/>
      <c r="B112" s="315" t="s">
        <v>173</v>
      </c>
      <c r="C112" s="172">
        <v>992</v>
      </c>
      <c r="D112" s="27" t="s">
        <v>32</v>
      </c>
      <c r="E112" s="27" t="s">
        <v>23</v>
      </c>
      <c r="F112" s="162" t="s">
        <v>29</v>
      </c>
      <c r="G112" s="164" t="s">
        <v>68</v>
      </c>
      <c r="H112" s="164" t="s">
        <v>24</v>
      </c>
      <c r="I112" s="28" t="s">
        <v>141</v>
      </c>
      <c r="J112" s="27"/>
      <c r="K112" s="173">
        <f>K116</f>
        <v>5086.2</v>
      </c>
      <c r="L112" s="246"/>
    </row>
    <row r="113" spans="1:14" ht="18" customHeight="1" x14ac:dyDescent="0.25">
      <c r="A113" s="38"/>
      <c r="B113" s="171" t="s">
        <v>197</v>
      </c>
      <c r="C113" s="172">
        <v>992</v>
      </c>
      <c r="D113" s="27" t="s">
        <v>32</v>
      </c>
      <c r="E113" s="27" t="s">
        <v>23</v>
      </c>
      <c r="F113" s="162" t="s">
        <v>29</v>
      </c>
      <c r="G113" s="164" t="s">
        <v>77</v>
      </c>
      <c r="H113" s="164" t="s">
        <v>24</v>
      </c>
      <c r="I113" s="28" t="s">
        <v>141</v>
      </c>
      <c r="J113" s="27"/>
      <c r="K113" s="173">
        <f>K116</f>
        <v>5086.2</v>
      </c>
      <c r="L113" s="246"/>
    </row>
    <row r="114" spans="1:14" ht="28.5" customHeight="1" x14ac:dyDescent="0.25">
      <c r="A114" s="38"/>
      <c r="B114" s="171" t="s">
        <v>119</v>
      </c>
      <c r="C114" s="172">
        <v>992</v>
      </c>
      <c r="D114" s="27" t="s">
        <v>32</v>
      </c>
      <c r="E114" s="27" t="s">
        <v>23</v>
      </c>
      <c r="F114" s="162" t="s">
        <v>29</v>
      </c>
      <c r="G114" s="164" t="s">
        <v>77</v>
      </c>
      <c r="H114" s="164" t="s">
        <v>31</v>
      </c>
      <c r="I114" s="28" t="s">
        <v>141</v>
      </c>
      <c r="J114" s="27"/>
      <c r="K114" s="173">
        <f>K116</f>
        <v>5086.2</v>
      </c>
      <c r="L114" s="246"/>
    </row>
    <row r="115" spans="1:14" ht="50.25" customHeight="1" x14ac:dyDescent="0.25">
      <c r="A115" s="38"/>
      <c r="B115" s="79" t="s">
        <v>198</v>
      </c>
      <c r="C115" s="39">
        <v>992</v>
      </c>
      <c r="D115" s="40" t="s">
        <v>32</v>
      </c>
      <c r="E115" s="40" t="s">
        <v>23</v>
      </c>
      <c r="F115" s="41" t="s">
        <v>29</v>
      </c>
      <c r="G115" s="42" t="s">
        <v>77</v>
      </c>
      <c r="H115" s="42" t="s">
        <v>31</v>
      </c>
      <c r="I115" s="43" t="s">
        <v>143</v>
      </c>
      <c r="J115" s="40"/>
      <c r="K115" s="115">
        <f>K116</f>
        <v>5086.2</v>
      </c>
    </row>
    <row r="116" spans="1:14" ht="48" customHeight="1" x14ac:dyDescent="0.25">
      <c r="A116" s="38"/>
      <c r="B116" s="44" t="s">
        <v>117</v>
      </c>
      <c r="C116" s="39">
        <v>992</v>
      </c>
      <c r="D116" s="40" t="s">
        <v>32</v>
      </c>
      <c r="E116" s="40" t="s">
        <v>23</v>
      </c>
      <c r="F116" s="41" t="s">
        <v>29</v>
      </c>
      <c r="G116" s="42" t="s">
        <v>77</v>
      </c>
      <c r="H116" s="42" t="s">
        <v>31</v>
      </c>
      <c r="I116" s="43" t="s">
        <v>143</v>
      </c>
      <c r="J116" s="40" t="s">
        <v>118</v>
      </c>
      <c r="K116" s="115">
        <v>5086.2</v>
      </c>
    </row>
    <row r="117" spans="1:14" s="75" customFormat="1" x14ac:dyDescent="0.25">
      <c r="A117" s="68"/>
      <c r="B117" s="83" t="s">
        <v>38</v>
      </c>
      <c r="C117" s="70">
        <v>992</v>
      </c>
      <c r="D117" s="71">
        <v>10</v>
      </c>
      <c r="E117" s="71" t="s">
        <v>24</v>
      </c>
      <c r="F117" s="72"/>
      <c r="G117" s="73"/>
      <c r="H117" s="42"/>
      <c r="I117" s="74"/>
      <c r="J117" s="71"/>
      <c r="K117" s="114">
        <f>K118+K123</f>
        <v>411</v>
      </c>
      <c r="L117" s="243"/>
      <c r="M117" s="244"/>
      <c r="N117" s="244"/>
    </row>
    <row r="118" spans="1:14" x14ac:dyDescent="0.25">
      <c r="A118" s="38"/>
      <c r="B118" s="117" t="s">
        <v>39</v>
      </c>
      <c r="C118" s="70">
        <v>992</v>
      </c>
      <c r="D118" s="71">
        <v>10</v>
      </c>
      <c r="E118" s="71" t="s">
        <v>23</v>
      </c>
      <c r="F118" s="72"/>
      <c r="G118" s="73"/>
      <c r="H118" s="42"/>
      <c r="I118" s="74"/>
      <c r="J118" s="71"/>
      <c r="K118" s="114">
        <f>K122</f>
        <v>391</v>
      </c>
    </row>
    <row r="119" spans="1:14" x14ac:dyDescent="0.25">
      <c r="A119" s="38"/>
      <c r="B119" s="79" t="s">
        <v>60</v>
      </c>
      <c r="C119" s="39">
        <v>992</v>
      </c>
      <c r="D119" s="40">
        <v>10</v>
      </c>
      <c r="E119" s="40" t="s">
        <v>23</v>
      </c>
      <c r="F119" s="41" t="s">
        <v>81</v>
      </c>
      <c r="G119" s="42" t="s">
        <v>68</v>
      </c>
      <c r="H119" s="42" t="s">
        <v>24</v>
      </c>
      <c r="I119" s="43" t="s">
        <v>141</v>
      </c>
      <c r="J119" s="40"/>
      <c r="K119" s="115">
        <f>K122</f>
        <v>391</v>
      </c>
    </row>
    <row r="120" spans="1:14" ht="30" x14ac:dyDescent="0.25">
      <c r="A120" s="38"/>
      <c r="B120" s="79" t="s">
        <v>50</v>
      </c>
      <c r="C120" s="39">
        <v>992</v>
      </c>
      <c r="D120" s="40">
        <v>10</v>
      </c>
      <c r="E120" s="40" t="s">
        <v>23</v>
      </c>
      <c r="F120" s="41" t="s">
        <v>81</v>
      </c>
      <c r="G120" s="42" t="s">
        <v>93</v>
      </c>
      <c r="H120" s="42" t="s">
        <v>24</v>
      </c>
      <c r="I120" s="43" t="s">
        <v>141</v>
      </c>
      <c r="J120" s="40"/>
      <c r="K120" s="115">
        <f>K122</f>
        <v>391</v>
      </c>
    </row>
    <row r="121" spans="1:14" x14ac:dyDescent="0.25">
      <c r="A121" s="38"/>
      <c r="B121" s="79" t="s">
        <v>120</v>
      </c>
      <c r="C121" s="39">
        <v>992</v>
      </c>
      <c r="D121" s="40">
        <v>10</v>
      </c>
      <c r="E121" s="40" t="s">
        <v>23</v>
      </c>
      <c r="F121" s="41" t="s">
        <v>81</v>
      </c>
      <c r="G121" s="42" t="s">
        <v>93</v>
      </c>
      <c r="H121" s="42" t="s">
        <v>24</v>
      </c>
      <c r="I121" s="43" t="s">
        <v>157</v>
      </c>
      <c r="J121" s="40"/>
      <c r="K121" s="115">
        <f>K122</f>
        <v>391</v>
      </c>
    </row>
    <row r="122" spans="1:14" ht="30" x14ac:dyDescent="0.25">
      <c r="A122" s="38"/>
      <c r="B122" s="88" t="s">
        <v>121</v>
      </c>
      <c r="C122" s="39">
        <v>992</v>
      </c>
      <c r="D122" s="40">
        <v>10</v>
      </c>
      <c r="E122" s="40" t="s">
        <v>23</v>
      </c>
      <c r="F122" s="41" t="s">
        <v>81</v>
      </c>
      <c r="G122" s="42" t="s">
        <v>93</v>
      </c>
      <c r="H122" s="42" t="s">
        <v>24</v>
      </c>
      <c r="I122" s="43" t="s">
        <v>157</v>
      </c>
      <c r="J122" s="40" t="s">
        <v>122</v>
      </c>
      <c r="K122" s="115">
        <v>391</v>
      </c>
    </row>
    <row r="123" spans="1:14" s="75" customFormat="1" ht="24" customHeight="1" x14ac:dyDescent="0.2">
      <c r="A123" s="68"/>
      <c r="B123" s="83" t="s">
        <v>123</v>
      </c>
      <c r="C123" s="70">
        <v>992</v>
      </c>
      <c r="D123" s="71" t="s">
        <v>102</v>
      </c>
      <c r="E123" s="71" t="s">
        <v>27</v>
      </c>
      <c r="F123" s="72"/>
      <c r="G123" s="73"/>
      <c r="H123" s="73"/>
      <c r="I123" s="74"/>
      <c r="J123" s="71"/>
      <c r="K123" s="114">
        <f>K126</f>
        <v>20</v>
      </c>
      <c r="L123" s="243"/>
      <c r="M123" s="244"/>
      <c r="N123" s="244"/>
    </row>
    <row r="124" spans="1:14" ht="29.25" customHeight="1" x14ac:dyDescent="0.25">
      <c r="A124" s="38"/>
      <c r="B124" s="44" t="s">
        <v>175</v>
      </c>
      <c r="C124" s="39">
        <v>992</v>
      </c>
      <c r="D124" s="40" t="s">
        <v>102</v>
      </c>
      <c r="E124" s="40" t="s">
        <v>27</v>
      </c>
      <c r="F124" s="41" t="s">
        <v>40</v>
      </c>
      <c r="G124" s="42" t="s">
        <v>77</v>
      </c>
      <c r="H124" s="42" t="s">
        <v>24</v>
      </c>
      <c r="I124" s="43" t="s">
        <v>141</v>
      </c>
      <c r="J124" s="40"/>
      <c r="K124" s="115">
        <f>K126</f>
        <v>20</v>
      </c>
    </row>
    <row r="125" spans="1:14" ht="31.5" customHeight="1" x14ac:dyDescent="0.25">
      <c r="A125" s="38"/>
      <c r="B125" s="44" t="s">
        <v>175</v>
      </c>
      <c r="C125" s="39">
        <v>992</v>
      </c>
      <c r="D125" s="40" t="s">
        <v>102</v>
      </c>
      <c r="E125" s="40" t="s">
        <v>27</v>
      </c>
      <c r="F125" s="41" t="s">
        <v>40</v>
      </c>
      <c r="G125" s="42" t="s">
        <v>77</v>
      </c>
      <c r="H125" s="42" t="s">
        <v>24</v>
      </c>
      <c r="I125" s="43" t="s">
        <v>167</v>
      </c>
      <c r="J125" s="40"/>
      <c r="K125" s="115">
        <f>K126</f>
        <v>20</v>
      </c>
    </row>
    <row r="126" spans="1:14" ht="48" customHeight="1" x14ac:dyDescent="0.25">
      <c r="A126" s="38"/>
      <c r="B126" s="44" t="s">
        <v>117</v>
      </c>
      <c r="C126" s="39">
        <v>992</v>
      </c>
      <c r="D126" s="40" t="s">
        <v>102</v>
      </c>
      <c r="E126" s="40" t="s">
        <v>27</v>
      </c>
      <c r="F126" s="41" t="s">
        <v>40</v>
      </c>
      <c r="G126" s="42" t="s">
        <v>77</v>
      </c>
      <c r="H126" s="42" t="s">
        <v>24</v>
      </c>
      <c r="I126" s="43" t="s">
        <v>167</v>
      </c>
      <c r="J126" s="40" t="s">
        <v>118</v>
      </c>
      <c r="K126" s="115">
        <v>20</v>
      </c>
    </row>
    <row r="127" spans="1:14" s="75" customFormat="1" x14ac:dyDescent="0.25">
      <c r="A127" s="68"/>
      <c r="B127" s="83" t="s">
        <v>276</v>
      </c>
      <c r="C127" s="70">
        <v>992</v>
      </c>
      <c r="D127" s="71">
        <v>11</v>
      </c>
      <c r="E127" s="71" t="s">
        <v>24</v>
      </c>
      <c r="F127" s="72"/>
      <c r="G127" s="73"/>
      <c r="H127" s="42"/>
      <c r="I127" s="74"/>
      <c r="J127" s="71"/>
      <c r="K127" s="114">
        <f>K133+K132</f>
        <v>368.1</v>
      </c>
      <c r="L127" s="243"/>
      <c r="M127" s="244"/>
      <c r="N127" s="244"/>
    </row>
    <row r="128" spans="1:14" x14ac:dyDescent="0.25">
      <c r="A128" s="38"/>
      <c r="B128" s="83" t="s">
        <v>43</v>
      </c>
      <c r="C128" s="70">
        <v>992</v>
      </c>
      <c r="D128" s="71">
        <v>11</v>
      </c>
      <c r="E128" s="71" t="s">
        <v>25</v>
      </c>
      <c r="F128" s="41" t="s">
        <v>32</v>
      </c>
      <c r="G128" s="42" t="s">
        <v>77</v>
      </c>
      <c r="H128" s="42" t="s">
        <v>24</v>
      </c>
      <c r="I128" s="43" t="s">
        <v>141</v>
      </c>
      <c r="J128" s="71"/>
      <c r="K128" s="114">
        <f>K127</f>
        <v>368.1</v>
      </c>
    </row>
    <row r="129" spans="1:256" ht="60" x14ac:dyDescent="0.25">
      <c r="A129" s="38"/>
      <c r="B129" s="44" t="s">
        <v>420</v>
      </c>
      <c r="C129" s="39">
        <v>992</v>
      </c>
      <c r="D129" s="40">
        <v>11</v>
      </c>
      <c r="E129" s="40" t="s">
        <v>25</v>
      </c>
      <c r="F129" s="41" t="s">
        <v>32</v>
      </c>
      <c r="G129" s="42" t="s">
        <v>77</v>
      </c>
      <c r="H129" s="42" t="s">
        <v>24</v>
      </c>
      <c r="I129" s="43" t="s">
        <v>141</v>
      </c>
      <c r="J129" s="40"/>
      <c r="K129" s="115">
        <f>K127</f>
        <v>368.1</v>
      </c>
    </row>
    <row r="130" spans="1:256" ht="32.25" customHeight="1" x14ac:dyDescent="0.25">
      <c r="A130" s="38"/>
      <c r="B130" s="44" t="s">
        <v>281</v>
      </c>
      <c r="C130" s="39">
        <v>992</v>
      </c>
      <c r="D130" s="40" t="s">
        <v>42</v>
      </c>
      <c r="E130" s="40" t="s">
        <v>25</v>
      </c>
      <c r="F130" s="41" t="s">
        <v>32</v>
      </c>
      <c r="G130" s="42" t="s">
        <v>77</v>
      </c>
      <c r="H130" s="42" t="s">
        <v>24</v>
      </c>
      <c r="I130" s="43" t="s">
        <v>141</v>
      </c>
      <c r="J130" s="40"/>
      <c r="K130" s="115">
        <f>K127</f>
        <v>368.1</v>
      </c>
    </row>
    <row r="131" spans="1:256" ht="33" customHeight="1" x14ac:dyDescent="0.25">
      <c r="A131" s="38"/>
      <c r="B131" s="79" t="s">
        <v>124</v>
      </c>
      <c r="C131" s="39">
        <v>992</v>
      </c>
      <c r="D131" s="40" t="s">
        <v>42</v>
      </c>
      <c r="E131" s="40" t="s">
        <v>25</v>
      </c>
      <c r="F131" s="41" t="s">
        <v>32</v>
      </c>
      <c r="G131" s="42" t="s">
        <v>77</v>
      </c>
      <c r="H131" s="42" t="s">
        <v>27</v>
      </c>
      <c r="I131" s="43" t="s">
        <v>144</v>
      </c>
      <c r="J131" s="40"/>
      <c r="K131" s="115">
        <f>K127</f>
        <v>368.1</v>
      </c>
    </row>
    <row r="132" spans="1:256" ht="81" customHeight="1" x14ac:dyDescent="0.25">
      <c r="A132" s="38"/>
      <c r="B132" s="79" t="s">
        <v>78</v>
      </c>
      <c r="C132" s="39">
        <v>992</v>
      </c>
      <c r="D132" s="40" t="s">
        <v>42</v>
      </c>
      <c r="E132" s="40" t="s">
        <v>25</v>
      </c>
      <c r="F132" s="41" t="s">
        <v>32</v>
      </c>
      <c r="G132" s="42" t="s">
        <v>77</v>
      </c>
      <c r="H132" s="42" t="s">
        <v>27</v>
      </c>
      <c r="I132" s="43" t="s">
        <v>144</v>
      </c>
      <c r="J132" s="40" t="s">
        <v>79</v>
      </c>
      <c r="K132" s="115">
        <v>368.1</v>
      </c>
    </row>
    <row r="133" spans="1:256" ht="33" customHeight="1" x14ac:dyDescent="0.25">
      <c r="A133" s="38"/>
      <c r="B133" s="85" t="s">
        <v>82</v>
      </c>
      <c r="C133" s="39">
        <v>992</v>
      </c>
      <c r="D133" s="40" t="s">
        <v>42</v>
      </c>
      <c r="E133" s="40" t="s">
        <v>25</v>
      </c>
      <c r="F133" s="41" t="s">
        <v>32</v>
      </c>
      <c r="G133" s="42" t="s">
        <v>77</v>
      </c>
      <c r="H133" s="42" t="s">
        <v>27</v>
      </c>
      <c r="I133" s="43" t="s">
        <v>144</v>
      </c>
      <c r="J133" s="40" t="s">
        <v>83</v>
      </c>
      <c r="K133" s="115">
        <v>0</v>
      </c>
    </row>
    <row r="134" spans="1:256" s="75" customFormat="1" ht="24" customHeight="1" x14ac:dyDescent="0.2">
      <c r="A134" s="68"/>
      <c r="B134" s="83" t="s">
        <v>44</v>
      </c>
      <c r="C134" s="70">
        <v>992</v>
      </c>
      <c r="D134" s="71" t="s">
        <v>40</v>
      </c>
      <c r="E134" s="71" t="s">
        <v>24</v>
      </c>
      <c r="F134" s="72"/>
      <c r="G134" s="73"/>
      <c r="H134" s="73"/>
      <c r="I134" s="74"/>
      <c r="J134" s="71"/>
      <c r="K134" s="114">
        <f>K139</f>
        <v>150</v>
      </c>
      <c r="L134" s="243"/>
      <c r="M134" s="244"/>
      <c r="N134" s="244"/>
    </row>
    <row r="135" spans="1:256" x14ac:dyDescent="0.25">
      <c r="A135" s="38"/>
      <c r="B135" s="83" t="s">
        <v>45</v>
      </c>
      <c r="C135" s="70">
        <v>992</v>
      </c>
      <c r="D135" s="71" t="s">
        <v>40</v>
      </c>
      <c r="E135" s="71" t="s">
        <v>25</v>
      </c>
      <c r="F135" s="72"/>
      <c r="G135" s="73"/>
      <c r="H135" s="73"/>
      <c r="I135" s="74"/>
      <c r="J135" s="71"/>
      <c r="K135" s="114">
        <f>K139</f>
        <v>150</v>
      </c>
    </row>
    <row r="136" spans="1:256" ht="60" x14ac:dyDescent="0.25">
      <c r="A136" s="38"/>
      <c r="B136" s="85" t="s">
        <v>127</v>
      </c>
      <c r="C136" s="39">
        <v>992</v>
      </c>
      <c r="D136" s="40" t="s">
        <v>40</v>
      </c>
      <c r="E136" s="40" t="s">
        <v>25</v>
      </c>
      <c r="F136" s="41" t="s">
        <v>103</v>
      </c>
      <c r="G136" s="42" t="s">
        <v>68</v>
      </c>
      <c r="H136" s="42" t="s">
        <v>24</v>
      </c>
      <c r="I136" s="43" t="s">
        <v>141</v>
      </c>
      <c r="J136" s="40"/>
      <c r="K136" s="115">
        <f>K139</f>
        <v>150</v>
      </c>
    </row>
    <row r="137" spans="1:256" ht="30" customHeight="1" x14ac:dyDescent="0.25">
      <c r="A137" s="38"/>
      <c r="B137" s="44" t="s">
        <v>125</v>
      </c>
      <c r="C137" s="39">
        <v>992</v>
      </c>
      <c r="D137" s="40" t="s">
        <v>40</v>
      </c>
      <c r="E137" s="40" t="s">
        <v>25</v>
      </c>
      <c r="F137" s="41" t="s">
        <v>103</v>
      </c>
      <c r="G137" s="42" t="s">
        <v>77</v>
      </c>
      <c r="H137" s="42" t="s">
        <v>24</v>
      </c>
      <c r="I137" s="43" t="s">
        <v>141</v>
      </c>
      <c r="J137" s="40"/>
      <c r="K137" s="115">
        <f>K138</f>
        <v>150</v>
      </c>
    </row>
    <row r="138" spans="1:256" ht="33" customHeight="1" x14ac:dyDescent="0.25">
      <c r="A138" s="38"/>
      <c r="B138" s="79" t="s">
        <v>59</v>
      </c>
      <c r="C138" s="39">
        <v>992</v>
      </c>
      <c r="D138" s="40" t="s">
        <v>40</v>
      </c>
      <c r="E138" s="40" t="s">
        <v>25</v>
      </c>
      <c r="F138" s="41" t="s">
        <v>103</v>
      </c>
      <c r="G138" s="42" t="s">
        <v>77</v>
      </c>
      <c r="H138" s="42" t="s">
        <v>24</v>
      </c>
      <c r="I138" s="43" t="s">
        <v>147</v>
      </c>
      <c r="J138" s="40"/>
      <c r="K138" s="115">
        <f>K139</f>
        <v>150</v>
      </c>
    </row>
    <row r="139" spans="1:256" ht="30" x14ac:dyDescent="0.25">
      <c r="A139" s="38"/>
      <c r="B139" s="85" t="s">
        <v>82</v>
      </c>
      <c r="C139" s="39">
        <v>992</v>
      </c>
      <c r="D139" s="40" t="s">
        <v>40</v>
      </c>
      <c r="E139" s="40" t="s">
        <v>25</v>
      </c>
      <c r="F139" s="41" t="s">
        <v>103</v>
      </c>
      <c r="G139" s="42" t="s">
        <v>77</v>
      </c>
      <c r="H139" s="42" t="s">
        <v>24</v>
      </c>
      <c r="I139" s="43" t="s">
        <v>147</v>
      </c>
      <c r="J139" s="40" t="s">
        <v>83</v>
      </c>
      <c r="K139" s="115">
        <v>150</v>
      </c>
    </row>
    <row r="140" spans="1:256" s="184" customFormat="1" ht="36" customHeight="1" x14ac:dyDescent="0.25">
      <c r="A140" s="191"/>
      <c r="B140" s="192" t="s">
        <v>178</v>
      </c>
      <c r="C140" s="193">
        <v>992</v>
      </c>
      <c r="D140" s="194" t="s">
        <v>41</v>
      </c>
      <c r="E140" s="195" t="s">
        <v>24</v>
      </c>
      <c r="F140" s="196"/>
      <c r="G140" s="197"/>
      <c r="H140" s="197"/>
      <c r="I140" s="198"/>
      <c r="J140" s="199"/>
      <c r="K140" s="200">
        <f>K145</f>
        <v>1</v>
      </c>
      <c r="L140" s="252"/>
      <c r="M140" s="253"/>
      <c r="N140" s="253"/>
      <c r="O140" s="201"/>
      <c r="P140" s="201"/>
      <c r="Q140" s="201"/>
      <c r="R140" s="201"/>
      <c r="S140" s="201"/>
      <c r="T140" s="201"/>
      <c r="U140" s="201"/>
      <c r="V140" s="201"/>
      <c r="W140" s="201"/>
      <c r="X140" s="201"/>
      <c r="Y140" s="201"/>
      <c r="Z140" s="201"/>
      <c r="AA140" s="201"/>
      <c r="AB140" s="201"/>
      <c r="AC140" s="201"/>
      <c r="AD140" s="201"/>
      <c r="AE140" s="201"/>
      <c r="AF140" s="201"/>
      <c r="AG140" s="201"/>
      <c r="AH140" s="201"/>
      <c r="AI140" s="201"/>
      <c r="AJ140" s="201"/>
      <c r="AK140" s="201"/>
      <c r="AL140" s="201"/>
      <c r="AM140" s="201"/>
      <c r="AN140" s="201"/>
      <c r="AO140" s="201"/>
      <c r="AP140" s="201"/>
      <c r="AQ140" s="201"/>
      <c r="AR140" s="201"/>
      <c r="AS140" s="201"/>
      <c r="AT140" s="201"/>
      <c r="AU140" s="201"/>
      <c r="AV140" s="201"/>
      <c r="AW140" s="201"/>
      <c r="AX140" s="201"/>
      <c r="AY140" s="201"/>
      <c r="AZ140" s="201"/>
      <c r="BA140" s="201"/>
      <c r="BB140" s="201"/>
      <c r="BC140" s="201"/>
      <c r="BD140" s="201"/>
      <c r="BE140" s="201"/>
      <c r="BF140" s="201"/>
      <c r="BG140" s="201"/>
      <c r="BH140" s="201"/>
      <c r="BI140" s="201"/>
      <c r="BJ140" s="201"/>
      <c r="BK140" s="201"/>
      <c r="BL140" s="201"/>
      <c r="BM140" s="201"/>
      <c r="BN140" s="201"/>
      <c r="BO140" s="201"/>
      <c r="BP140" s="201"/>
      <c r="BQ140" s="201"/>
      <c r="BR140" s="201"/>
      <c r="BS140" s="201"/>
      <c r="BT140" s="201"/>
      <c r="BU140" s="201"/>
      <c r="BV140" s="201"/>
      <c r="BW140" s="201"/>
      <c r="BX140" s="201"/>
      <c r="BY140" s="201"/>
      <c r="BZ140" s="201"/>
      <c r="CA140" s="201"/>
      <c r="CB140" s="201"/>
      <c r="CC140" s="201"/>
      <c r="CD140" s="201"/>
      <c r="CE140" s="201"/>
      <c r="CF140" s="201"/>
      <c r="CG140" s="201"/>
      <c r="CH140" s="201"/>
      <c r="CI140" s="201"/>
      <c r="CJ140" s="201"/>
      <c r="CK140" s="201"/>
      <c r="CL140" s="201"/>
      <c r="CM140" s="201"/>
      <c r="CN140" s="201"/>
      <c r="CO140" s="201"/>
      <c r="CP140" s="201"/>
      <c r="CQ140" s="201"/>
      <c r="CR140" s="201"/>
      <c r="CS140" s="201"/>
      <c r="CT140" s="201"/>
      <c r="CU140" s="201"/>
      <c r="CV140" s="201"/>
      <c r="CW140" s="201"/>
      <c r="CX140" s="201"/>
      <c r="CY140" s="201"/>
      <c r="CZ140" s="201"/>
      <c r="DA140" s="201"/>
      <c r="DB140" s="201"/>
      <c r="DC140" s="201"/>
      <c r="DD140" s="201"/>
      <c r="DE140" s="201"/>
      <c r="DF140" s="201"/>
      <c r="DG140" s="201"/>
      <c r="DH140" s="201"/>
      <c r="DI140" s="201"/>
      <c r="DJ140" s="201"/>
      <c r="DK140" s="201"/>
      <c r="DL140" s="201"/>
      <c r="DM140" s="201"/>
      <c r="DN140" s="201"/>
      <c r="DO140" s="201"/>
      <c r="DP140" s="201"/>
      <c r="DQ140" s="201"/>
      <c r="DR140" s="201"/>
      <c r="DS140" s="201"/>
      <c r="DT140" s="201"/>
      <c r="DU140" s="201"/>
      <c r="DV140" s="201"/>
      <c r="DW140" s="201"/>
      <c r="DX140" s="201"/>
      <c r="DY140" s="201"/>
      <c r="DZ140" s="201"/>
      <c r="EA140" s="201"/>
      <c r="EB140" s="201"/>
      <c r="EC140" s="201"/>
      <c r="ED140" s="201"/>
      <c r="EE140" s="201"/>
      <c r="EF140" s="201"/>
      <c r="EG140" s="201"/>
      <c r="EH140" s="201"/>
      <c r="EI140" s="201"/>
      <c r="EJ140" s="201"/>
      <c r="EK140" s="201"/>
      <c r="EL140" s="201"/>
      <c r="EM140" s="201"/>
      <c r="EN140" s="201"/>
      <c r="EO140" s="201"/>
      <c r="EP140" s="201"/>
      <c r="EQ140" s="201"/>
      <c r="ER140" s="201"/>
      <c r="ES140" s="201"/>
      <c r="ET140" s="201"/>
      <c r="EU140" s="201"/>
      <c r="EV140" s="201"/>
      <c r="EW140" s="201"/>
      <c r="EX140" s="201"/>
      <c r="EY140" s="201"/>
      <c r="EZ140" s="201"/>
      <c r="FA140" s="201"/>
      <c r="FB140" s="201"/>
      <c r="FC140" s="201"/>
      <c r="FD140" s="201"/>
      <c r="FE140" s="201"/>
      <c r="FF140" s="201"/>
      <c r="FG140" s="201"/>
      <c r="FH140" s="201"/>
      <c r="FI140" s="201"/>
      <c r="FJ140" s="201"/>
      <c r="FK140" s="201"/>
      <c r="FL140" s="201"/>
      <c r="FM140" s="201"/>
      <c r="FN140" s="201"/>
      <c r="FO140" s="201"/>
      <c r="FP140" s="201"/>
      <c r="FQ140" s="201"/>
      <c r="FR140" s="201"/>
      <c r="FS140" s="201"/>
      <c r="FT140" s="201"/>
      <c r="FU140" s="201"/>
      <c r="FV140" s="201"/>
      <c r="FW140" s="201"/>
      <c r="FX140" s="201"/>
      <c r="FY140" s="201"/>
      <c r="FZ140" s="201"/>
      <c r="GA140" s="201"/>
      <c r="GB140" s="201"/>
      <c r="GC140" s="201"/>
      <c r="GD140" s="201"/>
      <c r="GE140" s="201"/>
      <c r="GF140" s="201"/>
      <c r="GG140" s="201"/>
      <c r="GH140" s="201"/>
      <c r="GI140" s="201"/>
      <c r="GJ140" s="201"/>
      <c r="GK140" s="201"/>
      <c r="GL140" s="201"/>
      <c r="GM140" s="201"/>
      <c r="GN140" s="201"/>
      <c r="GO140" s="201"/>
      <c r="GP140" s="201"/>
      <c r="GQ140" s="201"/>
      <c r="GR140" s="201"/>
      <c r="GS140" s="201"/>
      <c r="GT140" s="201"/>
      <c r="GU140" s="201"/>
      <c r="GV140" s="201"/>
      <c r="GW140" s="201"/>
      <c r="GX140" s="201"/>
      <c r="GY140" s="201"/>
      <c r="GZ140" s="201"/>
      <c r="HA140" s="201"/>
      <c r="HB140" s="201"/>
      <c r="HC140" s="201"/>
      <c r="HD140" s="201"/>
      <c r="HE140" s="201"/>
      <c r="HF140" s="201"/>
      <c r="HG140" s="201"/>
      <c r="HH140" s="201"/>
      <c r="HI140" s="201"/>
      <c r="HJ140" s="201"/>
      <c r="HK140" s="201"/>
      <c r="HL140" s="201"/>
      <c r="HM140" s="201"/>
      <c r="HN140" s="201"/>
      <c r="HO140" s="201"/>
      <c r="HP140" s="201"/>
      <c r="HQ140" s="201"/>
      <c r="HR140" s="201"/>
      <c r="HS140" s="201"/>
      <c r="HT140" s="201"/>
      <c r="HU140" s="201"/>
      <c r="HV140" s="201"/>
      <c r="HW140" s="201"/>
      <c r="HX140" s="201"/>
      <c r="HY140" s="201"/>
      <c r="HZ140" s="201"/>
      <c r="IA140" s="201"/>
      <c r="IB140" s="201"/>
      <c r="IC140" s="201"/>
      <c r="ID140" s="201"/>
      <c r="IE140" s="201"/>
      <c r="IF140" s="201"/>
      <c r="IG140" s="201"/>
      <c r="IH140" s="201"/>
      <c r="II140" s="201"/>
      <c r="IJ140" s="201"/>
      <c r="IK140" s="201"/>
      <c r="IL140" s="201"/>
      <c r="IM140" s="201"/>
      <c r="IN140" s="201"/>
      <c r="IO140" s="201"/>
      <c r="IP140" s="201"/>
      <c r="IQ140" s="201"/>
      <c r="IR140" s="201"/>
      <c r="IS140" s="201"/>
      <c r="IT140" s="201"/>
      <c r="IU140" s="201"/>
      <c r="IV140" s="201"/>
    </row>
    <row r="141" spans="1:256" customFormat="1" ht="31.5" customHeight="1" x14ac:dyDescent="0.25">
      <c r="A141" s="202"/>
      <c r="B141" s="257" t="s">
        <v>178</v>
      </c>
      <c r="C141" s="204">
        <v>992</v>
      </c>
      <c r="D141" s="205" t="s">
        <v>41</v>
      </c>
      <c r="E141" s="206" t="s">
        <v>23</v>
      </c>
      <c r="F141" s="207"/>
      <c r="G141" s="208"/>
      <c r="H141" s="208"/>
      <c r="I141" s="209"/>
      <c r="J141" s="210"/>
      <c r="K141" s="211">
        <f>K144</f>
        <v>1</v>
      </c>
      <c r="L141" s="254"/>
      <c r="M141" s="255"/>
      <c r="N141" s="255"/>
      <c r="O141" s="212"/>
      <c r="P141" s="212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/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  <c r="BI141" s="212"/>
      <c r="BJ141" s="212"/>
      <c r="BK141" s="212"/>
      <c r="BL141" s="212"/>
      <c r="BM141" s="212"/>
      <c r="BN141" s="212"/>
      <c r="BO141" s="212"/>
      <c r="BP141" s="212"/>
      <c r="BQ141" s="212"/>
      <c r="BR141" s="212"/>
      <c r="BS141" s="212"/>
      <c r="BT141" s="212"/>
      <c r="BU141" s="212"/>
      <c r="BV141" s="212"/>
      <c r="BW141" s="212"/>
      <c r="BX141" s="212"/>
      <c r="BY141" s="212"/>
      <c r="BZ141" s="212"/>
      <c r="CA141" s="212"/>
      <c r="CB141" s="212"/>
      <c r="CC141" s="212"/>
      <c r="CD141" s="212"/>
      <c r="CE141" s="212"/>
      <c r="CF141" s="212"/>
      <c r="CG141" s="212"/>
      <c r="CH141" s="212"/>
      <c r="CI141" s="212"/>
      <c r="CJ141" s="212"/>
      <c r="CK141" s="212"/>
      <c r="CL141" s="212"/>
      <c r="CM141" s="212"/>
      <c r="CN141" s="212"/>
      <c r="CO141" s="212"/>
      <c r="CP141" s="212"/>
      <c r="CQ141" s="212"/>
      <c r="CR141" s="212"/>
      <c r="CS141" s="212"/>
      <c r="CT141" s="212"/>
      <c r="CU141" s="212"/>
      <c r="CV141" s="212"/>
      <c r="CW141" s="212"/>
      <c r="CX141" s="212"/>
      <c r="CY141" s="212"/>
      <c r="CZ141" s="212"/>
      <c r="DA141" s="212"/>
      <c r="DB141" s="212"/>
      <c r="DC141" s="212"/>
      <c r="DD141" s="212"/>
      <c r="DE141" s="212"/>
      <c r="DF141" s="212"/>
      <c r="DG141" s="212"/>
      <c r="DH141" s="212"/>
      <c r="DI141" s="212"/>
      <c r="DJ141" s="212"/>
      <c r="DK141" s="212"/>
      <c r="DL141" s="212"/>
      <c r="DM141" s="212"/>
      <c r="DN141" s="212"/>
      <c r="DO141" s="212"/>
      <c r="DP141" s="212"/>
      <c r="DQ141" s="212"/>
      <c r="DR141" s="212"/>
      <c r="DS141" s="212"/>
      <c r="DT141" s="212"/>
      <c r="DU141" s="212"/>
      <c r="DV141" s="212"/>
      <c r="DW141" s="212"/>
      <c r="DX141" s="212"/>
      <c r="DY141" s="212"/>
      <c r="DZ141" s="212"/>
      <c r="EA141" s="212"/>
      <c r="EB141" s="212"/>
      <c r="EC141" s="212"/>
      <c r="ED141" s="212"/>
      <c r="EE141" s="212"/>
      <c r="EF141" s="212"/>
      <c r="EG141" s="212"/>
      <c r="EH141" s="212"/>
      <c r="EI141" s="212"/>
      <c r="EJ141" s="212"/>
      <c r="EK141" s="212"/>
      <c r="EL141" s="212"/>
      <c r="EM141" s="212"/>
      <c r="EN141" s="212"/>
      <c r="EO141" s="212"/>
      <c r="EP141" s="212"/>
      <c r="EQ141" s="212"/>
      <c r="ER141" s="212"/>
      <c r="ES141" s="212"/>
      <c r="ET141" s="212"/>
      <c r="EU141" s="212"/>
      <c r="EV141" s="212"/>
      <c r="EW141" s="212"/>
      <c r="EX141" s="212"/>
      <c r="EY141" s="212"/>
      <c r="EZ141" s="212"/>
      <c r="FA141" s="212"/>
      <c r="FB141" s="212"/>
      <c r="FC141" s="212"/>
      <c r="FD141" s="212"/>
      <c r="FE141" s="212"/>
      <c r="FF141" s="212"/>
      <c r="FG141" s="212"/>
      <c r="FH141" s="212"/>
      <c r="FI141" s="212"/>
      <c r="FJ141" s="212"/>
      <c r="FK141" s="212"/>
      <c r="FL141" s="212"/>
      <c r="FM141" s="212"/>
      <c r="FN141" s="212"/>
      <c r="FO141" s="212"/>
      <c r="FP141" s="212"/>
      <c r="FQ141" s="212"/>
      <c r="FR141" s="212"/>
      <c r="FS141" s="212"/>
      <c r="FT141" s="212"/>
      <c r="FU141" s="212"/>
      <c r="FV141" s="212"/>
      <c r="FW141" s="212"/>
      <c r="FX141" s="212"/>
      <c r="FY141" s="212"/>
      <c r="FZ141" s="212"/>
      <c r="GA141" s="212"/>
      <c r="GB141" s="212"/>
      <c r="GC141" s="212"/>
      <c r="GD141" s="212"/>
      <c r="GE141" s="212"/>
      <c r="GF141" s="212"/>
      <c r="GG141" s="212"/>
      <c r="GH141" s="212"/>
      <c r="GI141" s="212"/>
      <c r="GJ141" s="212"/>
      <c r="GK141" s="212"/>
      <c r="GL141" s="212"/>
      <c r="GM141" s="212"/>
      <c r="GN141" s="212"/>
      <c r="GO141" s="212"/>
      <c r="GP141" s="212"/>
      <c r="GQ141" s="212"/>
      <c r="GR141" s="212"/>
      <c r="GS141" s="212"/>
      <c r="GT141" s="212"/>
      <c r="GU141" s="212"/>
      <c r="GV141" s="212"/>
      <c r="GW141" s="212"/>
      <c r="GX141" s="212"/>
      <c r="GY141" s="212"/>
      <c r="GZ141" s="212"/>
      <c r="HA141" s="212"/>
      <c r="HB141" s="212"/>
      <c r="HC141" s="212"/>
      <c r="HD141" s="212"/>
      <c r="HE141" s="212"/>
      <c r="HF141" s="212"/>
      <c r="HG141" s="212"/>
      <c r="HH141" s="212"/>
      <c r="HI141" s="212"/>
      <c r="HJ141" s="212"/>
      <c r="HK141" s="212"/>
      <c r="HL141" s="212"/>
      <c r="HM141" s="212"/>
      <c r="HN141" s="212"/>
      <c r="HO141" s="212"/>
      <c r="HP141" s="212"/>
      <c r="HQ141" s="212"/>
      <c r="HR141" s="212"/>
      <c r="HS141" s="212"/>
      <c r="HT141" s="212"/>
      <c r="HU141" s="212"/>
      <c r="HV141" s="212"/>
      <c r="HW141" s="212"/>
      <c r="HX141" s="212"/>
      <c r="HY141" s="212"/>
      <c r="HZ141" s="212"/>
      <c r="IA141" s="212"/>
      <c r="IB141" s="212"/>
      <c r="IC141" s="212"/>
      <c r="ID141" s="212"/>
      <c r="IE141" s="212"/>
      <c r="IF141" s="212"/>
      <c r="IG141" s="212"/>
      <c r="IH141" s="212"/>
      <c r="II141" s="212"/>
      <c r="IJ141" s="212"/>
      <c r="IK141" s="212"/>
      <c r="IL141" s="212"/>
      <c r="IM141" s="212"/>
      <c r="IN141" s="212"/>
      <c r="IO141" s="212"/>
      <c r="IP141" s="212"/>
      <c r="IQ141" s="212"/>
      <c r="IR141" s="212"/>
      <c r="IS141" s="212"/>
      <c r="IT141" s="212"/>
      <c r="IU141" s="212"/>
      <c r="IV141" s="212"/>
    </row>
    <row r="142" spans="1:256" customFormat="1" ht="33.75" customHeight="1" x14ac:dyDescent="0.25">
      <c r="A142" s="202"/>
      <c r="B142" s="203" t="s">
        <v>177</v>
      </c>
      <c r="C142" s="204">
        <v>992</v>
      </c>
      <c r="D142" s="205" t="s">
        <v>41</v>
      </c>
      <c r="E142" s="206" t="s">
        <v>23</v>
      </c>
      <c r="F142" s="207" t="s">
        <v>179</v>
      </c>
      <c r="G142" s="208" t="s">
        <v>68</v>
      </c>
      <c r="H142" s="208" t="s">
        <v>24</v>
      </c>
      <c r="I142" s="209" t="s">
        <v>141</v>
      </c>
      <c r="J142" s="210"/>
      <c r="K142" s="211">
        <f>K145</f>
        <v>1</v>
      </c>
      <c r="L142" s="254"/>
      <c r="M142" s="255"/>
      <c r="N142" s="255"/>
      <c r="O142" s="212"/>
      <c r="P142" s="212"/>
      <c r="Q142" s="212"/>
      <c r="R142" s="212"/>
      <c r="S142" s="212"/>
      <c r="T142" s="212"/>
      <c r="U142" s="21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/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  <c r="BI142" s="212"/>
      <c r="BJ142" s="212"/>
      <c r="BK142" s="212"/>
      <c r="BL142" s="212"/>
      <c r="BM142" s="212"/>
      <c r="BN142" s="212"/>
      <c r="BO142" s="212"/>
      <c r="BP142" s="212"/>
      <c r="BQ142" s="212"/>
      <c r="BR142" s="212"/>
      <c r="BS142" s="212"/>
      <c r="BT142" s="212"/>
      <c r="BU142" s="212"/>
      <c r="BV142" s="212"/>
      <c r="BW142" s="212"/>
      <c r="BX142" s="212"/>
      <c r="BY142" s="212"/>
      <c r="BZ142" s="212"/>
      <c r="CA142" s="212"/>
      <c r="CB142" s="212"/>
      <c r="CC142" s="212"/>
      <c r="CD142" s="212"/>
      <c r="CE142" s="212"/>
      <c r="CF142" s="212"/>
      <c r="CG142" s="212"/>
      <c r="CH142" s="212"/>
      <c r="CI142" s="212"/>
      <c r="CJ142" s="212"/>
      <c r="CK142" s="212"/>
      <c r="CL142" s="212"/>
      <c r="CM142" s="212"/>
      <c r="CN142" s="212"/>
      <c r="CO142" s="212"/>
      <c r="CP142" s="212"/>
      <c r="CQ142" s="212"/>
      <c r="CR142" s="212"/>
      <c r="CS142" s="212"/>
      <c r="CT142" s="212"/>
      <c r="CU142" s="212"/>
      <c r="CV142" s="212"/>
      <c r="CW142" s="212"/>
      <c r="CX142" s="212"/>
      <c r="CY142" s="212"/>
      <c r="CZ142" s="212"/>
      <c r="DA142" s="212"/>
      <c r="DB142" s="212"/>
      <c r="DC142" s="212"/>
      <c r="DD142" s="212"/>
      <c r="DE142" s="212"/>
      <c r="DF142" s="212"/>
      <c r="DG142" s="212"/>
      <c r="DH142" s="212"/>
      <c r="DI142" s="212"/>
      <c r="DJ142" s="212"/>
      <c r="DK142" s="212"/>
      <c r="DL142" s="212"/>
      <c r="DM142" s="212"/>
      <c r="DN142" s="212"/>
      <c r="DO142" s="212"/>
      <c r="DP142" s="212"/>
      <c r="DQ142" s="212"/>
      <c r="DR142" s="212"/>
      <c r="DS142" s="212"/>
      <c r="DT142" s="212"/>
      <c r="DU142" s="212"/>
      <c r="DV142" s="212"/>
      <c r="DW142" s="212"/>
      <c r="DX142" s="212"/>
      <c r="DY142" s="212"/>
      <c r="DZ142" s="212"/>
      <c r="EA142" s="212"/>
      <c r="EB142" s="212"/>
      <c r="EC142" s="212"/>
      <c r="ED142" s="212"/>
      <c r="EE142" s="212"/>
      <c r="EF142" s="212"/>
      <c r="EG142" s="212"/>
      <c r="EH142" s="212"/>
      <c r="EI142" s="212"/>
      <c r="EJ142" s="212"/>
      <c r="EK142" s="212"/>
      <c r="EL142" s="212"/>
      <c r="EM142" s="212"/>
      <c r="EN142" s="212"/>
      <c r="EO142" s="212"/>
      <c r="EP142" s="212"/>
      <c r="EQ142" s="212"/>
      <c r="ER142" s="212"/>
      <c r="ES142" s="212"/>
      <c r="ET142" s="212"/>
      <c r="EU142" s="212"/>
      <c r="EV142" s="212"/>
      <c r="EW142" s="212"/>
      <c r="EX142" s="212"/>
      <c r="EY142" s="212"/>
      <c r="EZ142" s="212"/>
      <c r="FA142" s="212"/>
      <c r="FB142" s="212"/>
      <c r="FC142" s="212"/>
      <c r="FD142" s="212"/>
      <c r="FE142" s="212"/>
      <c r="FF142" s="212"/>
      <c r="FG142" s="212"/>
      <c r="FH142" s="212"/>
      <c r="FI142" s="212"/>
      <c r="FJ142" s="212"/>
      <c r="FK142" s="212"/>
      <c r="FL142" s="212"/>
      <c r="FM142" s="212"/>
      <c r="FN142" s="212"/>
      <c r="FO142" s="212"/>
      <c r="FP142" s="212"/>
      <c r="FQ142" s="212"/>
      <c r="FR142" s="212"/>
      <c r="FS142" s="212"/>
      <c r="FT142" s="212"/>
      <c r="FU142" s="212"/>
      <c r="FV142" s="212"/>
      <c r="FW142" s="212"/>
      <c r="FX142" s="212"/>
      <c r="FY142" s="212"/>
      <c r="FZ142" s="212"/>
      <c r="GA142" s="212"/>
      <c r="GB142" s="212"/>
      <c r="GC142" s="212"/>
      <c r="GD142" s="212"/>
      <c r="GE142" s="212"/>
      <c r="GF142" s="212"/>
      <c r="GG142" s="212"/>
      <c r="GH142" s="212"/>
      <c r="GI142" s="212"/>
      <c r="GJ142" s="212"/>
      <c r="GK142" s="212"/>
      <c r="GL142" s="212"/>
      <c r="GM142" s="212"/>
      <c r="GN142" s="212"/>
      <c r="GO142" s="212"/>
      <c r="GP142" s="212"/>
      <c r="GQ142" s="212"/>
      <c r="GR142" s="212"/>
      <c r="GS142" s="212"/>
      <c r="GT142" s="212"/>
      <c r="GU142" s="212"/>
      <c r="GV142" s="212"/>
      <c r="GW142" s="212"/>
      <c r="GX142" s="212"/>
      <c r="GY142" s="212"/>
      <c r="GZ142" s="212"/>
      <c r="HA142" s="212"/>
      <c r="HB142" s="212"/>
      <c r="HC142" s="212"/>
      <c r="HD142" s="212"/>
      <c r="HE142" s="212"/>
      <c r="HF142" s="212"/>
      <c r="HG142" s="212"/>
      <c r="HH142" s="212"/>
      <c r="HI142" s="212"/>
      <c r="HJ142" s="212"/>
      <c r="HK142" s="212"/>
      <c r="HL142" s="212"/>
      <c r="HM142" s="212"/>
      <c r="HN142" s="212"/>
      <c r="HO142" s="212"/>
      <c r="HP142" s="212"/>
      <c r="HQ142" s="212"/>
      <c r="HR142" s="212"/>
      <c r="HS142" s="212"/>
      <c r="HT142" s="212"/>
      <c r="HU142" s="212"/>
      <c r="HV142" s="212"/>
      <c r="HW142" s="212"/>
      <c r="HX142" s="212"/>
      <c r="HY142" s="212"/>
      <c r="HZ142" s="212"/>
      <c r="IA142" s="212"/>
      <c r="IB142" s="212"/>
      <c r="IC142" s="212"/>
      <c r="ID142" s="212"/>
      <c r="IE142" s="212"/>
      <c r="IF142" s="212"/>
      <c r="IG142" s="212"/>
      <c r="IH142" s="212"/>
      <c r="II142" s="212"/>
      <c r="IJ142" s="212"/>
      <c r="IK142" s="212"/>
      <c r="IL142" s="212"/>
      <c r="IM142" s="212"/>
      <c r="IN142" s="212"/>
      <c r="IO142" s="212"/>
      <c r="IP142" s="212"/>
      <c r="IQ142" s="212"/>
      <c r="IR142" s="212"/>
      <c r="IS142" s="212"/>
      <c r="IT142" s="212"/>
      <c r="IU142" s="212"/>
      <c r="IV142" s="212"/>
    </row>
    <row r="143" spans="1:256" customFormat="1" ht="51.75" customHeight="1" x14ac:dyDescent="0.25">
      <c r="A143" s="213"/>
      <c r="B143" s="214" t="s">
        <v>180</v>
      </c>
      <c r="C143" s="215">
        <v>992</v>
      </c>
      <c r="D143" s="216" t="s">
        <v>41</v>
      </c>
      <c r="E143" s="207" t="s">
        <v>23</v>
      </c>
      <c r="F143" s="206" t="s">
        <v>179</v>
      </c>
      <c r="G143" s="217" t="s">
        <v>70</v>
      </c>
      <c r="H143" s="217" t="s">
        <v>24</v>
      </c>
      <c r="I143" s="210" t="s">
        <v>141</v>
      </c>
      <c r="J143" s="209"/>
      <c r="K143" s="218">
        <f>K144</f>
        <v>1</v>
      </c>
      <c r="L143" s="254"/>
      <c r="M143" s="255"/>
      <c r="N143" s="255"/>
      <c r="O143" s="212"/>
      <c r="P143" s="212"/>
      <c r="Q143" s="212"/>
      <c r="R143" s="212"/>
      <c r="S143" s="212"/>
      <c r="T143" s="212"/>
      <c r="U143" s="21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/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  <c r="BI143" s="212"/>
      <c r="BJ143" s="212"/>
      <c r="BK143" s="212"/>
      <c r="BL143" s="212"/>
      <c r="BM143" s="212"/>
      <c r="BN143" s="212"/>
      <c r="BO143" s="212"/>
      <c r="BP143" s="212"/>
      <c r="BQ143" s="212"/>
      <c r="BR143" s="212"/>
      <c r="BS143" s="212"/>
      <c r="BT143" s="212"/>
      <c r="BU143" s="212"/>
      <c r="BV143" s="212"/>
      <c r="BW143" s="212"/>
      <c r="BX143" s="212"/>
      <c r="BY143" s="212"/>
      <c r="BZ143" s="212"/>
      <c r="CA143" s="212"/>
      <c r="CB143" s="212"/>
      <c r="CC143" s="212"/>
      <c r="CD143" s="212"/>
      <c r="CE143" s="212"/>
      <c r="CF143" s="212"/>
      <c r="CG143" s="212"/>
      <c r="CH143" s="212"/>
      <c r="CI143" s="212"/>
      <c r="CJ143" s="212"/>
      <c r="CK143" s="212"/>
      <c r="CL143" s="212"/>
      <c r="CM143" s="212"/>
      <c r="CN143" s="212"/>
      <c r="CO143" s="212"/>
      <c r="CP143" s="212"/>
      <c r="CQ143" s="212"/>
      <c r="CR143" s="212"/>
      <c r="CS143" s="212"/>
      <c r="CT143" s="212"/>
      <c r="CU143" s="212"/>
      <c r="CV143" s="212"/>
      <c r="CW143" s="212"/>
      <c r="CX143" s="212"/>
      <c r="CY143" s="212"/>
      <c r="CZ143" s="212"/>
      <c r="DA143" s="212"/>
      <c r="DB143" s="212"/>
      <c r="DC143" s="212"/>
      <c r="DD143" s="212"/>
      <c r="DE143" s="212"/>
      <c r="DF143" s="212"/>
      <c r="DG143" s="212"/>
      <c r="DH143" s="212"/>
      <c r="DI143" s="212"/>
      <c r="DJ143" s="212"/>
      <c r="DK143" s="212"/>
      <c r="DL143" s="212"/>
      <c r="DM143" s="212"/>
      <c r="DN143" s="212"/>
      <c r="DO143" s="212"/>
      <c r="DP143" s="212"/>
      <c r="DQ143" s="212"/>
      <c r="DR143" s="212"/>
      <c r="DS143" s="212"/>
      <c r="DT143" s="212"/>
      <c r="DU143" s="212"/>
      <c r="DV143" s="212"/>
      <c r="DW143" s="212"/>
      <c r="DX143" s="212"/>
      <c r="DY143" s="212"/>
      <c r="DZ143" s="212"/>
      <c r="EA143" s="212"/>
      <c r="EB143" s="212"/>
      <c r="EC143" s="212"/>
      <c r="ED143" s="212"/>
      <c r="EE143" s="212"/>
      <c r="EF143" s="212"/>
      <c r="EG143" s="212"/>
      <c r="EH143" s="212"/>
      <c r="EI143" s="212"/>
      <c r="EJ143" s="212"/>
      <c r="EK143" s="212"/>
      <c r="EL143" s="212"/>
      <c r="EM143" s="212"/>
      <c r="EN143" s="212"/>
      <c r="EO143" s="212"/>
      <c r="EP143" s="212"/>
      <c r="EQ143" s="212"/>
      <c r="ER143" s="212"/>
      <c r="ES143" s="212"/>
      <c r="ET143" s="212"/>
      <c r="EU143" s="212"/>
      <c r="EV143" s="212"/>
      <c r="EW143" s="212"/>
      <c r="EX143" s="212"/>
      <c r="EY143" s="212"/>
      <c r="EZ143" s="212"/>
      <c r="FA143" s="212"/>
      <c r="FB143" s="212"/>
      <c r="FC143" s="212"/>
      <c r="FD143" s="212"/>
      <c r="FE143" s="212"/>
      <c r="FF143" s="212"/>
      <c r="FG143" s="212"/>
      <c r="FH143" s="212"/>
      <c r="FI143" s="212"/>
      <c r="FJ143" s="212"/>
      <c r="FK143" s="212"/>
      <c r="FL143" s="212"/>
      <c r="FM143" s="212"/>
      <c r="FN143" s="212"/>
      <c r="FO143" s="212"/>
      <c r="FP143" s="212"/>
      <c r="FQ143" s="212"/>
      <c r="FR143" s="212"/>
      <c r="FS143" s="212"/>
      <c r="FT143" s="212"/>
      <c r="FU143" s="212"/>
      <c r="FV143" s="212"/>
      <c r="FW143" s="212"/>
      <c r="FX143" s="212"/>
      <c r="FY143" s="212"/>
      <c r="FZ143" s="212"/>
      <c r="GA143" s="212"/>
      <c r="GB143" s="212"/>
      <c r="GC143" s="212"/>
      <c r="GD143" s="212"/>
      <c r="GE143" s="212"/>
      <c r="GF143" s="212"/>
      <c r="GG143" s="212"/>
      <c r="GH143" s="212"/>
      <c r="GI143" s="212"/>
      <c r="GJ143" s="212"/>
      <c r="GK143" s="212"/>
      <c r="GL143" s="212"/>
      <c r="GM143" s="212"/>
      <c r="GN143" s="212"/>
      <c r="GO143" s="212"/>
      <c r="GP143" s="212"/>
      <c r="GQ143" s="212"/>
      <c r="GR143" s="212"/>
      <c r="GS143" s="212"/>
      <c r="GT143" s="212"/>
      <c r="GU143" s="212"/>
      <c r="GV143" s="212"/>
      <c r="GW143" s="212"/>
      <c r="GX143" s="212"/>
      <c r="GY143" s="212"/>
      <c r="GZ143" s="212"/>
      <c r="HA143" s="212"/>
      <c r="HB143" s="212"/>
      <c r="HC143" s="212"/>
      <c r="HD143" s="212"/>
      <c r="HE143" s="212"/>
      <c r="HF143" s="212"/>
      <c r="HG143" s="212"/>
      <c r="HH143" s="212"/>
      <c r="HI143" s="212"/>
      <c r="HJ143" s="212"/>
      <c r="HK143" s="212"/>
      <c r="HL143" s="212"/>
      <c r="HM143" s="212"/>
      <c r="HN143" s="212"/>
      <c r="HO143" s="212"/>
      <c r="HP143" s="212"/>
      <c r="HQ143" s="212"/>
      <c r="HR143" s="212"/>
      <c r="HS143" s="212"/>
      <c r="HT143" s="212"/>
      <c r="HU143" s="212"/>
      <c r="HV143" s="212"/>
      <c r="HW143" s="212"/>
      <c r="HX143" s="212"/>
      <c r="HY143" s="212"/>
      <c r="HZ143" s="212"/>
      <c r="IA143" s="212"/>
      <c r="IB143" s="212"/>
      <c r="IC143" s="212"/>
      <c r="ID143" s="212"/>
      <c r="IE143" s="212"/>
      <c r="IF143" s="212"/>
      <c r="IG143" s="212"/>
      <c r="IH143" s="212"/>
      <c r="II143" s="212"/>
      <c r="IJ143" s="212"/>
      <c r="IK143" s="212"/>
      <c r="IL143" s="212"/>
      <c r="IM143" s="212"/>
      <c r="IN143" s="212"/>
      <c r="IO143" s="212"/>
      <c r="IP143" s="212"/>
      <c r="IQ143" s="212"/>
      <c r="IR143" s="212"/>
      <c r="IS143" s="212"/>
      <c r="IT143" s="212"/>
      <c r="IU143" s="212"/>
      <c r="IV143" s="212"/>
    </row>
    <row r="144" spans="1:256" customFormat="1" ht="27" customHeight="1" x14ac:dyDescent="0.25">
      <c r="A144" s="202"/>
      <c r="B144" s="203" t="s">
        <v>181</v>
      </c>
      <c r="C144" s="204">
        <v>992</v>
      </c>
      <c r="D144" s="205" t="s">
        <v>41</v>
      </c>
      <c r="E144" s="206" t="s">
        <v>23</v>
      </c>
      <c r="F144" s="206" t="s">
        <v>179</v>
      </c>
      <c r="G144" s="217" t="s">
        <v>70</v>
      </c>
      <c r="H144" s="217" t="s">
        <v>24</v>
      </c>
      <c r="I144" s="210" t="s">
        <v>182</v>
      </c>
      <c r="J144" s="210"/>
      <c r="K144" s="211">
        <f>K145</f>
        <v>1</v>
      </c>
      <c r="L144" s="254"/>
      <c r="M144" s="255"/>
      <c r="N144" s="255"/>
      <c r="O144" s="212"/>
      <c r="P144" s="212"/>
      <c r="Q144" s="212"/>
      <c r="R144" s="212"/>
      <c r="S144" s="212"/>
      <c r="T144" s="212"/>
      <c r="U144" s="21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/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  <c r="BI144" s="212"/>
      <c r="BJ144" s="212"/>
      <c r="BK144" s="212"/>
      <c r="BL144" s="212"/>
      <c r="BM144" s="212"/>
      <c r="BN144" s="212"/>
      <c r="BO144" s="212"/>
      <c r="BP144" s="212"/>
      <c r="BQ144" s="212"/>
      <c r="BR144" s="212"/>
      <c r="BS144" s="212"/>
      <c r="BT144" s="212"/>
      <c r="BU144" s="212"/>
      <c r="BV144" s="212"/>
      <c r="BW144" s="212"/>
      <c r="BX144" s="212"/>
      <c r="BY144" s="212"/>
      <c r="BZ144" s="212"/>
      <c r="CA144" s="212"/>
      <c r="CB144" s="212"/>
      <c r="CC144" s="212"/>
      <c r="CD144" s="212"/>
      <c r="CE144" s="212"/>
      <c r="CF144" s="212"/>
      <c r="CG144" s="212"/>
      <c r="CH144" s="212"/>
      <c r="CI144" s="212"/>
      <c r="CJ144" s="212"/>
      <c r="CK144" s="212"/>
      <c r="CL144" s="212"/>
      <c r="CM144" s="212"/>
      <c r="CN144" s="212"/>
      <c r="CO144" s="212"/>
      <c r="CP144" s="212"/>
      <c r="CQ144" s="212"/>
      <c r="CR144" s="212"/>
      <c r="CS144" s="212"/>
      <c r="CT144" s="212"/>
      <c r="CU144" s="212"/>
      <c r="CV144" s="212"/>
      <c r="CW144" s="212"/>
      <c r="CX144" s="212"/>
      <c r="CY144" s="212"/>
      <c r="CZ144" s="212"/>
      <c r="DA144" s="212"/>
      <c r="DB144" s="212"/>
      <c r="DC144" s="212"/>
      <c r="DD144" s="212"/>
      <c r="DE144" s="212"/>
      <c r="DF144" s="212"/>
      <c r="DG144" s="212"/>
      <c r="DH144" s="212"/>
      <c r="DI144" s="212"/>
      <c r="DJ144" s="212"/>
      <c r="DK144" s="212"/>
      <c r="DL144" s="212"/>
      <c r="DM144" s="212"/>
      <c r="DN144" s="212"/>
      <c r="DO144" s="212"/>
      <c r="DP144" s="212"/>
      <c r="DQ144" s="212"/>
      <c r="DR144" s="212"/>
      <c r="DS144" s="212"/>
      <c r="DT144" s="212"/>
      <c r="DU144" s="212"/>
      <c r="DV144" s="212"/>
      <c r="DW144" s="212"/>
      <c r="DX144" s="212"/>
      <c r="DY144" s="212"/>
      <c r="DZ144" s="212"/>
      <c r="EA144" s="212"/>
      <c r="EB144" s="212"/>
      <c r="EC144" s="212"/>
      <c r="ED144" s="212"/>
      <c r="EE144" s="212"/>
      <c r="EF144" s="212"/>
      <c r="EG144" s="212"/>
      <c r="EH144" s="212"/>
      <c r="EI144" s="212"/>
      <c r="EJ144" s="212"/>
      <c r="EK144" s="212"/>
      <c r="EL144" s="212"/>
      <c r="EM144" s="212"/>
      <c r="EN144" s="212"/>
      <c r="EO144" s="212"/>
      <c r="EP144" s="212"/>
      <c r="EQ144" s="212"/>
      <c r="ER144" s="212"/>
      <c r="ES144" s="212"/>
      <c r="ET144" s="212"/>
      <c r="EU144" s="212"/>
      <c r="EV144" s="212"/>
      <c r="EW144" s="212"/>
      <c r="EX144" s="212"/>
      <c r="EY144" s="212"/>
      <c r="EZ144" s="212"/>
      <c r="FA144" s="212"/>
      <c r="FB144" s="212"/>
      <c r="FC144" s="212"/>
      <c r="FD144" s="212"/>
      <c r="FE144" s="212"/>
      <c r="FF144" s="212"/>
      <c r="FG144" s="212"/>
      <c r="FH144" s="212"/>
      <c r="FI144" s="212"/>
      <c r="FJ144" s="212"/>
      <c r="FK144" s="212"/>
      <c r="FL144" s="212"/>
      <c r="FM144" s="212"/>
      <c r="FN144" s="212"/>
      <c r="FO144" s="212"/>
      <c r="FP144" s="212"/>
      <c r="FQ144" s="212"/>
      <c r="FR144" s="212"/>
      <c r="FS144" s="212"/>
      <c r="FT144" s="212"/>
      <c r="FU144" s="212"/>
      <c r="FV144" s="212"/>
      <c r="FW144" s="212"/>
      <c r="FX144" s="212"/>
      <c r="FY144" s="212"/>
      <c r="FZ144" s="212"/>
      <c r="GA144" s="212"/>
      <c r="GB144" s="212"/>
      <c r="GC144" s="212"/>
      <c r="GD144" s="212"/>
      <c r="GE144" s="212"/>
      <c r="GF144" s="212"/>
      <c r="GG144" s="212"/>
      <c r="GH144" s="212"/>
      <c r="GI144" s="212"/>
      <c r="GJ144" s="212"/>
      <c r="GK144" s="212"/>
      <c r="GL144" s="212"/>
      <c r="GM144" s="212"/>
      <c r="GN144" s="212"/>
      <c r="GO144" s="212"/>
      <c r="GP144" s="212"/>
      <c r="GQ144" s="212"/>
      <c r="GR144" s="212"/>
      <c r="GS144" s="212"/>
      <c r="GT144" s="212"/>
      <c r="GU144" s="212"/>
      <c r="GV144" s="212"/>
      <c r="GW144" s="212"/>
      <c r="GX144" s="212"/>
      <c r="GY144" s="212"/>
      <c r="GZ144" s="212"/>
      <c r="HA144" s="212"/>
      <c r="HB144" s="212"/>
      <c r="HC144" s="212"/>
      <c r="HD144" s="212"/>
      <c r="HE144" s="212"/>
      <c r="HF144" s="212"/>
      <c r="HG144" s="212"/>
      <c r="HH144" s="212"/>
      <c r="HI144" s="212"/>
      <c r="HJ144" s="212"/>
      <c r="HK144" s="212"/>
      <c r="HL144" s="212"/>
      <c r="HM144" s="212"/>
      <c r="HN144" s="212"/>
      <c r="HO144" s="212"/>
      <c r="HP144" s="212"/>
      <c r="HQ144" s="212"/>
      <c r="HR144" s="212"/>
      <c r="HS144" s="212"/>
      <c r="HT144" s="212"/>
      <c r="HU144" s="212"/>
      <c r="HV144" s="212"/>
      <c r="HW144" s="212"/>
      <c r="HX144" s="212"/>
      <c r="HY144" s="212"/>
      <c r="HZ144" s="212"/>
      <c r="IA144" s="212"/>
      <c r="IB144" s="212"/>
      <c r="IC144" s="212"/>
      <c r="ID144" s="212"/>
      <c r="IE144" s="212"/>
      <c r="IF144" s="212"/>
      <c r="IG144" s="212"/>
      <c r="IH144" s="212"/>
      <c r="II144" s="212"/>
      <c r="IJ144" s="212"/>
      <c r="IK144" s="212"/>
      <c r="IL144" s="212"/>
      <c r="IM144" s="212"/>
      <c r="IN144" s="212"/>
      <c r="IO144" s="212"/>
      <c r="IP144" s="212"/>
      <c r="IQ144" s="212"/>
      <c r="IR144" s="212"/>
      <c r="IS144" s="212"/>
      <c r="IT144" s="212"/>
      <c r="IU144" s="212"/>
      <c r="IV144" s="212"/>
    </row>
    <row r="145" spans="1:256" customFormat="1" ht="18" customHeight="1" x14ac:dyDescent="0.25">
      <c r="A145" s="213"/>
      <c r="B145" s="214" t="s">
        <v>183</v>
      </c>
      <c r="C145" s="215">
        <v>992</v>
      </c>
      <c r="D145" s="216" t="s">
        <v>41</v>
      </c>
      <c r="E145" s="207" t="s">
        <v>23</v>
      </c>
      <c r="F145" s="207" t="s">
        <v>179</v>
      </c>
      <c r="G145" s="208" t="s">
        <v>70</v>
      </c>
      <c r="H145" s="208" t="s">
        <v>24</v>
      </c>
      <c r="I145" s="209" t="s">
        <v>182</v>
      </c>
      <c r="J145" s="209" t="s">
        <v>208</v>
      </c>
      <c r="K145" s="218">
        <v>1</v>
      </c>
      <c r="L145" s="256"/>
      <c r="M145" s="255"/>
      <c r="N145" s="255"/>
      <c r="O145" s="212"/>
      <c r="P145" s="212"/>
      <c r="Q145" s="212"/>
      <c r="R145" s="212"/>
      <c r="S145" s="212"/>
      <c r="T145" s="212"/>
      <c r="U145" s="21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/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  <c r="BI145" s="212"/>
      <c r="BJ145" s="212"/>
      <c r="BK145" s="212"/>
      <c r="BL145" s="212"/>
      <c r="BM145" s="212"/>
      <c r="BN145" s="212"/>
      <c r="BO145" s="212"/>
      <c r="BP145" s="212"/>
      <c r="BQ145" s="212"/>
      <c r="BR145" s="212"/>
      <c r="BS145" s="212"/>
      <c r="BT145" s="212"/>
      <c r="BU145" s="212"/>
      <c r="BV145" s="212"/>
      <c r="BW145" s="212"/>
      <c r="BX145" s="212"/>
      <c r="BY145" s="212"/>
      <c r="BZ145" s="212"/>
      <c r="CA145" s="212"/>
      <c r="CB145" s="212"/>
      <c r="CC145" s="212"/>
      <c r="CD145" s="212"/>
      <c r="CE145" s="212"/>
      <c r="CF145" s="212"/>
      <c r="CG145" s="212"/>
      <c r="CH145" s="212"/>
      <c r="CI145" s="212"/>
      <c r="CJ145" s="212"/>
      <c r="CK145" s="212"/>
      <c r="CL145" s="212"/>
      <c r="CM145" s="212"/>
      <c r="CN145" s="212"/>
      <c r="CO145" s="212"/>
      <c r="CP145" s="212"/>
      <c r="CQ145" s="212"/>
      <c r="CR145" s="212"/>
      <c r="CS145" s="212"/>
      <c r="CT145" s="212"/>
      <c r="CU145" s="212"/>
      <c r="CV145" s="212"/>
      <c r="CW145" s="212"/>
      <c r="CX145" s="212"/>
      <c r="CY145" s="212"/>
      <c r="CZ145" s="212"/>
      <c r="DA145" s="212"/>
      <c r="DB145" s="212"/>
      <c r="DC145" s="212"/>
      <c r="DD145" s="212"/>
      <c r="DE145" s="212"/>
      <c r="DF145" s="212"/>
      <c r="DG145" s="212"/>
      <c r="DH145" s="212"/>
      <c r="DI145" s="212"/>
      <c r="DJ145" s="212"/>
      <c r="DK145" s="212"/>
      <c r="DL145" s="212"/>
      <c r="DM145" s="212"/>
      <c r="DN145" s="212"/>
      <c r="DO145" s="212"/>
      <c r="DP145" s="212"/>
      <c r="DQ145" s="212"/>
      <c r="DR145" s="212"/>
      <c r="DS145" s="212"/>
      <c r="DT145" s="212"/>
      <c r="DU145" s="212"/>
      <c r="DV145" s="212"/>
      <c r="DW145" s="212"/>
      <c r="DX145" s="212"/>
      <c r="DY145" s="212"/>
      <c r="DZ145" s="212"/>
      <c r="EA145" s="212"/>
      <c r="EB145" s="212"/>
      <c r="EC145" s="212"/>
      <c r="ED145" s="212"/>
      <c r="EE145" s="212"/>
      <c r="EF145" s="212"/>
      <c r="EG145" s="212"/>
      <c r="EH145" s="212"/>
      <c r="EI145" s="212"/>
      <c r="EJ145" s="212"/>
      <c r="EK145" s="212"/>
      <c r="EL145" s="212"/>
      <c r="EM145" s="212"/>
      <c r="EN145" s="212"/>
      <c r="EO145" s="212"/>
      <c r="EP145" s="212"/>
      <c r="EQ145" s="212"/>
      <c r="ER145" s="212"/>
      <c r="ES145" s="212"/>
      <c r="ET145" s="212"/>
      <c r="EU145" s="212"/>
      <c r="EV145" s="212"/>
      <c r="EW145" s="212"/>
      <c r="EX145" s="212"/>
      <c r="EY145" s="212"/>
      <c r="EZ145" s="212"/>
      <c r="FA145" s="212"/>
      <c r="FB145" s="212"/>
      <c r="FC145" s="212"/>
      <c r="FD145" s="212"/>
      <c r="FE145" s="212"/>
      <c r="FF145" s="212"/>
      <c r="FG145" s="212"/>
      <c r="FH145" s="212"/>
      <c r="FI145" s="212"/>
      <c r="FJ145" s="212"/>
      <c r="FK145" s="212"/>
      <c r="FL145" s="212"/>
      <c r="FM145" s="212"/>
      <c r="FN145" s="212"/>
      <c r="FO145" s="212"/>
      <c r="FP145" s="212"/>
      <c r="FQ145" s="212"/>
      <c r="FR145" s="212"/>
      <c r="FS145" s="212"/>
      <c r="FT145" s="212"/>
      <c r="FU145" s="212"/>
      <c r="FV145" s="212"/>
      <c r="FW145" s="212"/>
      <c r="FX145" s="212"/>
      <c r="FY145" s="212"/>
      <c r="FZ145" s="212"/>
      <c r="GA145" s="212"/>
      <c r="GB145" s="212"/>
      <c r="GC145" s="212"/>
      <c r="GD145" s="212"/>
      <c r="GE145" s="212"/>
      <c r="GF145" s="212"/>
      <c r="GG145" s="212"/>
      <c r="GH145" s="212"/>
      <c r="GI145" s="212"/>
      <c r="GJ145" s="212"/>
      <c r="GK145" s="212"/>
      <c r="GL145" s="212"/>
      <c r="GM145" s="212"/>
      <c r="GN145" s="212"/>
      <c r="GO145" s="212"/>
      <c r="GP145" s="212"/>
      <c r="GQ145" s="212"/>
      <c r="GR145" s="212"/>
      <c r="GS145" s="212"/>
      <c r="GT145" s="212"/>
      <c r="GU145" s="212"/>
      <c r="GV145" s="212"/>
      <c r="GW145" s="212"/>
      <c r="GX145" s="212"/>
      <c r="GY145" s="212"/>
      <c r="GZ145" s="212"/>
      <c r="HA145" s="212"/>
      <c r="HB145" s="212"/>
      <c r="HC145" s="212"/>
      <c r="HD145" s="212"/>
      <c r="HE145" s="212"/>
      <c r="HF145" s="212"/>
      <c r="HG145" s="212"/>
      <c r="HH145" s="212"/>
      <c r="HI145" s="212"/>
      <c r="HJ145" s="212"/>
      <c r="HK145" s="212"/>
      <c r="HL145" s="212"/>
      <c r="HM145" s="212"/>
      <c r="HN145" s="212"/>
      <c r="HO145" s="212"/>
      <c r="HP145" s="212"/>
      <c r="HQ145" s="212"/>
      <c r="HR145" s="212"/>
      <c r="HS145" s="212"/>
      <c r="HT145" s="212"/>
      <c r="HU145" s="212"/>
      <c r="HV145" s="212"/>
      <c r="HW145" s="212"/>
      <c r="HX145" s="212"/>
      <c r="HY145" s="212"/>
      <c r="HZ145" s="212"/>
      <c r="IA145" s="212"/>
      <c r="IB145" s="212"/>
      <c r="IC145" s="212"/>
      <c r="ID145" s="212"/>
      <c r="IE145" s="212"/>
      <c r="IF145" s="212"/>
      <c r="IG145" s="212"/>
      <c r="IH145" s="212"/>
      <c r="II145" s="212"/>
      <c r="IJ145" s="212"/>
      <c r="IK145" s="212"/>
      <c r="IL145" s="212"/>
      <c r="IM145" s="212"/>
      <c r="IN145" s="212"/>
      <c r="IO145" s="212"/>
      <c r="IP145" s="212"/>
      <c r="IQ145" s="212"/>
      <c r="IR145" s="212"/>
      <c r="IS145" s="212"/>
      <c r="IT145" s="212"/>
      <c r="IU145" s="212"/>
      <c r="IV145" s="212"/>
    </row>
    <row r="146" spans="1:256" x14ac:dyDescent="0.25">
      <c r="A146" s="97"/>
      <c r="B146" s="98"/>
      <c r="C146" s="99"/>
      <c r="D146" s="89"/>
      <c r="E146" s="89"/>
      <c r="F146" s="89"/>
      <c r="G146" s="89"/>
      <c r="H146" s="89"/>
      <c r="I146" s="89"/>
      <c r="J146" s="89"/>
      <c r="K146" s="100"/>
    </row>
    <row r="147" spans="1:256" ht="18.75" x14ac:dyDescent="0.3">
      <c r="B147" s="522" t="s">
        <v>421</v>
      </c>
      <c r="C147" s="523"/>
      <c r="D147" s="523"/>
      <c r="E147" s="523"/>
      <c r="F147" s="523"/>
      <c r="G147" s="523"/>
      <c r="H147" s="523"/>
      <c r="I147" s="523"/>
      <c r="J147" s="523"/>
      <c r="K147" s="523"/>
    </row>
  </sheetData>
  <mergeCells count="10">
    <mergeCell ref="C1:K1"/>
    <mergeCell ref="C2:K2"/>
    <mergeCell ref="C3:K3"/>
    <mergeCell ref="C4:K4"/>
    <mergeCell ref="A6:K6"/>
    <mergeCell ref="B147:K147"/>
    <mergeCell ref="A7:K7"/>
    <mergeCell ref="F9:I9"/>
    <mergeCell ref="F10:I10"/>
    <mergeCell ref="C5:K5"/>
  </mergeCells>
  <phoneticPr fontId="38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C5" sqref="C5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98"/>
      <c r="C1" s="309" t="s">
        <v>364</v>
      </c>
    </row>
    <row r="2" spans="1:13" ht="15.75" x14ac:dyDescent="0.25">
      <c r="B2" s="298"/>
      <c r="C2" s="309" t="s">
        <v>0</v>
      </c>
      <c r="L2" s="299"/>
      <c r="M2" s="299"/>
    </row>
    <row r="3" spans="1:13" ht="15.75" x14ac:dyDescent="0.25">
      <c r="B3" s="298"/>
      <c r="C3" s="309" t="s">
        <v>1</v>
      </c>
    </row>
    <row r="4" spans="1:13" ht="15.75" x14ac:dyDescent="0.25">
      <c r="B4" s="298"/>
      <c r="C4" s="309" t="s">
        <v>2</v>
      </c>
    </row>
    <row r="5" spans="1:13" x14ac:dyDescent="0.25">
      <c r="B5" s="298"/>
      <c r="C5" s="326" t="s">
        <v>525</v>
      </c>
    </row>
    <row r="6" spans="1:13" ht="18.75" x14ac:dyDescent="0.3">
      <c r="A6" s="1"/>
    </row>
    <row r="7" spans="1:13" ht="4.5" customHeight="1" x14ac:dyDescent="0.3">
      <c r="A7" s="372"/>
      <c r="B7" s="297"/>
      <c r="C7" s="297"/>
    </row>
    <row r="8" spans="1:13" ht="46.5" customHeight="1" x14ac:dyDescent="0.25">
      <c r="A8" s="533" t="s">
        <v>521</v>
      </c>
      <c r="B8" s="533"/>
      <c r="C8" s="533"/>
    </row>
    <row r="9" spans="1:13" ht="18.75" x14ac:dyDescent="0.25">
      <c r="A9" s="533"/>
      <c r="B9" s="533"/>
      <c r="C9" s="533"/>
    </row>
    <row r="10" spans="1:13" ht="18.75" x14ac:dyDescent="0.25">
      <c r="B10" s="481"/>
      <c r="C10" s="482" t="s">
        <v>3</v>
      </c>
    </row>
    <row r="11" spans="1:13" ht="93.75" x14ac:dyDescent="0.25">
      <c r="A11" s="483" t="s">
        <v>238</v>
      </c>
      <c r="B11" s="483" t="s">
        <v>272</v>
      </c>
      <c r="C11" s="101" t="s">
        <v>164</v>
      </c>
      <c r="D11" s="45" t="s">
        <v>134</v>
      </c>
      <c r="E11" s="45" t="s">
        <v>133</v>
      </c>
    </row>
    <row r="12" spans="1:13" s="290" customFormat="1" ht="37.5" x14ac:dyDescent="0.25">
      <c r="A12" s="296" t="s">
        <v>271</v>
      </c>
      <c r="B12" s="484" t="s">
        <v>270</v>
      </c>
      <c r="C12" s="441">
        <v>0</v>
      </c>
      <c r="G12" s="295"/>
    </row>
    <row r="13" spans="1:13" ht="31.5" x14ac:dyDescent="0.25">
      <c r="A13" s="468" t="s">
        <v>437</v>
      </c>
      <c r="B13" s="468" t="s">
        <v>438</v>
      </c>
      <c r="C13" s="485">
        <v>0</v>
      </c>
    </row>
    <row r="14" spans="1:13" ht="18.75" hidden="1" customHeight="1" x14ac:dyDescent="0.25">
      <c r="A14" s="469" t="s">
        <v>268</v>
      </c>
      <c r="B14" s="293" t="s">
        <v>267</v>
      </c>
      <c r="C14" s="485">
        <v>0</v>
      </c>
    </row>
    <row r="15" spans="1:13" ht="18.75" hidden="1" customHeight="1" x14ac:dyDescent="0.25">
      <c r="A15" s="294" t="s">
        <v>266</v>
      </c>
      <c r="B15" s="294" t="s">
        <v>265</v>
      </c>
      <c r="C15" s="485">
        <v>0</v>
      </c>
    </row>
    <row r="16" spans="1:13" ht="18.75" hidden="1" customHeight="1" x14ac:dyDescent="0.25">
      <c r="A16" s="294" t="s">
        <v>264</v>
      </c>
      <c r="B16" s="294" t="s">
        <v>263</v>
      </c>
      <c r="C16" s="485">
        <v>0</v>
      </c>
    </row>
    <row r="17" spans="1:256" ht="31.5" hidden="1" customHeight="1" x14ac:dyDescent="0.25">
      <c r="A17" s="293" t="s">
        <v>254</v>
      </c>
      <c r="B17" s="292" t="s">
        <v>253</v>
      </c>
      <c r="C17" s="441">
        <f>C19-C21</f>
        <v>0</v>
      </c>
    </row>
    <row r="18" spans="1:256" ht="47.25" hidden="1" customHeight="1" x14ac:dyDescent="0.25">
      <c r="A18" s="468" t="s">
        <v>262</v>
      </c>
      <c r="B18" s="468" t="s">
        <v>261</v>
      </c>
      <c r="C18" s="485">
        <v>0</v>
      </c>
    </row>
    <row r="19" spans="1:256" ht="47.25" hidden="1" customHeight="1" x14ac:dyDescent="0.25">
      <c r="A19" s="468" t="s">
        <v>260</v>
      </c>
      <c r="B19" s="468" t="s">
        <v>259</v>
      </c>
      <c r="C19" s="485">
        <v>0</v>
      </c>
    </row>
    <row r="20" spans="1:256" ht="47.25" hidden="1" customHeight="1" x14ac:dyDescent="0.25">
      <c r="A20" s="468" t="s">
        <v>258</v>
      </c>
      <c r="B20" s="468" t="s">
        <v>257</v>
      </c>
      <c r="C20" s="485">
        <v>0</v>
      </c>
    </row>
    <row r="21" spans="1:256" ht="47.25" hidden="1" customHeight="1" x14ac:dyDescent="0.25">
      <c r="A21" s="291" t="s">
        <v>256</v>
      </c>
      <c r="B21" s="291" t="s">
        <v>255</v>
      </c>
      <c r="C21" s="486">
        <v>0</v>
      </c>
    </row>
    <row r="22" spans="1:256" ht="31.5" x14ac:dyDescent="0.25">
      <c r="A22" s="469" t="s">
        <v>268</v>
      </c>
      <c r="B22" s="469" t="s">
        <v>267</v>
      </c>
      <c r="C22" s="441">
        <v>0</v>
      </c>
    </row>
    <row r="23" spans="1:256" ht="31.5" x14ac:dyDescent="0.25">
      <c r="A23" s="468" t="s">
        <v>436</v>
      </c>
      <c r="B23" s="468" t="s">
        <v>263</v>
      </c>
      <c r="C23" s="485">
        <v>0</v>
      </c>
    </row>
    <row r="24" spans="1:256" ht="31.5" x14ac:dyDescent="0.25">
      <c r="A24" s="468" t="s">
        <v>436</v>
      </c>
      <c r="B24" s="468" t="s">
        <v>263</v>
      </c>
      <c r="C24" s="485"/>
    </row>
    <row r="25" spans="1:256" ht="47.25" customHeight="1" x14ac:dyDescent="0.25">
      <c r="A25" s="487" t="s">
        <v>254</v>
      </c>
      <c r="B25" s="442" t="s">
        <v>253</v>
      </c>
      <c r="C25" s="443">
        <v>0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  <c r="IG25" s="177"/>
      <c r="IH25" s="177"/>
      <c r="II25" s="177"/>
      <c r="IJ25" s="177"/>
      <c r="IK25" s="177"/>
      <c r="IL25" s="177"/>
      <c r="IM25" s="177"/>
      <c r="IN25" s="177"/>
      <c r="IO25" s="177"/>
      <c r="IP25" s="177"/>
      <c r="IQ25" s="177"/>
      <c r="IR25" s="177"/>
      <c r="IS25" s="177"/>
      <c r="IT25" s="177"/>
      <c r="IU25" s="177"/>
      <c r="IV25" s="177"/>
    </row>
    <row r="26" spans="1:256" ht="51.75" customHeight="1" x14ac:dyDescent="0.25">
      <c r="A26" s="488" t="s">
        <v>424</v>
      </c>
      <c r="B26" s="444" t="s">
        <v>259</v>
      </c>
      <c r="C26" s="489">
        <v>1000</v>
      </c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  <c r="IG26" s="177"/>
      <c r="IH26" s="177"/>
      <c r="II26" s="177"/>
      <c r="IJ26" s="177"/>
      <c r="IK26" s="177"/>
      <c r="IL26" s="177"/>
      <c r="IM26" s="177"/>
      <c r="IN26" s="177"/>
      <c r="IO26" s="177"/>
      <c r="IP26" s="177"/>
      <c r="IQ26" s="177"/>
      <c r="IR26" s="177"/>
      <c r="IS26" s="177"/>
      <c r="IT26" s="177"/>
      <c r="IU26" s="177"/>
      <c r="IV26" s="177"/>
    </row>
    <row r="27" spans="1:256" s="290" customFormat="1" ht="61.5" customHeight="1" x14ac:dyDescent="0.25">
      <c r="A27" s="488" t="s">
        <v>252</v>
      </c>
      <c r="B27" s="444" t="s">
        <v>251</v>
      </c>
      <c r="C27" s="489">
        <v>1000</v>
      </c>
    </row>
    <row r="28" spans="1:256" ht="18.75" customHeight="1" x14ac:dyDescent="0.25">
      <c r="A28" s="534" t="s">
        <v>250</v>
      </c>
      <c r="B28" s="535" t="s">
        <v>249</v>
      </c>
      <c r="C28" s="536">
        <v>0</v>
      </c>
    </row>
    <row r="29" spans="1:256" ht="24.75" customHeight="1" x14ac:dyDescent="0.25">
      <c r="A29" s="534"/>
      <c r="B29" s="535"/>
      <c r="C29" s="537"/>
    </row>
    <row r="30" spans="1:256" ht="24.75" customHeight="1" x14ac:dyDescent="0.25">
      <c r="A30" s="538" t="s">
        <v>439</v>
      </c>
      <c r="B30" s="539" t="s">
        <v>440</v>
      </c>
      <c r="C30" s="541">
        <f>C32</f>
        <v>-23371</v>
      </c>
    </row>
    <row r="31" spans="1:256" ht="24.75" customHeight="1" x14ac:dyDescent="0.25">
      <c r="A31" s="538"/>
      <c r="B31" s="540"/>
      <c r="C31" s="542"/>
    </row>
    <row r="32" spans="1:256" ht="24.75" customHeight="1" x14ac:dyDescent="0.25">
      <c r="A32" s="539" t="s">
        <v>248</v>
      </c>
      <c r="B32" s="543" t="s">
        <v>247</v>
      </c>
      <c r="C32" s="541">
        <v>-23371</v>
      </c>
    </row>
    <row r="33" spans="1:6" ht="24.75" customHeight="1" x14ac:dyDescent="0.25">
      <c r="A33" s="539"/>
      <c r="B33" s="544"/>
      <c r="C33" s="542"/>
    </row>
    <row r="34" spans="1:6" ht="24.75" customHeight="1" x14ac:dyDescent="0.25">
      <c r="A34" s="538" t="s">
        <v>246</v>
      </c>
      <c r="B34" s="538" t="s">
        <v>244</v>
      </c>
      <c r="C34" s="541">
        <v>23371</v>
      </c>
    </row>
    <row r="35" spans="1:6" ht="15" customHeight="1" x14ac:dyDescent="0.25">
      <c r="A35" s="538"/>
      <c r="B35" s="538"/>
      <c r="C35" s="542"/>
    </row>
    <row r="36" spans="1:6" ht="18.75" customHeight="1" x14ac:dyDescent="0.25">
      <c r="A36" s="538" t="s">
        <v>245</v>
      </c>
      <c r="B36" s="538" t="s">
        <v>244</v>
      </c>
      <c r="C36" s="541">
        <f>C34</f>
        <v>23371</v>
      </c>
    </row>
    <row r="37" spans="1:6" ht="15.75" customHeight="1" x14ac:dyDescent="0.25">
      <c r="A37" s="538"/>
      <c r="B37" s="538"/>
      <c r="C37" s="542"/>
    </row>
    <row r="38" spans="1:6" ht="18.75" customHeight="1" x14ac:dyDescent="0.25">
      <c r="A38" s="538" t="s">
        <v>243</v>
      </c>
      <c r="B38" s="538" t="s">
        <v>242</v>
      </c>
      <c r="C38" s="541">
        <f>C34</f>
        <v>23371</v>
      </c>
    </row>
    <row r="39" spans="1:6" ht="15.75" customHeight="1" x14ac:dyDescent="0.25">
      <c r="A39" s="538"/>
      <c r="B39" s="538"/>
      <c r="C39" s="542"/>
    </row>
    <row r="40" spans="1:6" ht="18.75" customHeight="1" x14ac:dyDescent="0.25">
      <c r="A40" s="538" t="s">
        <v>241</v>
      </c>
      <c r="B40" s="538" t="s">
        <v>240</v>
      </c>
      <c r="C40" s="541">
        <f>C34</f>
        <v>23371</v>
      </c>
    </row>
    <row r="41" spans="1:6" x14ac:dyDescent="0.25">
      <c r="A41" s="538"/>
      <c r="B41" s="538"/>
      <c r="C41" s="542"/>
    </row>
    <row r="42" spans="1:6" x14ac:dyDescent="0.25">
      <c r="D42" s="273"/>
      <c r="E42" s="273"/>
      <c r="F42" s="273"/>
    </row>
    <row r="43" spans="1:6" ht="18.75" x14ac:dyDescent="0.3">
      <c r="A43" s="545" t="s">
        <v>400</v>
      </c>
      <c r="B43" s="545"/>
      <c r="C43" s="545"/>
    </row>
    <row r="44" spans="1:6" ht="18.75" x14ac:dyDescent="0.25">
      <c r="C44" s="467"/>
    </row>
  </sheetData>
  <mergeCells count="24">
    <mergeCell ref="A43:C43"/>
    <mergeCell ref="A38:A39"/>
    <mergeCell ref="B38:B39"/>
    <mergeCell ref="C38:C39"/>
    <mergeCell ref="A40:A41"/>
    <mergeCell ref="B40:B41"/>
    <mergeCell ref="C40:C41"/>
    <mergeCell ref="A36:A37"/>
    <mergeCell ref="B36:B37"/>
    <mergeCell ref="C36:C37"/>
    <mergeCell ref="A32:A33"/>
    <mergeCell ref="B32:B33"/>
    <mergeCell ref="A30:A31"/>
    <mergeCell ref="B30:B31"/>
    <mergeCell ref="C30:C31"/>
    <mergeCell ref="C32:C33"/>
    <mergeCell ref="A34:A35"/>
    <mergeCell ref="B34:B35"/>
    <mergeCell ref="C34:C35"/>
    <mergeCell ref="A8:C8"/>
    <mergeCell ref="A9:C9"/>
    <mergeCell ref="A28:A29"/>
    <mergeCell ref="B28:B29"/>
    <mergeCell ref="C28:C29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5" sqref="B5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09" t="s">
        <v>329</v>
      </c>
    </row>
    <row r="2" spans="1:2" ht="15.75" x14ac:dyDescent="0.25">
      <c r="B2" s="309" t="s">
        <v>0</v>
      </c>
    </row>
    <row r="3" spans="1:2" ht="15.75" x14ac:dyDescent="0.25">
      <c r="B3" s="309" t="s">
        <v>1</v>
      </c>
    </row>
    <row r="4" spans="1:2" ht="15.75" x14ac:dyDescent="0.25">
      <c r="B4" s="309" t="s">
        <v>2</v>
      </c>
    </row>
    <row r="5" spans="1:2" x14ac:dyDescent="0.25">
      <c r="B5" s="326" t="s">
        <v>525</v>
      </c>
    </row>
    <row r="9" spans="1:2" ht="78.75" customHeight="1" x14ac:dyDescent="0.25">
      <c r="A9" s="546" t="s">
        <v>464</v>
      </c>
      <c r="B9" s="547"/>
    </row>
    <row r="10" spans="1:2" ht="18.75" x14ac:dyDescent="0.25">
      <c r="A10" s="360"/>
      <c r="B10" s="360"/>
    </row>
    <row r="11" spans="1:2" ht="18.75" x14ac:dyDescent="0.3">
      <c r="A11" s="361"/>
      <c r="B11" s="361" t="s">
        <v>3</v>
      </c>
    </row>
    <row r="12" spans="1:2" ht="18.75" x14ac:dyDescent="0.25">
      <c r="A12" s="335" t="s">
        <v>330</v>
      </c>
      <c r="B12" s="362" t="s">
        <v>331</v>
      </c>
    </row>
    <row r="13" spans="1:2" ht="18.75" x14ac:dyDescent="0.25">
      <c r="A13" s="363">
        <v>1</v>
      </c>
      <c r="B13" s="363">
        <v>2</v>
      </c>
    </row>
    <row r="14" spans="1:2" ht="63" x14ac:dyDescent="0.25">
      <c r="A14" s="455" t="s">
        <v>460</v>
      </c>
      <c r="B14" s="363">
        <v>48.2</v>
      </c>
    </row>
    <row r="15" spans="1:2" ht="19.5" thickBot="1" x14ac:dyDescent="0.3">
      <c r="A15" s="455" t="s">
        <v>461</v>
      </c>
      <c r="B15" s="363">
        <v>37.200000000000003</v>
      </c>
    </row>
    <row r="16" spans="1:2" ht="19.5" thickBot="1" x14ac:dyDescent="0.3">
      <c r="A16" s="454" t="s">
        <v>332</v>
      </c>
      <c r="B16" s="456">
        <v>70</v>
      </c>
    </row>
    <row r="17" spans="1:3" ht="18.75" x14ac:dyDescent="0.3">
      <c r="A17" s="364" t="s">
        <v>333</v>
      </c>
      <c r="B17" s="456">
        <f>SUM(B14:B16)</f>
        <v>155.4</v>
      </c>
    </row>
    <row r="19" spans="1:3" x14ac:dyDescent="0.25">
      <c r="A19" s="548" t="s">
        <v>452</v>
      </c>
      <c r="B19" s="548"/>
      <c r="C19" s="548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Марина Анатольевна</cp:lastModifiedBy>
  <cp:lastPrinted>2019-12-17T12:52:12Z</cp:lastPrinted>
  <dcterms:created xsi:type="dcterms:W3CDTF">2010-11-10T14:00:24Z</dcterms:created>
  <dcterms:modified xsi:type="dcterms:W3CDTF">2019-12-25T14:07:35Z</dcterms:modified>
</cp:coreProperties>
</file>