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Сессии Совета\2021 год\Сессия № 22 от  22.04.2021г\Решения 22 сессии Совета от 22.04.2021\Решение внес. изм. и допол в бюджет на 2021г\"/>
    </mc:Choice>
  </mc:AlternateContent>
  <bookViews>
    <workbookView xWindow="-135" yWindow="735" windowWidth="12855" windowHeight="9150" tabRatio="849" firstSheet="3" activeTab="7"/>
  </bookViews>
  <sheets>
    <sheet name="Прил 2" sheetId="41" state="hidden" r:id="rId1"/>
    <sheet name="Прил 3" sheetId="44" state="hidden" r:id="rId2"/>
    <sheet name="прил2(2)" sheetId="53" state="hidden" r:id="rId3"/>
    <sheet name="прил3(4)" sheetId="54" r:id="rId4"/>
    <sheet name="прил4(5)" sheetId="6" r:id="rId5"/>
    <sheet name="прил.5(6)" sheetId="40" r:id="rId6"/>
    <sheet name="прил._6(7)" sheetId="24" r:id="rId7"/>
    <sheet name="Прил 7(8)" sheetId="42" r:id="rId8"/>
    <sheet name="прил 9" sheetId="46" state="hidden" r:id="rId9"/>
    <sheet name="Прил 10+" sheetId="47" state="hidden" r:id="rId10"/>
    <sheet name="Заимст 11" sheetId="51" state="hidden" r:id="rId11"/>
    <sheet name="Гарант 12" sheetId="49" state="hidden" r:id="rId12"/>
    <sheet name="нормативы 13" sheetId="50" state="hidden" r:id="rId13"/>
    <sheet name="прило10" sheetId="52" state="hidden" r:id="rId14"/>
  </sheets>
  <definedNames>
    <definedName name="_xlnm._FilterDatabase" localSheetId="6" hidden="1">'прил._6(7)'!$A$17:$K$178</definedName>
    <definedName name="_xlnm._FilterDatabase" localSheetId="5" hidden="1">'прил.5(6)'!$A$16:$H$139</definedName>
    <definedName name="_xlnm.Print_Area" localSheetId="0">'Прил 2'!$A$1:$F$31</definedName>
    <definedName name="_xlnm.Print_Area" localSheetId="8">'прил 9'!$A$1:$C$22</definedName>
    <definedName name="_xlnm.Print_Area" localSheetId="6">'прил._6(7)'!$A$1:$L$181</definedName>
    <definedName name="_xlnm.Print_Area" localSheetId="5">'прил.5(6)'!$A$1:$J$143</definedName>
    <definedName name="_xlnm.Print_Area" localSheetId="4">'прил4(5)'!$A$1:$F$52</definedName>
    <definedName name="_xlnm.Print_Area" localSheetId="13">прило10!$A$1</definedName>
  </definedNames>
  <calcPr calcId="152511"/>
</workbook>
</file>

<file path=xl/calcChain.xml><?xml version="1.0" encoding="utf-8"?>
<calcChain xmlns="http://schemas.openxmlformats.org/spreadsheetml/2006/main">
  <c r="K125" i="24" l="1"/>
  <c r="K118" i="24" s="1"/>
  <c r="K117" i="24" s="1"/>
  <c r="H99" i="40"/>
  <c r="H96" i="40"/>
  <c r="H95" i="40" s="1"/>
  <c r="C19" i="54" l="1"/>
  <c r="C18" i="54"/>
  <c r="C17" i="54"/>
  <c r="C16" i="54"/>
  <c r="C27" i="53"/>
  <c r="C16" i="53"/>
  <c r="C33" i="53" l="1"/>
  <c r="K128" i="24" l="1"/>
  <c r="D42" i="6" l="1"/>
  <c r="H86" i="40"/>
  <c r="H84" i="40" s="1"/>
  <c r="K114" i="24"/>
  <c r="K115" i="24"/>
  <c r="H85" i="40" l="1"/>
  <c r="H46" i="40"/>
  <c r="C18" i="44" l="1"/>
  <c r="K69" i="24" l="1"/>
  <c r="K73" i="24"/>
  <c r="C20" i="44" l="1"/>
  <c r="B47" i="40" l="1"/>
  <c r="H44" i="40" l="1"/>
  <c r="H45" i="40"/>
  <c r="K131" i="24"/>
  <c r="H41" i="40"/>
  <c r="H42" i="40" l="1"/>
  <c r="K161" i="24"/>
  <c r="K132" i="24" l="1"/>
  <c r="C22" i="41" l="1"/>
  <c r="B17" i="46" l="1"/>
  <c r="H29" i="40"/>
  <c r="H30" i="40"/>
  <c r="K80" i="24"/>
  <c r="D29" i="6" s="1"/>
  <c r="K81" i="24"/>
  <c r="K82" i="24"/>
  <c r="K76" i="24"/>
  <c r="K77" i="24"/>
  <c r="K78" i="24"/>
  <c r="C21" i="42"/>
  <c r="C25" i="42" l="1"/>
  <c r="D26" i="6"/>
  <c r="D32" i="6"/>
  <c r="K101" i="24" l="1"/>
  <c r="H135" i="40"/>
  <c r="H131" i="40"/>
  <c r="H111" i="40"/>
  <c r="H108" i="40"/>
  <c r="H98" i="40"/>
  <c r="H78" i="40"/>
  <c r="H76" i="40" s="1"/>
  <c r="H67" i="40"/>
  <c r="H63" i="40"/>
  <c r="H59" i="40"/>
  <c r="H55" i="40"/>
  <c r="H40" i="40"/>
  <c r="H28" i="40"/>
  <c r="H27" i="40" s="1"/>
  <c r="H20" i="40"/>
  <c r="H24" i="40"/>
  <c r="H21" i="40" s="1"/>
  <c r="K67" i="24"/>
  <c r="H87" i="40" l="1"/>
  <c r="H97" i="40"/>
  <c r="H94" i="40" s="1"/>
  <c r="H77" i="40"/>
  <c r="H75" i="40"/>
  <c r="C22" i="42"/>
  <c r="C28" i="42"/>
  <c r="C30" i="42"/>
  <c r="K142" i="24"/>
  <c r="K143" i="24"/>
  <c r="K138" i="24"/>
  <c r="D36" i="6"/>
  <c r="K123" i="24"/>
  <c r="K122" i="24"/>
  <c r="K119" i="24"/>
  <c r="K110" i="24"/>
  <c r="K109" i="24" s="1"/>
  <c r="D35" i="6" s="1"/>
  <c r="K106" i="24"/>
  <c r="K105" i="24"/>
  <c r="K104" i="24"/>
  <c r="K103" i="24"/>
  <c r="B32" i="40"/>
  <c r="K84" i="24"/>
  <c r="H65" i="40" l="1"/>
  <c r="H66" i="40"/>
  <c r="H64" i="40"/>
  <c r="H16" i="40" s="1"/>
  <c r="B59" i="40" l="1"/>
  <c r="C11" i="41" l="1"/>
  <c r="K40" i="24" l="1"/>
  <c r="H134" i="40"/>
  <c r="H133" i="40"/>
  <c r="H132" i="40"/>
  <c r="H139" i="40" l="1"/>
  <c r="H127" i="40"/>
  <c r="H125" i="40"/>
  <c r="H124" i="40" s="1"/>
  <c r="H122" i="40"/>
  <c r="H119" i="40"/>
  <c r="H116" i="40"/>
  <c r="H113" i="40"/>
  <c r="H109" i="40"/>
  <c r="H107" i="40"/>
  <c r="H103" i="40"/>
  <c r="H90" i="40"/>
  <c r="H83" i="40"/>
  <c r="H79" i="40" s="1"/>
  <c r="H74" i="40"/>
  <c r="H71" i="40"/>
  <c r="H50" i="40"/>
  <c r="H35" i="40"/>
  <c r="H32" i="40" s="1"/>
  <c r="H101" i="40"/>
  <c r="K50" i="24"/>
  <c r="K48" i="24"/>
  <c r="H121" i="40" l="1"/>
  <c r="H120" i="40"/>
  <c r="H47" i="40"/>
  <c r="H49" i="40"/>
  <c r="K47" i="24"/>
  <c r="K37" i="24" s="1"/>
  <c r="H106" i="40"/>
  <c r="K168" i="24"/>
  <c r="D21" i="6" l="1"/>
  <c r="H110" i="40"/>
  <c r="H69" i="40"/>
  <c r="H126" i="40"/>
  <c r="H123" i="40"/>
  <c r="D25" i="6"/>
  <c r="H51" i="40" l="1"/>
  <c r="C15" i="44" l="1"/>
  <c r="C10" i="44" s="1"/>
  <c r="K141" i="24" l="1"/>
  <c r="K140" i="24" s="1"/>
  <c r="K144" i="24"/>
  <c r="K135" i="24"/>
  <c r="K134" i="24" s="1"/>
  <c r="D37" i="6" s="1"/>
  <c r="K136" i="24"/>
  <c r="K137" i="24"/>
  <c r="H129" i="40" l="1"/>
  <c r="D28" i="6"/>
  <c r="K52" i="24"/>
  <c r="D23" i="6" s="1"/>
  <c r="K156" i="24"/>
  <c r="K62" i="24"/>
  <c r="K63" i="24"/>
  <c r="K64" i="24"/>
  <c r="C13" i="44"/>
  <c r="C12" i="44" s="1"/>
  <c r="C11" i="44" s="1"/>
  <c r="H18" i="40"/>
  <c r="H17" i="40" s="1"/>
  <c r="H38" i="40"/>
  <c r="H54" i="40"/>
  <c r="H58" i="40"/>
  <c r="H57" i="40" s="1"/>
  <c r="H56" i="40" s="1"/>
  <c r="H60" i="40"/>
  <c r="H82" i="40"/>
  <c r="H88" i="40"/>
  <c r="H100" i="40"/>
  <c r="H117" i="40"/>
  <c r="H136" i="40"/>
  <c r="H93" i="40"/>
  <c r="H91" i="40" s="1"/>
  <c r="K111" i="24"/>
  <c r="K25" i="24"/>
  <c r="K66" i="24"/>
  <c r="D11" i="41"/>
  <c r="E11" i="41" s="1"/>
  <c r="E12" i="41"/>
  <c r="E15" i="41"/>
  <c r="C27" i="41"/>
  <c r="E23" i="41"/>
  <c r="D24" i="41"/>
  <c r="E24" i="41" s="1"/>
  <c r="E25" i="41"/>
  <c r="K22" i="24"/>
  <c r="K72" i="24"/>
  <c r="K154" i="24"/>
  <c r="K120" i="24"/>
  <c r="K85" i="24"/>
  <c r="K75" i="24" s="1"/>
  <c r="H25" i="40" s="1"/>
  <c r="K86" i="24"/>
  <c r="K60" i="24"/>
  <c r="K59" i="24"/>
  <c r="K58" i="24"/>
  <c r="K53" i="24"/>
  <c r="K54" i="24"/>
  <c r="K55" i="24"/>
  <c r="K32" i="24"/>
  <c r="K33" i="24"/>
  <c r="K34" i="24"/>
  <c r="K35" i="24"/>
  <c r="K26" i="24"/>
  <c r="K27" i="24"/>
  <c r="K28" i="24"/>
  <c r="K177" i="24"/>
  <c r="K174" i="24" s="1"/>
  <c r="K169" i="24"/>
  <c r="K171" i="24"/>
  <c r="K170" i="24" s="1"/>
  <c r="K167" i="24"/>
  <c r="D46" i="6" s="1"/>
  <c r="K151" i="24"/>
  <c r="K152" i="24"/>
  <c r="K153" i="24"/>
  <c r="K148" i="24"/>
  <c r="K147" i="24" s="1"/>
  <c r="K100" i="24"/>
  <c r="B94" i="40"/>
  <c r="B91" i="40"/>
  <c r="B89" i="40"/>
  <c r="B87" i="40"/>
  <c r="B82" i="40"/>
  <c r="B79" i="40"/>
  <c r="B68" i="40"/>
  <c r="B56" i="40"/>
  <c r="B51" i="40"/>
  <c r="B42" i="40"/>
  <c r="B39" i="40"/>
  <c r="B36" i="40"/>
  <c r="B34" i="40"/>
  <c r="B27" i="40"/>
  <c r="B23" i="40"/>
  <c r="K89" i="24"/>
  <c r="K92" i="24"/>
  <c r="K91" i="24" s="1"/>
  <c r="K90" i="24" s="1"/>
  <c r="I104" i="40"/>
  <c r="J104" i="40"/>
  <c r="I100" i="40"/>
  <c r="J100" i="40"/>
  <c r="K96" i="24"/>
  <c r="K95" i="24" s="1"/>
  <c r="K94" i="24" s="1"/>
  <c r="K45" i="24"/>
  <c r="K44" i="24" s="1"/>
  <c r="F28" i="6"/>
  <c r="F29" i="6"/>
  <c r="F32" i="6"/>
  <c r="F33" i="6"/>
  <c r="F36" i="6"/>
  <c r="F38" i="6"/>
  <c r="F40" i="6"/>
  <c r="F45" i="6"/>
  <c r="E18" i="6"/>
  <c r="F18" i="6" s="1"/>
  <c r="E46" i="6"/>
  <c r="F46" i="6" s="1"/>
  <c r="E44" i="6"/>
  <c r="F44" i="6" s="1"/>
  <c r="E41" i="6"/>
  <c r="F41" i="6" s="1"/>
  <c r="E39" i="6"/>
  <c r="F39" i="6" s="1"/>
  <c r="E37" i="6"/>
  <c r="F37" i="6" s="1"/>
  <c r="E30" i="6"/>
  <c r="F30" i="6" s="1"/>
  <c r="E34" i="6"/>
  <c r="F34" i="6" s="1"/>
  <c r="E27" i="6"/>
  <c r="E25" i="6"/>
  <c r="F25" i="6" s="1"/>
  <c r="F27" i="6"/>
  <c r="A32" i="6"/>
  <c r="A24" i="6"/>
  <c r="A23" i="6"/>
  <c r="A21" i="6"/>
  <c r="A19" i="6"/>
  <c r="K112" i="24"/>
  <c r="K23" i="24"/>
  <c r="K21" i="24"/>
  <c r="K20" i="24"/>
  <c r="K98" i="24"/>
  <c r="K99" i="24"/>
  <c r="K145" i="24"/>
  <c r="D44" i="6"/>
  <c r="K175" i="24"/>
  <c r="K173" i="24"/>
  <c r="D48" i="6" s="1"/>
  <c r="D49" i="6" s="1"/>
  <c r="K88" i="24" l="1"/>
  <c r="D30" i="6" s="1"/>
  <c r="D31" i="6"/>
  <c r="D22" i="6"/>
  <c r="K57" i="24"/>
  <c r="K31" i="24" s="1"/>
  <c r="H92" i="40"/>
  <c r="K71" i="24"/>
  <c r="K108" i="24"/>
  <c r="D34" i="6" s="1"/>
  <c r="K18" i="24"/>
  <c r="K19" i="24" s="1"/>
  <c r="K163" i="24"/>
  <c r="K39" i="24"/>
  <c r="K38" i="24" s="1"/>
  <c r="D39" i="6"/>
  <c r="K165" i="24"/>
  <c r="K158" i="24"/>
  <c r="K159" i="24"/>
  <c r="D43" i="6"/>
  <c r="K150" i="24"/>
  <c r="D41" i="6" s="1"/>
  <c r="K162" i="24"/>
  <c r="D45" i="6" s="1"/>
  <c r="K157" i="24"/>
  <c r="H39" i="40"/>
  <c r="H89" i="40"/>
  <c r="H73" i="40"/>
  <c r="H72" i="40" s="1"/>
  <c r="H68" i="40" s="1"/>
  <c r="H118" i="40"/>
  <c r="H19" i="40"/>
  <c r="H48" i="40"/>
  <c r="H26" i="40"/>
  <c r="H36" i="40"/>
  <c r="H138" i="40"/>
  <c r="H137" i="40" s="1"/>
  <c r="H130" i="40"/>
  <c r="H128" i="40"/>
  <c r="D22" i="41"/>
  <c r="E22" i="41" s="1"/>
  <c r="C29" i="42"/>
  <c r="G28" i="41"/>
  <c r="H23" i="40"/>
  <c r="H22" i="40" s="1"/>
  <c r="H81" i="40"/>
  <c r="H80" i="40"/>
  <c r="H62" i="40"/>
  <c r="H61" i="40" s="1"/>
  <c r="H102" i="40"/>
  <c r="H53" i="40"/>
  <c r="H52" i="40" s="1"/>
  <c r="H37" i="40"/>
  <c r="K70" i="24"/>
  <c r="K164" i="24"/>
  <c r="E17" i="6"/>
  <c r="F17" i="6" s="1"/>
  <c r="K176" i="24"/>
  <c r="K30" i="24" l="1"/>
  <c r="D24" i="6"/>
  <c r="D18" i="6" s="1"/>
  <c r="D27" i="41"/>
  <c r="E27" i="41" s="1"/>
  <c r="D40" i="6"/>
  <c r="H112" i="40"/>
  <c r="K17" i="24" l="1"/>
  <c r="H105" i="40"/>
  <c r="H104" i="40" s="1"/>
  <c r="D27" i="6"/>
  <c r="D17" i="6" s="1"/>
  <c r="C33" i="42" l="1"/>
  <c r="C32" i="42"/>
  <c r="C34" i="42"/>
  <c r="C27" i="42"/>
  <c r="C17" i="42" s="1"/>
  <c r="H17" i="6"/>
  <c r="H18" i="6"/>
</calcChain>
</file>

<file path=xl/sharedStrings.xml><?xml version="1.0" encoding="utf-8"?>
<sst xmlns="http://schemas.openxmlformats.org/spreadsheetml/2006/main" count="2167" uniqueCount="464">
  <si>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</si>
  <si>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</si>
  <si>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</si>
  <si>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</si>
  <si>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</si>
  <si>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</si>
  <si>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</si>
  <si>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</si>
  <si>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</si>
  <si>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</si>
  <si>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</si>
  <si>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</si>
  <si>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</si>
  <si>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</si>
  <si>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</si>
  <si>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</si>
  <si>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</si>
  <si>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</si>
  <si>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</si>
  <si>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</si>
  <si>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</si>
  <si>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</si>
  <si>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</si>
  <si>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</si>
  <si>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</si>
  <si>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</si>
  <si>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</si>
  <si>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</si>
  <si>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</si>
  <si>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</si>
  <si>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</si>
  <si>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</si>
  <si>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</si>
  <si>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</si>
  <si>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</si>
  <si>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</si>
  <si>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</si>
  <si>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</si>
  <si>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</si>
  <si>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</si>
  <si>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</si>
  <si>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</si>
  <si>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</si>
  <si>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</si>
  <si>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</si>
  <si>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</si>
  <si>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</si>
  <si>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</si>
  <si>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</si>
  <si>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</si>
  <si>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</si>
  <si>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</si>
  <si>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</si>
  <si>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</si>
  <si>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</si>
  <si>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</si>
  <si>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</si>
  <si>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</si>
  <si>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</si>
  <si>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</si>
  <si>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</si>
  <si>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</si>
  <si>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</si>
  <si>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</si>
  <si>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</si>
  <si>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</si>
  <si>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</si>
  <si>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</si>
  <si>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</si>
  <si>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</si>
  <si>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</si>
  <si>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</si>
  <si>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</si>
  <si>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</si>
  <si>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</si>
  <si>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</si>
  <si>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</si>
  <si>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</si>
  <si>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</si>
  <si>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</si>
  <si>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</si>
  <si>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</si>
  <si>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</si>
  <si>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</si>
  <si>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</si>
  <si>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</si>
  <si>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</si>
  <si>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</si>
  <si>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</si>
  <si>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</si>
  <si>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</si>
  <si>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</si>
  <si>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</si>
  <si>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</si>
  <si>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</si>
  <si>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</si>
  <si>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</si>
  <si>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</si>
  <si>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</si>
  <si>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</si>
  <si>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</si>
  <si>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</si>
  <si>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Доступная среда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</si>
  <si>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</si>
  <si>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</si>
  <si>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</si>
  <si>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</si>
  <si>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</si>
  <si>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</si>
  <si>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</si>
  <si>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</si>
  <si>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</si>
  <si>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</si>
  <si>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</si>
  <si>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</si>
  <si>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</si>
  <si>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</si>
  <si>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</si>
  <si>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</si>
  <si>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</si>
  <si>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</si>
  <si>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</si>
  <si>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</si>
  <si>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</si>
  <si>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</si>
  <si>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</si>
  <si>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</si>
  <si>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</si>
  <si>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</si>
  <si>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</si>
  <si>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</si>
  <si>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</si>
  <si>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</si>
  <si>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</si>
  <si>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</si>
  <si>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</si>
  <si>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</si>
  <si>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</si>
  <si>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</si>
  <si>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</si>
  <si>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</si>
  <si>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</si>
  <si>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</si>
  <si>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</si>
  <si>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</si>
  <si>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</si>
  <si>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</si>
  <si>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</si>
  <si>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</si>
  <si>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</si>
  <si>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</si>
  <si>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</si>
  <si>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</si>
  <si>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</si>
  <si>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</si>
  <si>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</si>
  <si>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</si>
  <si>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</si>
  <si>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</si>
  <si>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Управление муниципальными финансами</t>
  </si>
  <si>
    <t>Обслуживание государственного внутрен-него и муниципального долга</t>
  </si>
  <si>
    <t>54</t>
  </si>
  <si>
    <t>Процентные платежи по муниципальному долгу</t>
  </si>
  <si>
    <t>10090</t>
  </si>
  <si>
    <t>Обслуживание муниципального долга</t>
  </si>
  <si>
    <t>Молодежная политика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</si>
  <si>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</si>
  <si>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</si>
  <si>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</si>
  <si>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</si>
  <si>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</si>
  <si>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</si>
  <si>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</si>
  <si>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</si>
  <si>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</si>
  <si>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</si>
  <si>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</si>
  <si>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</si>
  <si>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</si>
  <si>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</si>
  <si>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</si>
  <si>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</si>
  <si>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</si>
  <si>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</si>
  <si>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</si>
  <si>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</si>
  <si>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</si>
  <si>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</si>
  <si>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</si>
  <si>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</si>
  <si>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</si>
  <si>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</si>
  <si>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</si>
  <si>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</si>
  <si>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</si>
  <si>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</si>
  <si>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</si>
  <si>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</si>
  <si>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</si>
  <si>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</si>
  <si>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</si>
  <si>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</si>
  <si>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</si>
  <si>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</si>
  <si>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992 01 05 02 01 00 0000 610</t>
  </si>
  <si>
    <t>Уменьшение прочих остатков средств бюджетов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</si>
  <si>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</si>
  <si>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</si>
  <si>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</si>
  <si>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</si>
  <si>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</si>
  <si>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</si>
  <si>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</si>
  <si>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</si>
  <si>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</si>
  <si>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</si>
  <si>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Погашение  бюджетных кредитов, полученных от других бюджетов бюджетной системы Российской Федерации в валюте Российской Федерации</t>
  </si>
  <si>
    <t>992 01 03 01 00 00 0000 800</t>
  </si>
  <si>
    <t>Получение бюджетных кредитов от других бюджетов бюджетной системы Российской Федерации в валюте Российской Федерации</t>
  </si>
  <si>
    <t>992 01 03 01 00 00 0000 700</t>
  </si>
  <si>
    <t>992 01 02 00 00 00 0000 700</t>
  </si>
  <si>
    <t>Кредиты кредитных организаций в валюте Российской Федерации</t>
  </si>
  <si>
    <t>992 01 02 00 00 00 0000 000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</si>
  <si>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</si>
  <si>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</si>
  <si>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</si>
  <si>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</si>
  <si>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</si>
  <si>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</si>
  <si>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</si>
  <si>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</si>
  <si>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</si>
  <si>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</si>
  <si>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</si>
  <si>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</si>
  <si>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992 01 05 02 01 10 0000 610</t>
  </si>
  <si>
    <t>Прочие доходы от компенсации затрат бюджетов сельских поселений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</si>
  <si>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</si>
  <si>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</si>
  <si>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</si>
  <si>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</si>
  <si>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</si>
  <si>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</si>
  <si>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</si>
  <si>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</si>
  <si>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</si>
  <si>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</si>
  <si>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</si>
  <si>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</si>
  <si>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</si>
  <si>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</si>
  <si>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</si>
  <si>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</si>
  <si>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</si>
  <si>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</si>
  <si>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</si>
  <si>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</si>
  <si>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</si>
  <si>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</si>
  <si>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</si>
  <si>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</si>
  <si>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</si>
  <si>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</si>
  <si>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</si>
  <si>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</si>
  <si>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</si>
  <si>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</si>
  <si>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</si>
  <si>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</si>
  <si>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</si>
  <si>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</si>
  <si>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</si>
  <si>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</si>
  <si>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</si>
  <si>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</si>
  <si>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Приложение №6</t>
  </si>
  <si>
    <t>Приложение № 7</t>
  </si>
  <si>
    <t>Приложение № 8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</si>
  <si>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</si>
  <si>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</si>
  <si>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</si>
  <si>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</si>
  <si>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</si>
  <si>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</si>
  <si>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</si>
  <si>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</si>
  <si>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</si>
  <si>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</si>
  <si>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</si>
  <si>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</si>
  <si>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</si>
  <si>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</si>
  <si>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</si>
  <si>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</si>
  <si>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</si>
  <si>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</si>
  <si>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</si>
  <si>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</si>
  <si>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</si>
  <si>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</si>
  <si>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</si>
  <si>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</si>
  <si>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</si>
  <si>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</si>
  <si>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</si>
  <si>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</si>
  <si>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</si>
  <si>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</si>
  <si>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</si>
  <si>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</si>
  <si>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</si>
  <si>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</si>
  <si>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</si>
  <si>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</si>
  <si>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>2 02 15001 00 0000 150</t>
  </si>
  <si>
    <t>2 02 30000 00 0000 150</t>
  </si>
  <si>
    <t>Начальник финансового отдела                                                  И.В.Бакалова</t>
  </si>
  <si>
    <t>2 02 30024 00 0000 150</t>
  </si>
  <si>
    <t>2 02 35118 00 0000 150</t>
  </si>
  <si>
    <t>Начальник финансового отдела                                                                        И.В.Бакалова</t>
  </si>
  <si>
    <t>Муниципальная программа "Развитие физической культуры и спорта в Новодмитриевском сельском поселении Северского района</t>
  </si>
  <si>
    <t>Дорожная деятельность в отношении автомобильных дорог местного значения</t>
  </si>
  <si>
    <t>992 01 03 01 00 10 0000 710</t>
  </si>
  <si>
    <t>992 01 02 00 00 10 0000 710</t>
  </si>
  <si>
    <t>992 01 05 00 00 00 0000 500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</si>
  <si>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</si>
  <si>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</si>
  <si>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</si>
  <si>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</si>
  <si>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</si>
  <si>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</si>
  <si>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</si>
  <si>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</si>
  <si>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</si>
  <si>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</si>
  <si>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</si>
  <si>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</si>
  <si>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Начальник финансового отдела                                               И.В.Бакалова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</si>
  <si>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</si>
  <si>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</si>
  <si>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Налоговые и неналоговые доходы</t>
  </si>
  <si>
    <t>Доходы от уплаты акцизов на нефтепродукты,производимые на территории Российской Федерации,подлежащие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</si>
  <si>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103 02240 01 0000 110</t>
  </si>
  <si>
    <t>103 02250 01 0000 110</t>
  </si>
  <si>
    <t>1 03 02230 01 0000 110</t>
  </si>
  <si>
    <t>Безвозмездные поступления из краевого  бюджета в 2021 году</t>
  </si>
  <si>
    <t xml:space="preserve">Объем поступлений доходов в местный бюджет по кодам видов (подвидов) доходов на 2021 год </t>
  </si>
  <si>
    <t>2 02 15000 00 0000 150</t>
  </si>
  <si>
    <t>Распределение бюджетных ассигнований по разделам и  подразделам классификации расходов местного бюджета на  2021 год</t>
  </si>
  <si>
    <t>Всего расходов в том числе:</t>
  </si>
  <si>
    <t>Развитие системы поддержки субъектов малого и среднего предпринимательства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</si>
  <si>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2021 год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</si>
  <si>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</si>
  <si>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</si>
  <si>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</si>
  <si>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</si>
  <si>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</si>
  <si>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</si>
  <si>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</si>
  <si>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</si>
  <si>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</si>
  <si>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</si>
  <si>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</si>
  <si>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Ведомственная структура расходов местного бюджета  на 2021 год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</si>
  <si>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</si>
  <si>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</si>
  <si>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</si>
  <si>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</si>
  <si>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</si>
  <si>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</si>
  <si>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</si>
  <si>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Управление муниципальным долгом и муниципальными финансовыми активами Краснодарского края</t>
  </si>
  <si>
    <t>Источники внутреннего финансирования дефицита местного бюджета, перечни статей источников финансирования дефицита бюджета  на 2021год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</si>
  <si>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</si>
  <si>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</si>
  <si>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</si>
  <si>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</si>
  <si>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992 01 05 02 00 00 0000 500</t>
  </si>
  <si>
    <t>Увеличение остатков  средств бюджетов</t>
  </si>
  <si>
    <t>992 01 05 02 01 00 0000 510</t>
  </si>
  <si>
    <t>увеличение прочих остатков  денежных средств бюджетов</t>
  </si>
  <si>
    <t>Уменьшение  остатков средств бюджетов</t>
  </si>
  <si>
    <t>Начальник финансового отдела                                                              И.В.Бакалова</t>
  </si>
  <si>
    <t>Программа муниципальных внутренних заимствований Новодмитриевского сельского поселения Северского района                                 на 2021 год.</t>
  </si>
  <si>
    <t>Нормативы распределения доходов в местный бюджет на 2021 год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</si>
  <si>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</si>
  <si>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</si>
  <si>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</si>
  <si>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</si>
  <si>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</si>
  <si>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</si>
  <si>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</si>
  <si>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</si>
  <si>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</si>
  <si>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</si>
  <si>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</si>
  <si>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Доходы отденежных взысканий(штрафов)поступающие в счет погашения задолженности,образовавшейся до 1января 2021года,подлежащие зачислению в бюджеты бюджетной системы Российской Федерации, по нормативам,действующим до 1января 2021года</t>
  </si>
  <si>
    <t xml:space="preserve">Начальник финансового отдела                                                                                 И.В.Бакалова           </t>
  </si>
  <si>
    <t>к решению Совета Новодмитриевского</t>
  </si>
  <si>
    <t>сельского поселения Северского района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</si>
  <si>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</si>
  <si>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</si>
  <si>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</si>
  <si>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>Объем межбюджетных трансфертов, предоставляемых из местного бюджета в бюджет муниципального образования Северский район, на осуществление органами местного самоуправления муниципального района полномочий органов местного самоуправления в соответствии с заключенными соглашениями на 2021 год</t>
  </si>
  <si>
    <t>Приложение № 12</t>
  </si>
  <si>
    <t>Приложение №13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</si>
  <si>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2021 году субсидии из местного бюджета.</t>
  </si>
  <si>
    <t>Программа муниципальных гарантий Новодмитриевского сельского поселения Северского района в валюте Российской Федерации на 2021 год.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</si>
  <si>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</si>
  <si>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</si>
  <si>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</si>
  <si>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</si>
  <si>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</si>
  <si>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</si>
  <si>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</si>
  <si>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</si>
  <si>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</si>
  <si>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</si>
  <si>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</si>
  <si>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</si>
  <si>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Земельный налог, с физических лиц обладающих земельным участком, расположенным в границах сельских поселений</t>
  </si>
  <si>
    <t>Информационное поселение</t>
  </si>
  <si>
    <t>Информатизация администрации</t>
  </si>
  <si>
    <t>Информационное  поселение</t>
  </si>
  <si>
    <t>2 02 25299 10 0000 150</t>
  </si>
  <si>
    <t>L2990</t>
  </si>
  <si>
    <t>Сохранение объектов культурного наследия, находящихся в собственности поселения</t>
  </si>
  <si>
    <t>Реализация мероприятий федеральной целевой программы "Увековечение памяти погибших при защите Отечества на 2019—2024 годы"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</si>
  <si>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</si>
  <si>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2 02 25299 00 0000 150</t>
  </si>
  <si>
    <t>от22.12.2020г.№93</t>
  </si>
  <si>
    <t>от 22.12.2020г. №93</t>
  </si>
  <si>
    <t>от 22.12.2020г №93</t>
  </si>
  <si>
    <t>от 22.12.2020г.№93</t>
  </si>
  <si>
    <t>от 22.12.2020№93</t>
  </si>
  <si>
    <t>Развитие теплоснабжения</t>
  </si>
  <si>
    <t>S1070</t>
  </si>
  <si>
    <t>Организация теплоснабжения поселения</t>
  </si>
  <si>
    <t>Приложение № 4</t>
  </si>
  <si>
    <t>Озеленение</t>
  </si>
  <si>
    <t>10420</t>
  </si>
  <si>
    <t>400</t>
  </si>
  <si>
    <t>Бюджетные инвестиции в объекты капитального строительства государственной (муниципальной) собственности</t>
  </si>
  <si>
    <t>Начальник финансового отдела                                                                  И.В.Хомякова</t>
  </si>
  <si>
    <t>от 22.04.2021г.№</t>
  </si>
  <si>
    <t>2 02 16001 10 0000 150</t>
  </si>
  <si>
    <t>от 22.12.2020г.№ 93</t>
  </si>
  <si>
    <t>Безвозмездные поступления из  бюджета муниципального образования Северский район в  2021 году</t>
  </si>
  <si>
    <t>2 02 10000 00 0000 150</t>
  </si>
  <si>
    <t>Начальник финансового отдела                                            И.В.Хомякова</t>
  </si>
  <si>
    <t>Начальник финансового отдела                                                       И.В.Хомякова</t>
  </si>
  <si>
    <t>Начальник финансового отдела                                                                        И.В.Хомякова</t>
  </si>
  <si>
    <t>2 02 16001 00 0000 150</t>
  </si>
  <si>
    <t>Прочие доходы от компенсации затрат бюджетов  сельских поселений</t>
  </si>
  <si>
    <t>Приложение №5</t>
  </si>
  <si>
    <t>Приложение №7</t>
  </si>
  <si>
    <t>Приложение № 6</t>
  </si>
  <si>
    <t>Приложение №4</t>
  </si>
  <si>
    <t>32,5+326,1</t>
  </si>
  <si>
    <t>от 22.04.2021г. №116</t>
  </si>
  <si>
    <t xml:space="preserve">от 22.04.2021г.№116 </t>
  </si>
  <si>
    <t>от 22.04.2021г.№116</t>
  </si>
  <si>
    <t>от22.04.2021г.№116</t>
  </si>
  <si>
    <t>от 22.04.2021г №116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</si>
</sst>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6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6">
    <xf numFmtId="0" fontId="0" fillId="0" borderId="0"/>
    <xf numFmtId="169" fontId="45" fillId="0" borderId="0" applyBorder="0" applyProtection="0"/>
    <xf numFmtId="168" fontId="45" fillId="0" borderId="0" applyBorder="0" applyProtection="0"/>
    <xf numFmtId="0" fontId="46" fillId="0" borderId="0" applyNumberFormat="0" applyBorder="0" applyProtection="0">
      <alignment horizontal="center"/>
    </xf>
    <xf numFmtId="0" fontId="46" fillId="0" borderId="0" applyNumberFormat="0" applyBorder="0" applyProtection="0">
      <alignment horizontal="center" textRotation="90"/>
    </xf>
    <xf numFmtId="0" fontId="47" fillId="0" borderId="0" applyNumberFormat="0" applyBorder="0" applyProtection="0"/>
    <xf numFmtId="170" fontId="47" fillId="0" borderId="0" applyBorder="0" applyProtection="0"/>
    <xf numFmtId="0" fontId="48" fillId="0" borderId="0"/>
    <xf numFmtId="168" fontId="45" fillId="0" borderId="0" applyBorder="0" applyProtection="0"/>
    <xf numFmtId="168" fontId="49" fillId="0" borderId="0" applyBorder="0" applyProtection="0"/>
    <xf numFmtId="0" fontId="45" fillId="0" borderId="0" applyNumberFormat="0" applyBorder="0" applyProtection="0"/>
    <xf numFmtId="0" fontId="50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1" fillId="0" borderId="0" applyFont="0" applyFill="0" applyBorder="0" applyAlignment="0" applyProtection="0"/>
  </cellStyleXfs>
  <cellXfs count="607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5" fillId="0" borderId="0" xfId="7" applyFont="1"/>
    <xf numFmtId="0" fontId="13" fillId="0" borderId="0" xfId="7" applyFont="1" applyFill="1" applyBorder="1" applyAlignment="1">
      <alignment wrapText="1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1" fillId="2" borderId="6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168" fontId="26" fillId="0" borderId="0" xfId="2" applyFont="1" applyFill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168" fontId="7" fillId="0" borderId="1" xfId="2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/>
    <xf numFmtId="168" fontId="29" fillId="0" borderId="0" xfId="2" applyFont="1" applyFill="1" applyAlignment="1"/>
    <xf numFmtId="165" fontId="30" fillId="0" borderId="0" xfId="2" applyNumberFormat="1" applyFont="1" applyFill="1" applyAlignment="1">
      <alignment horizontal="center" vertical="top" wrapText="1"/>
    </xf>
    <xf numFmtId="165" fontId="26" fillId="0" borderId="0" xfId="2" applyNumberFormat="1" applyFont="1" applyFill="1" applyAlignment="1"/>
    <xf numFmtId="0" fontId="31" fillId="4" borderId="0" xfId="7" applyFont="1" applyFill="1" applyAlignment="1"/>
    <xf numFmtId="0" fontId="32" fillId="4" borderId="0" xfId="7" applyFont="1" applyFill="1" applyAlignment="1"/>
    <xf numFmtId="0" fontId="32" fillId="0" borderId="0" xfId="7" applyFont="1" applyFill="1" applyAlignment="1"/>
    <xf numFmtId="0" fontId="6" fillId="2" borderId="0" xfId="7" applyFont="1" applyFill="1" applyAlignment="1"/>
    <xf numFmtId="0" fontId="15" fillId="2" borderId="0" xfId="7" applyFont="1" applyFill="1" applyAlignment="1"/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/>
    <xf numFmtId="0" fontId="16" fillId="4" borderId="0" xfId="7" applyFont="1" applyFill="1" applyAlignment="1"/>
    <xf numFmtId="14" fontId="16" fillId="2" borderId="0" xfId="7" applyNumberFormat="1" applyFont="1" applyFill="1"/>
    <xf numFmtId="0" fontId="35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6" fillId="3" borderId="0" xfId="7" applyFont="1" applyFill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0" fillId="3" borderId="1" xfId="0" applyFill="1" applyBorder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37" fillId="0" borderId="0" xfId="0" applyFont="1"/>
    <xf numFmtId="0" fontId="2" fillId="0" borderId="2" xfId="0" applyFont="1" applyBorder="1" applyAlignment="1">
      <alignment vertical="center" wrapText="1"/>
    </xf>
    <xf numFmtId="172" fontId="9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173" fontId="37" fillId="0" borderId="0" xfId="0" applyNumberFormat="1" applyFont="1"/>
    <xf numFmtId="0" fontId="9" fillId="0" borderId="1" xfId="0" applyFont="1" applyBorder="1" applyAlignment="1">
      <alignment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right" vertical="top" wrapText="1"/>
    </xf>
    <xf numFmtId="0" fontId="8" fillId="0" borderId="16" xfId="0" applyFont="1" applyBorder="1" applyAlignment="1">
      <alignment vertical="top" wrapText="1"/>
    </xf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>
      <alignment horizontal="right"/>
    </xf>
    <xf numFmtId="0" fontId="36" fillId="0" borderId="0" xfId="0" applyFont="1"/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4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0" fontId="43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4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3" fillId="0" borderId="1" xfId="0" applyFont="1" applyBorder="1" applyAlignment="1">
      <alignment horizontal="center" vertical="top" wrapText="1"/>
    </xf>
    <xf numFmtId="0" fontId="43" fillId="0" borderId="0" xfId="0" applyFont="1" applyAlignment="1">
      <alignment horizontal="center"/>
    </xf>
    <xf numFmtId="165" fontId="15" fillId="5" borderId="1" xfId="7" applyNumberFormat="1" applyFont="1" applyFill="1" applyBorder="1" applyAlignment="1"/>
    <xf numFmtId="165" fontId="41" fillId="5" borderId="1" xfId="14" applyNumberFormat="1" applyFont="1" applyFill="1" applyBorder="1" applyAlignment="1">
      <alignment horizontal="center" vertical="center" wrapText="1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165" fontId="2" fillId="5" borderId="0" xfId="0" applyNumberFormat="1" applyFont="1" applyFill="1" applyAlignment="1">
      <alignment horizontal="right"/>
    </xf>
    <xf numFmtId="0" fontId="52" fillId="0" borderId="0" xfId="0" applyFont="1"/>
    <xf numFmtId="0" fontId="54" fillId="0" borderId="0" xfId="0" applyFont="1" applyAlignment="1">
      <alignment horizontal="justify"/>
    </xf>
    <xf numFmtId="0" fontId="53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top" wrapText="1"/>
    </xf>
    <xf numFmtId="0" fontId="54" fillId="0" borderId="1" xfId="0" applyFont="1" applyBorder="1" applyAlignment="1">
      <alignment horizontal="justify" vertical="top" wrapText="1"/>
    </xf>
    <xf numFmtId="171" fontId="54" fillId="0" borderId="1" xfId="15" applyNumberFormat="1" applyFont="1" applyBorder="1" applyAlignment="1">
      <alignment horizontal="justify" vertical="top" wrapText="1"/>
    </xf>
    <xf numFmtId="0" fontId="53" fillId="0" borderId="1" xfId="0" applyFont="1" applyBorder="1" applyAlignment="1">
      <alignment horizontal="justify" vertical="top" wrapText="1"/>
    </xf>
    <xf numFmtId="0" fontId="54" fillId="0" borderId="1" xfId="0" applyFont="1" applyBorder="1" applyAlignment="1">
      <alignment horizontal="center" vertical="top" wrapText="1"/>
    </xf>
    <xf numFmtId="174" fontId="54" fillId="0" borderId="1" xfId="15" applyNumberFormat="1" applyFont="1" applyBorder="1" applyAlignment="1">
      <alignment horizontal="center" vertical="top" wrapText="1"/>
    </xf>
    <xf numFmtId="0" fontId="54" fillId="0" borderId="0" xfId="0" applyFont="1"/>
    <xf numFmtId="0" fontId="52" fillId="0" borderId="0" xfId="0" applyFont="1" applyAlignment="1">
      <alignment horizontal="center"/>
    </xf>
    <xf numFmtId="0" fontId="54" fillId="0" borderId="0" xfId="0" applyFont="1" applyAlignment="1">
      <alignment horizontal="center"/>
    </xf>
    <xf numFmtId="171" fontId="52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165" fontId="4" fillId="5" borderId="1" xfId="13" applyNumberFormat="1" applyFont="1" applyFill="1" applyBorder="1" applyAlignment="1">
      <alignment horizontal="center" vertical="center" wrapText="1"/>
    </xf>
    <xf numFmtId="165" fontId="4" fillId="5" borderId="1" xfId="13" applyNumberFormat="1" applyFont="1" applyFill="1" applyBorder="1" applyAlignment="1">
      <alignment horizontal="center" vertical="top" wrapText="1"/>
    </xf>
    <xf numFmtId="0" fontId="23" fillId="0" borderId="1" xfId="0" applyFont="1" applyBorder="1" applyAlignment="1">
      <alignment vertical="center" wrapText="1"/>
    </xf>
    <xf numFmtId="0" fontId="6" fillId="5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0" fontId="6" fillId="5" borderId="0" xfId="7" applyFont="1" applyFill="1" applyBorder="1"/>
    <xf numFmtId="0" fontId="15" fillId="5" borderId="0" xfId="7" applyFont="1" applyFill="1"/>
    <xf numFmtId="165" fontId="6" fillId="5" borderId="0" xfId="7" applyNumberFormat="1" applyFont="1" applyFill="1"/>
    <xf numFmtId="165" fontId="15" fillId="5" borderId="0" xfId="7" applyNumberFormat="1" applyFont="1" applyFill="1" applyBorder="1" applyAlignment="1">
      <alignment horizontal="right"/>
    </xf>
    <xf numFmtId="165" fontId="6" fillId="5" borderId="0" xfId="7" applyNumberFormat="1" applyFont="1" applyFill="1" applyBorder="1"/>
    <xf numFmtId="0" fontId="32" fillId="5" borderId="0" xfId="7" applyFont="1" applyFill="1" applyAlignment="1"/>
    <xf numFmtId="0" fontId="2" fillId="0" borderId="21" xfId="0" applyFont="1" applyBorder="1" applyAlignment="1">
      <alignment vertical="top" wrapText="1"/>
    </xf>
    <xf numFmtId="0" fontId="55" fillId="2" borderId="1" xfId="7" applyFont="1" applyFill="1" applyBorder="1" applyAlignment="1">
      <alignment wrapText="1"/>
    </xf>
    <xf numFmtId="171" fontId="42" fillId="0" borderId="1" xfId="14" applyNumberFormat="1" applyFont="1" applyBorder="1" applyAlignment="1">
      <alignment horizontal="center" vertical="center" wrapText="1"/>
    </xf>
    <xf numFmtId="0" fontId="57" fillId="5" borderId="0" xfId="0" applyFont="1" applyFill="1"/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23" fillId="0" borderId="2" xfId="0" applyFont="1" applyBorder="1" applyAlignment="1">
      <alignment vertical="center" wrapText="1"/>
    </xf>
    <xf numFmtId="172" fontId="23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3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52" fillId="0" borderId="1" xfId="0" applyFont="1" applyBorder="1"/>
    <xf numFmtId="0" fontId="52" fillId="0" borderId="1" xfId="0" applyFont="1" applyBorder="1" applyAlignment="1">
      <alignment vertical="top" wrapText="1"/>
    </xf>
    <xf numFmtId="0" fontId="52" fillId="0" borderId="1" xfId="0" applyFont="1" applyBorder="1" applyAlignment="1">
      <alignment vertical="center"/>
    </xf>
    <xf numFmtId="0" fontId="54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wrapText="1"/>
    </xf>
    <xf numFmtId="0" fontId="52" fillId="0" borderId="1" xfId="0" applyFont="1" applyBorder="1" applyAlignment="1">
      <alignment horizontal="left" wrapText="1"/>
    </xf>
    <xf numFmtId="0" fontId="52" fillId="0" borderId="1" xfId="0" applyFont="1" applyBorder="1" applyAlignment="1">
      <alignment horizontal="center" wrapText="1"/>
    </xf>
    <xf numFmtId="0" fontId="52" fillId="0" borderId="1" xfId="0" applyFont="1" applyBorder="1" applyAlignment="1">
      <alignment horizontal="left" vertical="top" wrapText="1"/>
    </xf>
    <xf numFmtId="168" fontId="25" fillId="5" borderId="1" xfId="2" applyFont="1" applyFill="1" applyBorder="1" applyAlignment="1">
      <alignment horizontal="left" vertical="center" wrapText="1"/>
    </xf>
    <xf numFmtId="49" fontId="25" fillId="5" borderId="1" xfId="2" applyNumberFormat="1" applyFont="1" applyFill="1" applyBorder="1" applyAlignment="1">
      <alignment horizontal="center" vertical="center" wrapText="1"/>
    </xf>
    <xf numFmtId="165" fontId="25" fillId="6" borderId="1" xfId="2" applyNumberFormat="1" applyFont="1" applyFill="1" applyBorder="1" applyAlignment="1"/>
    <xf numFmtId="0" fontId="4" fillId="5" borderId="1" xfId="0" applyFont="1" applyFill="1" applyBorder="1" applyAlignment="1">
      <alignment horizontal="center" vertical="center" wrapText="1"/>
    </xf>
    <xf numFmtId="0" fontId="5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60" fillId="0" borderId="1" xfId="0" applyFont="1" applyBorder="1" applyAlignment="1">
      <alignment horizontal="center" vertical="center" wrapText="1"/>
    </xf>
    <xf numFmtId="165" fontId="60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wrapText="1"/>
    </xf>
    <xf numFmtId="1" fontId="30" fillId="0" borderId="1" xfId="0" applyNumberFormat="1" applyFont="1" applyBorder="1" applyAlignment="1">
      <alignment horizontal="center" wrapText="1"/>
    </xf>
    <xf numFmtId="0" fontId="60" fillId="2" borderId="1" xfId="0" applyFont="1" applyFill="1" applyBorder="1" applyAlignment="1">
      <alignment horizontal="center" vertical="center" wrapText="1"/>
    </xf>
    <xf numFmtId="164" fontId="60" fillId="2" borderId="1" xfId="14" applyFont="1" applyFill="1" applyBorder="1" applyAlignment="1">
      <alignment horizontal="left" vertical="center" wrapText="1"/>
    </xf>
    <xf numFmtId="165" fontId="60" fillId="2" borderId="1" xfId="14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justify" vertical="top" wrapText="1"/>
    </xf>
    <xf numFmtId="165" fontId="30" fillId="2" borderId="1" xfId="14" applyNumberFormat="1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vertical="top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justify" vertical="top" wrapText="1"/>
    </xf>
    <xf numFmtId="165" fontId="30" fillId="0" borderId="1" xfId="14" applyNumberFormat="1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61" fillId="0" borderId="1" xfId="0" applyFont="1" applyBorder="1" applyAlignment="1">
      <alignment wrapText="1"/>
    </xf>
    <xf numFmtId="165" fontId="30" fillId="5" borderId="1" xfId="14" applyNumberFormat="1" applyFont="1" applyFill="1" applyBorder="1" applyAlignment="1">
      <alignment horizontal="center" vertical="center" wrapText="1"/>
    </xf>
    <xf numFmtId="0" fontId="61" fillId="0" borderId="15" xfId="0" applyFont="1" applyBorder="1" applyAlignment="1">
      <alignment wrapText="1"/>
    </xf>
    <xf numFmtId="0" fontId="62" fillId="0" borderId="0" xfId="0" applyFont="1"/>
    <xf numFmtId="165" fontId="62" fillId="0" borderId="0" xfId="0" applyNumberFormat="1" applyFont="1"/>
    <xf numFmtId="165" fontId="3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left" vertical="top" wrapText="1"/>
    </xf>
    <xf numFmtId="0" fontId="3" fillId="2" borderId="1" xfId="7" applyFont="1" applyFill="1" applyBorder="1" applyAlignment="1">
      <alignment horizontal="center"/>
    </xf>
    <xf numFmtId="0" fontId="24" fillId="2" borderId="3" xfId="7" applyFont="1" applyFill="1" applyBorder="1" applyAlignment="1">
      <alignment wrapText="1"/>
    </xf>
    <xf numFmtId="49" fontId="3" fillId="2" borderId="1" xfId="7" applyNumberFormat="1" applyFont="1" applyFill="1" applyBorder="1" applyAlignment="1">
      <alignment horizontal="center"/>
    </xf>
    <xf numFmtId="49" fontId="3" fillId="2" borderId="6" xfId="7" applyNumberFormat="1" applyFont="1" applyFill="1" applyBorder="1" applyAlignment="1"/>
    <xf numFmtId="49" fontId="3" fillId="2" borderId="7" xfId="7" applyNumberFormat="1" applyFont="1" applyFill="1" applyBorder="1" applyAlignment="1"/>
    <xf numFmtId="49" fontId="3" fillId="2" borderId="5" xfId="7" applyNumberFormat="1" applyFont="1" applyFill="1" applyBorder="1" applyAlignment="1"/>
    <xf numFmtId="165" fontId="3" fillId="5" borderId="1" xfId="7" applyNumberFormat="1" applyFont="1" applyFill="1" applyBorder="1" applyAlignment="1"/>
    <xf numFmtId="49" fontId="3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/>
    <xf numFmtId="49" fontId="4" fillId="2" borderId="5" xfId="7" applyNumberFormat="1" applyFont="1" applyFill="1" applyBorder="1" applyAlignment="1"/>
    <xf numFmtId="49" fontId="3" fillId="2" borderId="5" xfId="7" applyNumberFormat="1" applyFont="1" applyFill="1" applyBorder="1" applyAlignment="1">
      <alignment horizontal="center"/>
    </xf>
    <xf numFmtId="0" fontId="4" fillId="2" borderId="1" xfId="7" applyFont="1" applyFill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49" fontId="4" fillId="2" borderId="1" xfId="7" applyNumberFormat="1" applyFont="1" applyFill="1" applyBorder="1" applyAlignment="1">
      <alignment horizontal="center"/>
    </xf>
    <xf numFmtId="49" fontId="4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>
      <alignment horizontal="left"/>
    </xf>
    <xf numFmtId="49" fontId="4" fillId="2" borderId="7" xfId="7" applyNumberFormat="1" applyFont="1" applyFill="1" applyBorder="1" applyAlignment="1">
      <alignment horizontal="center"/>
    </xf>
    <xf numFmtId="49" fontId="4" fillId="2" borderId="5" xfId="7" applyNumberFormat="1" applyFont="1" applyFill="1" applyBorder="1" applyAlignment="1">
      <alignment horizontal="center"/>
    </xf>
    <xf numFmtId="165" fontId="4" fillId="5" borderId="1" xfId="7" applyNumberFormat="1" applyFont="1" applyFill="1" applyBorder="1" applyAlignment="1"/>
    <xf numFmtId="0" fontId="4" fillId="5" borderId="1" xfId="7" applyFont="1" applyFill="1" applyBorder="1" applyAlignment="1">
      <alignment horizontal="center"/>
    </xf>
    <xf numFmtId="49" fontId="4" fillId="5" borderId="1" xfId="7" applyNumberFormat="1" applyFont="1" applyFill="1" applyBorder="1" applyAlignment="1">
      <alignment horizontal="center"/>
    </xf>
    <xf numFmtId="49" fontId="4" fillId="5" borderId="6" xfId="7" applyNumberFormat="1" applyFont="1" applyFill="1" applyBorder="1" applyAlignment="1">
      <alignment horizontal="center"/>
    </xf>
    <xf numFmtId="49" fontId="4" fillId="5" borderId="7" xfId="7" applyNumberFormat="1" applyFont="1" applyFill="1" applyBorder="1" applyAlignment="1">
      <alignment horizontal="center"/>
    </xf>
    <xf numFmtId="49" fontId="4" fillId="5" borderId="5" xfId="7" applyNumberFormat="1" applyFont="1" applyFill="1" applyBorder="1" applyAlignment="1">
      <alignment horizontal="center"/>
    </xf>
    <xf numFmtId="0" fontId="3" fillId="2" borderId="1" xfId="7" applyFont="1" applyFill="1" applyBorder="1"/>
    <xf numFmtId="0" fontId="4" fillId="2" borderId="1" xfId="7" applyFont="1" applyFill="1" applyBorder="1"/>
    <xf numFmtId="0" fontId="4" fillId="5" borderId="1" xfId="7" applyFont="1" applyFill="1" applyBorder="1"/>
    <xf numFmtId="0" fontId="4" fillId="2" borderId="2" xfId="7" applyFont="1" applyFill="1" applyBorder="1"/>
    <xf numFmtId="0" fontId="3" fillId="5" borderId="1" xfId="7" applyFont="1" applyFill="1" applyBorder="1" applyAlignment="1">
      <alignment horizontal="center"/>
    </xf>
    <xf numFmtId="49" fontId="3" fillId="5" borderId="1" xfId="7" applyNumberFormat="1" applyFont="1" applyFill="1" applyBorder="1" applyAlignment="1">
      <alignment horizontal="center"/>
    </xf>
    <xf numFmtId="49" fontId="3" fillId="5" borderId="6" xfId="7" applyNumberFormat="1" applyFont="1" applyFill="1" applyBorder="1" applyAlignment="1">
      <alignment horizontal="center"/>
    </xf>
    <xf numFmtId="49" fontId="3" fillId="5" borderId="7" xfId="7" applyNumberFormat="1" applyFont="1" applyFill="1" applyBorder="1" applyAlignment="1">
      <alignment horizontal="center"/>
    </xf>
    <xf numFmtId="49" fontId="3" fillId="5" borderId="5" xfId="7" applyNumberFormat="1" applyFont="1" applyFill="1" applyBorder="1" applyAlignment="1">
      <alignment horizontal="center"/>
    </xf>
    <xf numFmtId="0" fontId="4" fillId="0" borderId="1" xfId="7" applyFont="1" applyFill="1" applyBorder="1"/>
    <xf numFmtId="0" fontId="11" fillId="5" borderId="1" xfId="7" applyFont="1" applyFill="1" applyBorder="1" applyAlignment="1">
      <alignment wrapText="1"/>
    </xf>
    <xf numFmtId="0" fontId="3" fillId="0" borderId="1" xfId="7" applyFont="1" applyBorder="1"/>
    <xf numFmtId="0" fontId="4" fillId="0" borderId="1" xfId="7" applyFont="1" applyBorder="1"/>
    <xf numFmtId="0" fontId="3" fillId="0" borderId="1" xfId="7" applyFont="1" applyFill="1" applyBorder="1"/>
    <xf numFmtId="0" fontId="3" fillId="0" borderId="1" xfId="7" applyFont="1" applyBorder="1" applyAlignment="1">
      <alignment horizontal="center"/>
    </xf>
    <xf numFmtId="0" fontId="4" fillId="0" borderId="1" xfId="7" applyFont="1" applyBorder="1" applyAlignment="1">
      <alignment horizontal="center"/>
    </xf>
    <xf numFmtId="0" fontId="23" fillId="0" borderId="6" xfId="7" applyFont="1" applyFill="1" applyBorder="1" applyAlignment="1">
      <alignment vertical="center" wrapText="1"/>
    </xf>
    <xf numFmtId="49" fontId="23" fillId="0" borderId="1" xfId="7" applyNumberFormat="1" applyFont="1" applyFill="1" applyBorder="1" applyAlignment="1">
      <alignment horizontal="center"/>
    </xf>
    <xf numFmtId="165" fontId="23" fillId="0" borderId="1" xfId="7" applyNumberFormat="1" applyFont="1" applyFill="1" applyBorder="1" applyAlignment="1">
      <alignment horizontal="right"/>
    </xf>
    <xf numFmtId="0" fontId="55" fillId="0" borderId="4" xfId="7" applyFont="1" applyFill="1" applyBorder="1" applyAlignment="1">
      <alignment wrapText="1"/>
    </xf>
    <xf numFmtId="49" fontId="2" fillId="0" borderId="1" xfId="7" applyNumberFormat="1" applyFont="1" applyFill="1" applyBorder="1" applyAlignment="1">
      <alignment horizontal="center"/>
    </xf>
    <xf numFmtId="165" fontId="2" fillId="0" borderId="1" xfId="7" applyNumberFormat="1" applyFont="1" applyFill="1" applyBorder="1" applyAlignment="1">
      <alignment horizontal="right"/>
    </xf>
    <xf numFmtId="0" fontId="55" fillId="0" borderId="10" xfId="7" applyFont="1" applyFill="1" applyBorder="1" applyAlignment="1">
      <alignment wrapText="1"/>
    </xf>
    <xf numFmtId="0" fontId="55" fillId="0" borderId="6" xfId="7" applyFont="1" applyFill="1" applyBorder="1" applyAlignment="1">
      <alignment wrapText="1"/>
    </xf>
    <xf numFmtId="0" fontId="2" fillId="0" borderId="6" xfId="7" applyFont="1" applyFill="1" applyBorder="1" applyAlignment="1">
      <alignment vertical="center" wrapText="1"/>
    </xf>
    <xf numFmtId="0" fontId="63" fillId="2" borderId="1" xfId="7" applyFont="1" applyFill="1" applyBorder="1" applyAlignment="1">
      <alignment wrapText="1"/>
    </xf>
    <xf numFmtId="0" fontId="55" fillId="2" borderId="1" xfId="7" applyFont="1" applyFill="1" applyBorder="1" applyAlignment="1">
      <alignment vertical="top" wrapText="1"/>
    </xf>
    <xf numFmtId="0" fontId="55" fillId="0" borderId="0" xfId="7" applyFont="1" applyFill="1" applyBorder="1" applyAlignment="1">
      <alignment wrapText="1"/>
    </xf>
    <xf numFmtId="0" fontId="55" fillId="0" borderId="1" xfId="7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55" fillId="0" borderId="1" xfId="7" applyFont="1" applyFill="1" applyBorder="1" applyAlignment="1">
      <alignment wrapText="1"/>
    </xf>
    <xf numFmtId="0" fontId="55" fillId="0" borderId="3" xfId="7" applyFont="1" applyFill="1" applyBorder="1" applyAlignment="1">
      <alignment wrapText="1"/>
    </xf>
    <xf numFmtId="0" fontId="2" fillId="2" borderId="6" xfId="7" applyFont="1" applyFill="1" applyBorder="1" applyAlignment="1">
      <alignment vertical="center" wrapText="1"/>
    </xf>
    <xf numFmtId="49" fontId="2" fillId="2" borderId="1" xfId="7" applyNumberFormat="1" applyFont="1" applyFill="1" applyBorder="1" applyAlignment="1">
      <alignment horizontal="center"/>
    </xf>
    <xf numFmtId="0" fontId="2" fillId="2" borderId="0" xfId="7" applyFont="1" applyFill="1" applyBorder="1" applyAlignment="1">
      <alignment vertical="center" wrapText="1"/>
    </xf>
    <xf numFmtId="0" fontId="55" fillId="2" borderId="4" xfId="7" applyFont="1" applyFill="1" applyBorder="1" applyAlignment="1">
      <alignment wrapText="1"/>
    </xf>
    <xf numFmtId="49" fontId="63" fillId="0" borderId="1" xfId="7" applyNumberFormat="1" applyFont="1" applyFill="1" applyBorder="1" applyAlignment="1">
      <alignment horizontal="center"/>
    </xf>
    <xf numFmtId="49" fontId="55" fillId="0" borderId="1" xfId="7" applyNumberFormat="1" applyFont="1" applyFill="1" applyBorder="1" applyAlignment="1">
      <alignment horizontal="center"/>
    </xf>
    <xf numFmtId="0" fontId="63" fillId="2" borderId="6" xfId="7" applyFont="1" applyFill="1" applyBorder="1" applyAlignment="1">
      <alignment horizontal="left" vertical="center" wrapText="1"/>
    </xf>
    <xf numFmtId="49" fontId="23" fillId="2" borderId="1" xfId="7" applyNumberFormat="1" applyFont="1" applyFill="1" applyBorder="1" applyAlignment="1">
      <alignment horizontal="center"/>
    </xf>
    <xf numFmtId="49" fontId="63" fillId="0" borderId="5" xfId="7" applyNumberFormat="1" applyFont="1" applyFill="1" applyBorder="1" applyAlignment="1">
      <alignment horizontal="center"/>
    </xf>
    <xf numFmtId="0" fontId="55" fillId="2" borderId="6" xfId="7" applyFont="1" applyFill="1" applyBorder="1" applyAlignment="1">
      <alignment horizontal="left" vertical="center" wrapText="1"/>
    </xf>
    <xf numFmtId="49" fontId="55" fillId="0" borderId="5" xfId="7" applyNumberFormat="1" applyFont="1" applyFill="1" applyBorder="1" applyAlignment="1">
      <alignment horizontal="center"/>
    </xf>
    <xf numFmtId="0" fontId="63" fillId="2" borderId="1" xfId="7" applyFont="1" applyFill="1" applyBorder="1" applyAlignment="1">
      <alignment horizontal="left" vertical="center" wrapText="1"/>
    </xf>
    <xf numFmtId="0" fontId="2" fillId="0" borderId="1" xfId="7" applyFont="1" applyFill="1" applyBorder="1" applyAlignment="1">
      <alignment vertical="center" wrapText="1"/>
    </xf>
    <xf numFmtId="0" fontId="55" fillId="5" borderId="1" xfId="7" applyFont="1" applyFill="1" applyBorder="1" applyAlignment="1">
      <alignment wrapText="1"/>
    </xf>
    <xf numFmtId="0" fontId="63" fillId="0" borderId="6" xfId="7" applyFont="1" applyFill="1" applyBorder="1" applyAlignment="1">
      <alignment wrapText="1"/>
    </xf>
    <xf numFmtId="0" fontId="55" fillId="0" borderId="6" xfId="7" applyFont="1" applyFill="1" applyBorder="1" applyAlignment="1">
      <alignment vertical="top" wrapText="1"/>
    </xf>
    <xf numFmtId="0" fontId="55" fillId="0" borderId="11" xfId="7" applyFont="1" applyFill="1" applyBorder="1" applyAlignment="1">
      <alignment wrapText="1"/>
    </xf>
    <xf numFmtId="0" fontId="63" fillId="0" borderId="4" xfId="7" applyFont="1" applyFill="1" applyBorder="1" applyAlignment="1">
      <alignment wrapText="1"/>
    </xf>
    <xf numFmtId="165" fontId="23" fillId="2" borderId="1" xfId="7" applyNumberFormat="1" applyFont="1" applyFill="1" applyBorder="1" applyAlignment="1">
      <alignment horizontal="right"/>
    </xf>
    <xf numFmtId="0" fontId="55" fillId="0" borderId="4" xfId="7" applyFont="1" applyFill="1" applyBorder="1" applyAlignment="1">
      <alignment vertical="top" wrapText="1"/>
    </xf>
    <xf numFmtId="0" fontId="55" fillId="2" borderId="10" xfId="7" applyFont="1" applyFill="1" applyBorder="1" applyAlignment="1">
      <alignment wrapText="1"/>
    </xf>
    <xf numFmtId="165" fontId="2" fillId="2" borderId="1" xfId="7" applyNumberFormat="1" applyFont="1" applyFill="1" applyBorder="1" applyAlignment="1">
      <alignment horizontal="right"/>
    </xf>
    <xf numFmtId="49" fontId="2" fillId="2" borderId="2" xfId="7" applyNumberFormat="1" applyFont="1" applyFill="1" applyBorder="1" applyAlignment="1">
      <alignment horizontal="center"/>
    </xf>
    <xf numFmtId="49" fontId="55" fillId="2" borderId="2" xfId="7" applyNumberFormat="1" applyFont="1" applyFill="1" applyBorder="1" applyAlignment="1">
      <alignment horizontal="center"/>
    </xf>
    <xf numFmtId="165" fontId="2" fillId="2" borderId="2" xfId="7" applyNumberFormat="1" applyFont="1" applyFill="1" applyBorder="1" applyAlignment="1"/>
    <xf numFmtId="0" fontId="55" fillId="0" borderId="22" xfId="7" applyFont="1" applyFill="1" applyBorder="1" applyAlignment="1">
      <alignment wrapText="1"/>
    </xf>
    <xf numFmtId="0" fontId="23" fillId="0" borderId="1" xfId="0" applyFont="1" applyBorder="1" applyAlignment="1">
      <alignment horizontal="left" wrapText="1"/>
    </xf>
    <xf numFmtId="49" fontId="23" fillId="2" borderId="1" xfId="7" applyNumberFormat="1" applyFont="1" applyFill="1" applyBorder="1" applyAlignment="1">
      <alignment horizontal="center" vertical="center"/>
    </xf>
    <xf numFmtId="165" fontId="23" fillId="2" borderId="1" xfId="7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wrapText="1"/>
    </xf>
    <xf numFmtId="49" fontId="2" fillId="2" borderId="1" xfId="7" applyNumberFormat="1" applyFont="1" applyFill="1" applyBorder="1" applyAlignment="1">
      <alignment horizontal="center" vertical="center"/>
    </xf>
    <xf numFmtId="49" fontId="2" fillId="5" borderId="1" xfId="7" applyNumberFormat="1" applyFont="1" applyFill="1" applyBorder="1" applyAlignment="1">
      <alignment horizontal="center" vertical="center"/>
    </xf>
    <xf numFmtId="165" fontId="2" fillId="5" borderId="1" xfId="7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wrapText="1"/>
    </xf>
    <xf numFmtId="49" fontId="23" fillId="0" borderId="5" xfId="7" applyNumberFormat="1" applyFont="1" applyFill="1" applyBorder="1" applyAlignment="1">
      <alignment horizontal="center"/>
    </xf>
    <xf numFmtId="0" fontId="23" fillId="0" borderId="1" xfId="7" applyFont="1" applyFill="1" applyBorder="1" applyAlignment="1">
      <alignment horizontal="right"/>
    </xf>
    <xf numFmtId="49" fontId="2" fillId="0" borderId="5" xfId="7" applyNumberFormat="1" applyFont="1" applyFill="1" applyBorder="1" applyAlignment="1">
      <alignment horizontal="center"/>
    </xf>
    <xf numFmtId="0" fontId="2" fillId="0" borderId="1" xfId="7" applyFont="1" applyFill="1" applyBorder="1" applyAlignment="1">
      <alignment horizontal="right"/>
    </xf>
    <xf numFmtId="0" fontId="55" fillId="0" borderId="10" xfId="7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wrapText="1"/>
    </xf>
    <xf numFmtId="49" fontId="4" fillId="5" borderId="7" xfId="7" applyNumberFormat="1" applyFont="1" applyFill="1" applyBorder="1" applyAlignment="1">
      <alignment horizontal="left"/>
    </xf>
    <xf numFmtId="49" fontId="4" fillId="5" borderId="17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/>
    <xf numFmtId="49" fontId="4" fillId="5" borderId="14" xfId="7" applyNumberFormat="1" applyFont="1" applyFill="1" applyBorder="1" applyAlignment="1">
      <alignment horizontal="center"/>
    </xf>
    <xf numFmtId="0" fontId="24" fillId="5" borderId="3" xfId="7" applyFont="1" applyFill="1" applyBorder="1" applyAlignment="1">
      <alignment wrapText="1"/>
    </xf>
    <xf numFmtId="49" fontId="3" fillId="5" borderId="6" xfId="7" applyNumberFormat="1" applyFont="1" applyFill="1" applyBorder="1" applyAlignment="1"/>
    <xf numFmtId="49" fontId="3" fillId="5" borderId="7" xfId="7" applyNumberFormat="1" applyFont="1" applyFill="1" applyBorder="1" applyAlignment="1"/>
    <xf numFmtId="49" fontId="3" fillId="5" borderId="5" xfId="7" applyNumberFormat="1" applyFont="1" applyFill="1" applyBorder="1" applyAlignment="1"/>
    <xf numFmtId="0" fontId="11" fillId="5" borderId="3" xfId="7" applyFont="1" applyFill="1" applyBorder="1" applyAlignment="1">
      <alignment wrapText="1"/>
    </xf>
    <xf numFmtId="0" fontId="11" fillId="5" borderId="4" xfId="7" applyFont="1" applyFill="1" applyBorder="1" applyAlignment="1">
      <alignment wrapText="1"/>
    </xf>
    <xf numFmtId="0" fontId="3" fillId="5" borderId="1" xfId="7" applyFont="1" applyFill="1" applyBorder="1" applyAlignment="1">
      <alignment vertical="center" wrapText="1"/>
    </xf>
    <xf numFmtId="0" fontId="3" fillId="5" borderId="1" xfId="7" applyFont="1" applyFill="1" applyBorder="1"/>
    <xf numFmtId="0" fontId="11" fillId="5" borderId="3" xfId="7" applyFont="1" applyFill="1" applyBorder="1" applyAlignment="1">
      <alignment vertical="top" wrapText="1"/>
    </xf>
    <xf numFmtId="0" fontId="11" fillId="5" borderId="8" xfId="7" applyFont="1" applyFill="1" applyBorder="1" applyAlignment="1">
      <alignment wrapText="1"/>
    </xf>
    <xf numFmtId="0" fontId="4" fillId="5" borderId="2" xfId="7" applyFont="1" applyFill="1" applyBorder="1" applyAlignment="1">
      <alignment horizontal="center"/>
    </xf>
    <xf numFmtId="49" fontId="4" fillId="5" borderId="2" xfId="7" applyNumberFormat="1" applyFont="1" applyFill="1" applyBorder="1" applyAlignment="1">
      <alignment horizontal="center"/>
    </xf>
    <xf numFmtId="49" fontId="4" fillId="5" borderId="18" xfId="7" applyNumberFormat="1" applyFont="1" applyFill="1" applyBorder="1" applyAlignment="1">
      <alignment horizontal="center"/>
    </xf>
    <xf numFmtId="49" fontId="4" fillId="5" borderId="20" xfId="7" applyNumberFormat="1" applyFont="1" applyFill="1" applyBorder="1" applyAlignment="1">
      <alignment horizontal="center"/>
    </xf>
    <xf numFmtId="49" fontId="4" fillId="5" borderId="19" xfId="7" applyNumberFormat="1" applyFont="1" applyFill="1" applyBorder="1" applyAlignment="1">
      <alignment horizontal="center"/>
    </xf>
    <xf numFmtId="165" fontId="4" fillId="5" borderId="2" xfId="7" applyNumberFormat="1" applyFont="1" applyFill="1" applyBorder="1" applyAlignment="1"/>
    <xf numFmtId="0" fontId="4" fillId="5" borderId="1" xfId="7" applyFont="1" applyFill="1" applyBorder="1" applyAlignment="1">
      <alignment vertical="center" wrapText="1"/>
    </xf>
    <xf numFmtId="49" fontId="11" fillId="5" borderId="1" xfId="7" applyNumberFormat="1" applyFont="1" applyFill="1" applyBorder="1" applyAlignment="1">
      <alignment horizontal="center"/>
    </xf>
    <xf numFmtId="165" fontId="11" fillId="5" borderId="1" xfId="7" applyNumberFormat="1" applyFont="1" applyFill="1" applyBorder="1" applyAlignment="1"/>
    <xf numFmtId="0" fontId="11" fillId="5" borderId="8" xfId="7" applyFont="1" applyFill="1" applyBorder="1" applyAlignment="1">
      <alignment vertical="top" wrapText="1"/>
    </xf>
    <xf numFmtId="0" fontId="11" fillId="5" borderId="0" xfId="7" applyFont="1" applyFill="1" applyBorder="1" applyAlignment="1">
      <alignment wrapText="1"/>
    </xf>
    <xf numFmtId="0" fontId="4" fillId="5" borderId="12" xfId="7" applyFont="1" applyFill="1" applyBorder="1" applyAlignment="1">
      <alignment horizontal="center"/>
    </xf>
    <xf numFmtId="49" fontId="4" fillId="5" borderId="12" xfId="7" applyNumberFormat="1" applyFont="1" applyFill="1" applyBorder="1" applyAlignment="1">
      <alignment horizontal="center"/>
    </xf>
    <xf numFmtId="49" fontId="4" fillId="5" borderId="15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>
      <alignment horizontal="center"/>
    </xf>
    <xf numFmtId="0" fontId="11" fillId="5" borderId="1" xfId="7" applyFont="1" applyFill="1" applyBorder="1" applyAlignment="1">
      <alignment vertical="top" wrapText="1"/>
    </xf>
    <xf numFmtId="0" fontId="4" fillId="5" borderId="3" xfId="0" applyFont="1" applyFill="1" applyBorder="1" applyAlignment="1">
      <alignment horizontal="left" vertical="top" wrapText="1"/>
    </xf>
    <xf numFmtId="0" fontId="3" fillId="5" borderId="1" xfId="7" applyFont="1" applyFill="1" applyBorder="1" applyAlignment="1">
      <alignment vertical="center"/>
    </xf>
    <xf numFmtId="49" fontId="4" fillId="5" borderId="23" xfId="7" applyNumberFormat="1" applyFont="1" applyFill="1" applyBorder="1" applyAlignment="1">
      <alignment horizontal="center"/>
    </xf>
    <xf numFmtId="49" fontId="4" fillId="5" borderId="0" xfId="7" applyNumberFormat="1" applyFont="1" applyFill="1" applyBorder="1" applyAlignment="1">
      <alignment horizontal="center"/>
    </xf>
    <xf numFmtId="49" fontId="4" fillId="5" borderId="24" xfId="7" applyNumberFormat="1" applyFont="1" applyFill="1" applyBorder="1" applyAlignment="1">
      <alignment horizontal="center"/>
    </xf>
    <xf numFmtId="49" fontId="3" fillId="5" borderId="17" xfId="7" applyNumberFormat="1" applyFont="1" applyFill="1" applyBorder="1" applyAlignment="1">
      <alignment horizontal="center"/>
    </xf>
    <xf numFmtId="49" fontId="3" fillId="5" borderId="16" xfId="7" applyNumberFormat="1" applyFont="1" applyFill="1" applyBorder="1" applyAlignment="1">
      <alignment horizontal="center"/>
    </xf>
    <xf numFmtId="49" fontId="3" fillId="5" borderId="14" xfId="7" applyNumberFormat="1" applyFont="1" applyFill="1" applyBorder="1" applyAlignment="1">
      <alignment horizontal="center"/>
    </xf>
    <xf numFmtId="0" fontId="4" fillId="5" borderId="0" xfId="7" applyFont="1" applyFill="1" applyBorder="1" applyAlignment="1">
      <alignment vertical="center" wrapText="1"/>
    </xf>
    <xf numFmtId="0" fontId="11" fillId="5" borderId="3" xfId="7" applyFont="1" applyFill="1" applyBorder="1" applyAlignment="1"/>
    <xf numFmtId="0" fontId="3" fillId="6" borderId="2" xfId="7" applyFont="1" applyFill="1" applyBorder="1" applyAlignment="1">
      <alignment vertical="top" wrapText="1"/>
    </xf>
    <xf numFmtId="0" fontId="3" fillId="6" borderId="2" xfId="7" applyFont="1" applyFill="1" applyBorder="1" applyAlignment="1">
      <alignment horizontal="center"/>
    </xf>
    <xf numFmtId="49" fontId="3" fillId="6" borderId="2" xfId="7" applyNumberFormat="1" applyFont="1" applyFill="1" applyBorder="1" applyAlignment="1">
      <alignment horizontal="center"/>
    </xf>
    <xf numFmtId="49" fontId="3" fillId="6" borderId="18" xfId="7" applyNumberFormat="1" applyFont="1" applyFill="1" applyBorder="1" applyAlignment="1">
      <alignment horizontal="center"/>
    </xf>
    <xf numFmtId="49" fontId="3" fillId="6" borderId="6" xfId="7" applyNumberFormat="1" applyFont="1" applyFill="1" applyBorder="1" applyAlignment="1">
      <alignment horizontal="center"/>
    </xf>
    <xf numFmtId="49" fontId="3" fillId="6" borderId="7" xfId="7" applyNumberFormat="1" applyFont="1" applyFill="1" applyBorder="1" applyAlignment="1">
      <alignment horizontal="center"/>
    </xf>
    <xf numFmtId="49" fontId="3" fillId="6" borderId="5" xfId="7" applyNumberFormat="1" applyFont="1" applyFill="1" applyBorder="1" applyAlignment="1">
      <alignment horizontal="center"/>
    </xf>
    <xf numFmtId="49" fontId="3" fillId="6" borderId="19" xfId="7" applyNumberFormat="1" applyFont="1" applyFill="1" applyBorder="1" applyAlignment="1">
      <alignment horizontal="center"/>
    </xf>
    <xf numFmtId="165" fontId="3" fillId="6" borderId="2" xfId="7" applyNumberFormat="1" applyFont="1" applyFill="1" applyBorder="1" applyAlignment="1"/>
    <xf numFmtId="0" fontId="4" fillId="6" borderId="2" xfId="7" applyFont="1" applyFill="1" applyBorder="1" applyAlignment="1">
      <alignment horizontal="left" vertical="top" wrapText="1"/>
    </xf>
    <xf numFmtId="0" fontId="4" fillId="6" borderId="2" xfId="7" applyFont="1" applyFill="1" applyBorder="1" applyAlignment="1">
      <alignment horizontal="center"/>
    </xf>
    <xf numFmtId="49" fontId="4" fillId="6" borderId="2" xfId="7" applyNumberFormat="1" applyFont="1" applyFill="1" applyBorder="1" applyAlignment="1">
      <alignment horizontal="center"/>
    </xf>
    <xf numFmtId="49" fontId="4" fillId="6" borderId="18" xfId="7" applyNumberFormat="1" applyFont="1" applyFill="1" applyBorder="1" applyAlignment="1">
      <alignment horizontal="center"/>
    </xf>
    <xf numFmtId="49" fontId="4" fillId="6" borderId="6" xfId="7" applyNumberFormat="1" applyFont="1" applyFill="1" applyBorder="1" applyAlignment="1">
      <alignment horizontal="center"/>
    </xf>
    <xf numFmtId="49" fontId="4" fillId="6" borderId="7" xfId="7" applyNumberFormat="1" applyFont="1" applyFill="1" applyBorder="1" applyAlignment="1">
      <alignment horizontal="center"/>
    </xf>
    <xf numFmtId="49" fontId="4" fillId="6" borderId="5" xfId="7" applyNumberFormat="1" applyFont="1" applyFill="1" applyBorder="1" applyAlignment="1">
      <alignment horizontal="center"/>
    </xf>
    <xf numFmtId="49" fontId="4" fillId="6" borderId="19" xfId="7" applyNumberFormat="1" applyFont="1" applyFill="1" applyBorder="1" applyAlignment="1">
      <alignment horizontal="center"/>
    </xf>
    <xf numFmtId="165" fontId="4" fillId="6" borderId="2" xfId="7" applyNumberFormat="1" applyFont="1" applyFill="1" applyBorder="1" applyAlignment="1"/>
    <xf numFmtId="0" fontId="4" fillId="6" borderId="2" xfId="7" applyFont="1" applyFill="1" applyBorder="1" applyAlignment="1">
      <alignment vertical="top" wrapText="1"/>
    </xf>
    <xf numFmtId="0" fontId="4" fillId="6" borderId="1" xfId="7" applyFont="1" applyFill="1" applyBorder="1" applyAlignment="1">
      <alignment vertical="top" wrapText="1"/>
    </xf>
    <xf numFmtId="0" fontId="4" fillId="6" borderId="1" xfId="7" applyFont="1" applyFill="1" applyBorder="1" applyAlignment="1">
      <alignment horizontal="center"/>
    </xf>
    <xf numFmtId="49" fontId="4" fillId="6" borderId="1" xfId="7" applyNumberFormat="1" applyFont="1" applyFill="1" applyBorder="1" applyAlignment="1">
      <alignment horizontal="center"/>
    </xf>
    <xf numFmtId="49" fontId="4" fillId="6" borderId="20" xfId="7" applyNumberFormat="1" applyFont="1" applyFill="1" applyBorder="1" applyAlignment="1">
      <alignment horizontal="center"/>
    </xf>
    <xf numFmtId="165" fontId="4" fillId="6" borderId="1" xfId="7" applyNumberFormat="1" applyFont="1" applyFill="1" applyBorder="1" applyAlignment="1"/>
    <xf numFmtId="0" fontId="4" fillId="5" borderId="1" xfId="0" applyFont="1" applyFill="1" applyBorder="1" applyAlignment="1">
      <alignment vertical="top" wrapText="1"/>
    </xf>
    <xf numFmtId="168" fontId="4" fillId="5" borderId="3" xfId="2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vertical="top" wrapText="1"/>
    </xf>
    <xf numFmtId="165" fontId="4" fillId="5" borderId="1" xfId="0" applyNumberFormat="1" applyFont="1" applyFill="1" applyBorder="1" applyAlignment="1">
      <alignment horizont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top" wrapText="1"/>
    </xf>
    <xf numFmtId="165" fontId="3" fillId="5" borderId="1" xfId="13" applyNumberFormat="1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top" wrapText="1"/>
    </xf>
    <xf numFmtId="165" fontId="7" fillId="5" borderId="1" xfId="13" applyNumberFormat="1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justify" vertical="top" wrapText="1"/>
    </xf>
    <xf numFmtId="0" fontId="59" fillId="5" borderId="0" xfId="0" applyFont="1" applyFill="1" applyAlignment="1">
      <alignment wrapText="1"/>
    </xf>
    <xf numFmtId="0" fontId="6" fillId="2" borderId="0" xfId="7" applyFont="1" applyFill="1" applyAlignment="1">
      <alignment horizontal="right"/>
    </xf>
    <xf numFmtId="0" fontId="0" fillId="0" borderId="0" xfId="0" applyAlignment="1">
      <alignment horizontal="right"/>
    </xf>
    <xf numFmtId="0" fontId="6" fillId="0" borderId="0" xfId="7" applyFont="1" applyAlignment="1">
      <alignment horizontal="right"/>
    </xf>
    <xf numFmtId="0" fontId="6" fillId="0" borderId="0" xfId="0" applyFont="1" applyAlignment="1">
      <alignment horizontal="right"/>
    </xf>
    <xf numFmtId="0" fontId="4" fillId="7" borderId="1" xfId="7" applyFont="1" applyFill="1" applyBorder="1" applyAlignment="1">
      <alignment horizontal="center"/>
    </xf>
    <xf numFmtId="49" fontId="4" fillId="7" borderId="1" xfId="7" applyNumberFormat="1" applyFont="1" applyFill="1" applyBorder="1" applyAlignment="1">
      <alignment horizontal="center"/>
    </xf>
    <xf numFmtId="49" fontId="4" fillId="7" borderId="6" xfId="7" applyNumberFormat="1" applyFont="1" applyFill="1" applyBorder="1" applyAlignment="1">
      <alignment horizontal="center"/>
    </xf>
    <xf numFmtId="49" fontId="4" fillId="7" borderId="7" xfId="7" applyNumberFormat="1" applyFont="1" applyFill="1" applyBorder="1" applyAlignment="1">
      <alignment horizontal="center"/>
    </xf>
    <xf numFmtId="49" fontId="4" fillId="7" borderId="5" xfId="7" applyNumberFormat="1" applyFont="1" applyFill="1" applyBorder="1" applyAlignment="1">
      <alignment horizontal="center"/>
    </xf>
    <xf numFmtId="165" fontId="4" fillId="7" borderId="1" xfId="7" applyNumberFormat="1" applyFont="1" applyFill="1" applyBorder="1" applyAlignment="1"/>
    <xf numFmtId="0" fontId="4" fillId="7" borderId="1" xfId="7" applyFont="1" applyFill="1" applyBorder="1" applyAlignment="1">
      <alignment vertical="center" wrapText="1"/>
    </xf>
    <xf numFmtId="165" fontId="6" fillId="0" borderId="0" xfId="7" applyNumberFormat="1" applyFont="1" applyFill="1" applyBorder="1" applyAlignment="1">
      <alignment horizontal="right"/>
    </xf>
    <xf numFmtId="0" fontId="2" fillId="5" borderId="1" xfId="7" applyFont="1" applyFill="1" applyBorder="1" applyAlignment="1">
      <alignment vertical="center" wrapText="1"/>
    </xf>
    <xf numFmtId="0" fontId="11" fillId="7" borderId="1" xfId="7" applyFont="1" applyFill="1" applyBorder="1" applyAlignment="1">
      <alignment wrapText="1"/>
    </xf>
    <xf numFmtId="0" fontId="16" fillId="5" borderId="0" xfId="7" applyFont="1" applyFill="1" applyAlignment="1">
      <alignment horizontal="center"/>
    </xf>
    <xf numFmtId="0" fontId="34" fillId="5" borderId="0" xfId="7" applyFont="1" applyFill="1" applyAlignment="1">
      <alignment horizontal="center"/>
    </xf>
    <xf numFmtId="0" fontId="4" fillId="5" borderId="12" xfId="7" applyFont="1" applyFill="1" applyBorder="1"/>
    <xf numFmtId="0" fontId="4" fillId="5" borderId="1" xfId="7" applyFont="1" applyFill="1" applyBorder="1" applyAlignment="1"/>
    <xf numFmtId="0" fontId="3" fillId="5" borderId="1" xfId="7" applyFont="1" applyFill="1" applyBorder="1" applyAlignment="1"/>
    <xf numFmtId="165" fontId="34" fillId="5" borderId="0" xfId="7" applyNumberFormat="1" applyFont="1" applyFill="1" applyAlignment="1">
      <alignment horizontal="center"/>
    </xf>
    <xf numFmtId="0" fontId="4" fillId="5" borderId="2" xfId="7" applyFont="1" applyFill="1" applyBorder="1"/>
    <xf numFmtId="0" fontId="15" fillId="5" borderId="0" xfId="7" applyFont="1" applyFill="1" applyAlignment="1">
      <alignment horizontal="center"/>
    </xf>
    <xf numFmtId="0" fontId="11" fillId="5" borderId="9" xfId="7" applyFont="1" applyFill="1" applyBorder="1" applyAlignment="1">
      <alignment wrapText="1"/>
    </xf>
    <xf numFmtId="0" fontId="3" fillId="6" borderId="2" xfId="7" applyFont="1" applyFill="1" applyBorder="1" applyAlignment="1"/>
    <xf numFmtId="0" fontId="34" fillId="6" borderId="0" xfId="7" applyFont="1" applyFill="1" applyAlignment="1">
      <alignment horizontal="center"/>
    </xf>
    <xf numFmtId="0" fontId="4" fillId="6" borderId="2" xfId="7" applyFont="1" applyFill="1" applyBorder="1" applyAlignment="1"/>
    <xf numFmtId="0" fontId="16" fillId="6" borderId="0" xfId="7" applyFont="1" applyFill="1" applyAlignment="1">
      <alignment horizontal="center"/>
    </xf>
    <xf numFmtId="0" fontId="4" fillId="6" borderId="1" xfId="7" applyFont="1" applyFill="1" applyBorder="1" applyAlignment="1"/>
    <xf numFmtId="165" fontId="16" fillId="6" borderId="0" xfId="7" applyNumberFormat="1" applyFont="1" applyFill="1" applyAlignment="1">
      <alignment horizontal="center"/>
    </xf>
    <xf numFmtId="0" fontId="4" fillId="7" borderId="1" xfId="7" applyFont="1" applyFill="1" applyBorder="1"/>
    <xf numFmtId="0" fontId="15" fillId="7" borderId="0" xfId="7" applyFont="1" applyFill="1" applyAlignment="1">
      <alignment horizontal="center"/>
    </xf>
    <xf numFmtId="165" fontId="4" fillId="5" borderId="1" xfId="14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Alignment="1">
      <alignment horizontal="right"/>
    </xf>
    <xf numFmtId="0" fontId="23" fillId="0" borderId="1" xfId="0" applyFont="1" applyFill="1" applyBorder="1" applyAlignment="1">
      <alignment horizontal="center" vertical="center" wrapText="1"/>
    </xf>
    <xf numFmtId="0" fontId="63" fillId="2" borderId="1" xfId="0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vertical="top" wrapText="1"/>
    </xf>
    <xf numFmtId="165" fontId="23" fillId="2" borderId="1" xfId="13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165" fontId="2" fillId="2" borderId="1" xfId="13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52" fillId="0" borderId="0" xfId="0" applyFont="1" applyAlignment="1">
      <alignment horizontal="center" vertical="top"/>
    </xf>
    <xf numFmtId="165" fontId="2" fillId="0" borderId="1" xfId="13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top" wrapText="1"/>
    </xf>
    <xf numFmtId="165" fontId="2" fillId="5" borderId="1" xfId="13" applyNumberFormat="1" applyFont="1" applyFill="1" applyBorder="1" applyAlignment="1">
      <alignment horizontal="center" vertical="center" wrapText="1"/>
    </xf>
    <xf numFmtId="168" fontId="2" fillId="5" borderId="3" xfId="2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left" vertical="top" wrapText="1"/>
    </xf>
    <xf numFmtId="165" fontId="2" fillId="5" borderId="1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vertical="top" wrapText="1"/>
    </xf>
    <xf numFmtId="165" fontId="23" fillId="5" borderId="1" xfId="13" applyNumberFormat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top" wrapText="1"/>
    </xf>
    <xf numFmtId="165" fontId="2" fillId="5" borderId="1" xfId="13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justify" vertical="top" wrapText="1"/>
    </xf>
    <xf numFmtId="165" fontId="2" fillId="5" borderId="1" xfId="14" applyNumberFormat="1" applyFont="1" applyFill="1" applyBorder="1" applyAlignment="1">
      <alignment horizontal="center" vertical="center" wrapText="1"/>
    </xf>
    <xf numFmtId="165" fontId="23" fillId="0" borderId="1" xfId="13" applyNumberFormat="1" applyFont="1" applyFill="1" applyBorder="1" applyAlignment="1">
      <alignment horizontal="center" vertical="top" wrapText="1"/>
    </xf>
    <xf numFmtId="0" fontId="64" fillId="5" borderId="0" xfId="0" applyFont="1" applyFill="1" applyAlignment="1">
      <alignment vertical="top" wrapText="1"/>
    </xf>
    <xf numFmtId="165" fontId="4" fillId="0" borderId="0" xfId="0" applyNumberFormat="1" applyFont="1" applyAlignment="1">
      <alignment horizontal="right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justify" vertical="top" wrapText="1"/>
    </xf>
    <xf numFmtId="165" fontId="3" fillId="0" borderId="1" xfId="14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2" fontId="2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wrapText="1"/>
    </xf>
    <xf numFmtId="0" fontId="2" fillId="7" borderId="1" xfId="0" applyFont="1" applyFill="1" applyBorder="1" applyAlignment="1">
      <alignment horizontal="left" vertical="top" wrapText="1"/>
    </xf>
    <xf numFmtId="0" fontId="55" fillId="5" borderId="1" xfId="7" applyFont="1" applyFill="1" applyBorder="1" applyAlignment="1">
      <alignment vertical="center" wrapText="1"/>
    </xf>
    <xf numFmtId="0" fontId="11" fillId="7" borderId="3" xfId="7" applyFont="1" applyFill="1" applyBorder="1" applyAlignment="1">
      <alignment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0" fillId="0" borderId="0" xfId="0" applyAlignment="1"/>
    <xf numFmtId="0" fontId="4" fillId="2" borderId="2" xfId="0" applyFont="1" applyFill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165" fontId="4" fillId="0" borderId="2" xfId="13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center" vertical="center"/>
    </xf>
    <xf numFmtId="0" fontId="62" fillId="0" borderId="0" xfId="0" applyFont="1" applyAlignment="1"/>
    <xf numFmtId="0" fontId="0" fillId="0" borderId="0" xfId="0" applyAlignment="1">
      <alignment horizontal="right"/>
    </xf>
    <xf numFmtId="0" fontId="55" fillId="2" borderId="0" xfId="0" applyFont="1" applyFill="1" applyBorder="1" applyAlignment="1">
      <alignment horizontal="left" vertical="center"/>
    </xf>
    <xf numFmtId="0" fontId="0" fillId="0" borderId="0" xfId="0" applyFont="1" applyAlignment="1"/>
    <xf numFmtId="0" fontId="23" fillId="0" borderId="0" xfId="0" applyFont="1" applyAlignment="1">
      <alignment horizontal="center" wrapText="1"/>
    </xf>
    <xf numFmtId="0" fontId="2" fillId="2" borderId="2" xfId="0" applyFont="1" applyFill="1" applyBorder="1" applyAlignment="1">
      <alignment vertical="top" wrapText="1"/>
    </xf>
    <xf numFmtId="0" fontId="56" fillId="0" borderId="12" xfId="0" applyFont="1" applyBorder="1" applyAlignment="1">
      <alignment vertical="top" wrapText="1"/>
    </xf>
    <xf numFmtId="0" fontId="56" fillId="0" borderId="15" xfId="0" applyFont="1" applyBorder="1" applyAlignment="1">
      <alignment vertical="top" wrapText="1"/>
    </xf>
    <xf numFmtId="165" fontId="2" fillId="0" borderId="2" xfId="13" applyNumberFormat="1" applyFont="1" applyFill="1" applyBorder="1" applyAlignment="1">
      <alignment horizontal="center"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left" vertical="top" wrapText="1"/>
    </xf>
    <xf numFmtId="0" fontId="23" fillId="0" borderId="5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8" fillId="0" borderId="0" xfId="7" applyFont="1" applyFill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7" applyFont="1" applyFill="1" applyAlignment="1">
      <alignment horizontal="left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5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3" fillId="0" borderId="0" xfId="0" applyFont="1" applyAlignment="1">
      <alignment horizontal="center" vertical="center" wrapText="1"/>
    </xf>
    <xf numFmtId="0" fontId="54" fillId="0" borderId="2" xfId="0" applyFont="1" applyBorder="1" applyAlignment="1">
      <alignment horizontal="center" vertical="top" wrapText="1"/>
    </xf>
    <xf numFmtId="0" fontId="54" fillId="0" borderId="12" xfId="0" applyFont="1" applyBorder="1" applyAlignment="1">
      <alignment horizontal="center" vertical="top" wrapText="1"/>
    </xf>
    <xf numFmtId="0" fontId="54" fillId="0" borderId="15" xfId="0" applyFont="1" applyBorder="1" applyAlignment="1">
      <alignment horizontal="center" vertical="top" wrapText="1"/>
    </xf>
    <xf numFmtId="0" fontId="54" fillId="0" borderId="0" xfId="0" applyFont="1" applyAlignment="1"/>
    <xf numFmtId="0" fontId="54" fillId="0" borderId="0" xfId="0" applyFont="1" applyAlignment="1">
      <alignment horizontal="left" vertical="center" wrapText="1"/>
    </xf>
    <xf numFmtId="0" fontId="53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top" wrapText="1"/>
    </xf>
    <xf numFmtId="0" fontId="54" fillId="0" borderId="0" xfId="0" applyFont="1" applyAlignment="1">
      <alignment wrapText="1"/>
    </xf>
    <xf numFmtId="0" fontId="58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52" fillId="0" borderId="0" xfId="0" applyFont="1" applyFill="1" applyBorder="1" applyAlignment="1">
      <alignment horizontal="left" wrapText="1"/>
    </xf>
    <xf numFmtId="0" fontId="5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opLeftCell="A22" zoomScale="80" zoomScaleNormal="80" zoomScaleSheetLayoutView="106" workbookViewId="0">
      <selection activeCell="B6" sqref="B6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50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176" t="s">
        <v>50</v>
      </c>
    </row>
    <row r="2" spans="1:12" ht="15.75" x14ac:dyDescent="0.25">
      <c r="C2" s="58" t="s">
        <v>0</v>
      </c>
    </row>
    <row r="3" spans="1:12" ht="15.75" x14ac:dyDescent="0.25">
      <c r="C3" s="58" t="s">
        <v>1</v>
      </c>
    </row>
    <row r="4" spans="1:12" ht="15.75" x14ac:dyDescent="0.25">
      <c r="C4" s="58" t="s">
        <v>2</v>
      </c>
    </row>
    <row r="5" spans="1:12" x14ac:dyDescent="0.25">
      <c r="B5" s="535" t="s">
        <v>433</v>
      </c>
      <c r="C5" s="536"/>
    </row>
    <row r="7" spans="1:12" ht="33.75" customHeight="1" x14ac:dyDescent="0.3">
      <c r="A7" s="533" t="s">
        <v>346</v>
      </c>
      <c r="B7" s="533"/>
      <c r="C7" s="533"/>
      <c r="L7" s="232"/>
    </row>
    <row r="8" spans="1:12" ht="18.75" x14ac:dyDescent="0.3">
      <c r="A8" s="533"/>
      <c r="B8" s="533"/>
      <c r="C8" s="533"/>
    </row>
    <row r="9" spans="1:12" ht="18.75" x14ac:dyDescent="0.3">
      <c r="C9" s="59" t="s">
        <v>3</v>
      </c>
    </row>
    <row r="10" spans="1:12" ht="38.25" x14ac:dyDescent="0.25">
      <c r="A10" s="153" t="s">
        <v>201</v>
      </c>
      <c r="B10" s="153" t="s">
        <v>200</v>
      </c>
      <c r="C10" s="69" t="s">
        <v>148</v>
      </c>
      <c r="D10" s="28" t="s">
        <v>120</v>
      </c>
      <c r="E10" s="28" t="s">
        <v>119</v>
      </c>
    </row>
    <row r="11" spans="1:12" ht="18.75" x14ac:dyDescent="0.25">
      <c r="A11" s="153" t="s">
        <v>199</v>
      </c>
      <c r="B11" s="152" t="s">
        <v>340</v>
      </c>
      <c r="C11" s="146">
        <f>C12+C13+C17+C20+C21+C16+C18+C19</f>
        <v>12965.4</v>
      </c>
      <c r="D11" s="147">
        <f>SUM(D12:D19)</f>
        <v>1616.9</v>
      </c>
      <c r="E11" s="30" t="e">
        <f>D11/#REF!*100</f>
        <v>#REF!</v>
      </c>
      <c r="G11">
        <v>10895.6</v>
      </c>
      <c r="H11" s="7">
        <v>0</v>
      </c>
    </row>
    <row r="12" spans="1:12" ht="33" customHeight="1" x14ac:dyDescent="0.25">
      <c r="A12" s="179" t="s">
        <v>230</v>
      </c>
      <c r="B12" s="174" t="s">
        <v>198</v>
      </c>
      <c r="C12" s="154">
        <v>2400</v>
      </c>
      <c r="D12" s="148">
        <v>534.20000000000005</v>
      </c>
      <c r="E12" s="29" t="e">
        <f>D12/#REF!*100</f>
        <v>#REF!</v>
      </c>
      <c r="G12">
        <v>1150</v>
      </c>
      <c r="H12" s="7">
        <v>0</v>
      </c>
    </row>
    <row r="13" spans="1:12" ht="29.25" customHeight="1" x14ac:dyDescent="0.25">
      <c r="A13" s="175" t="s">
        <v>344</v>
      </c>
      <c r="B13" s="537" t="s">
        <v>341</v>
      </c>
      <c r="C13" s="540">
        <v>3495.9</v>
      </c>
      <c r="D13" s="148"/>
      <c r="E13" s="29"/>
      <c r="H13" s="7"/>
    </row>
    <row r="14" spans="1:12" ht="33" customHeight="1" x14ac:dyDescent="0.25">
      <c r="A14" s="179" t="s">
        <v>342</v>
      </c>
      <c r="B14" s="538"/>
      <c r="C14" s="541"/>
      <c r="D14" s="148"/>
      <c r="E14" s="29"/>
      <c r="H14" s="7"/>
    </row>
    <row r="15" spans="1:12" ht="62.25" customHeight="1" x14ac:dyDescent="0.25">
      <c r="A15" s="256" t="s">
        <v>343</v>
      </c>
      <c r="B15" s="539"/>
      <c r="C15" s="542"/>
      <c r="D15" s="155">
        <v>1075.9000000000001</v>
      </c>
      <c r="E15" s="29" t="e">
        <f>D15/#REF!*100</f>
        <v>#REF!</v>
      </c>
      <c r="G15">
        <v>2146.9</v>
      </c>
      <c r="H15" s="7">
        <v>-871.79999999999973</v>
      </c>
    </row>
    <row r="16" spans="1:12" ht="39" customHeight="1" x14ac:dyDescent="0.25">
      <c r="A16" s="175" t="s">
        <v>309</v>
      </c>
      <c r="B16" s="174" t="s">
        <v>195</v>
      </c>
      <c r="C16" s="149">
        <v>80</v>
      </c>
      <c r="D16" s="155">
        <v>6.8</v>
      </c>
      <c r="E16" s="29" t="e">
        <v>#REF!</v>
      </c>
      <c r="G16">
        <v>10.6</v>
      </c>
      <c r="H16" s="7">
        <v>0</v>
      </c>
    </row>
    <row r="17" spans="1:13" ht="56.25" x14ac:dyDescent="0.25">
      <c r="A17" s="255" t="s">
        <v>197</v>
      </c>
      <c r="B17" s="444" t="s">
        <v>196</v>
      </c>
      <c r="C17" s="218">
        <v>2000</v>
      </c>
      <c r="D17" s="155"/>
      <c r="E17" s="29"/>
      <c r="H17" s="7"/>
    </row>
    <row r="18" spans="1:13" ht="37.5" x14ac:dyDescent="0.25">
      <c r="A18" s="255" t="s">
        <v>231</v>
      </c>
      <c r="B18" s="444" t="s">
        <v>278</v>
      </c>
      <c r="C18" s="218">
        <v>800</v>
      </c>
      <c r="D18" s="148"/>
      <c r="E18" s="29"/>
      <c r="H18" s="7"/>
    </row>
    <row r="19" spans="1:13" ht="48.75" customHeight="1" x14ac:dyDescent="0.25">
      <c r="A19" s="255" t="s">
        <v>232</v>
      </c>
      <c r="B19" s="445" t="s">
        <v>420</v>
      </c>
      <c r="C19" s="218">
        <v>4000</v>
      </c>
      <c r="D19" s="148"/>
      <c r="E19" s="29"/>
      <c r="H19" s="7"/>
    </row>
    <row r="20" spans="1:13" ht="93.75" x14ac:dyDescent="0.3">
      <c r="A20" s="255" t="s">
        <v>310</v>
      </c>
      <c r="B20" s="446" t="s">
        <v>274</v>
      </c>
      <c r="C20" s="447">
        <v>139.5</v>
      </c>
      <c r="D20" s="148"/>
      <c r="E20" s="29"/>
      <c r="H20" s="7"/>
    </row>
    <row r="21" spans="1:13" ht="37.5" x14ac:dyDescent="0.3">
      <c r="A21" s="448" t="s">
        <v>227</v>
      </c>
      <c r="B21" s="449" t="s">
        <v>228</v>
      </c>
      <c r="C21" s="447">
        <v>50</v>
      </c>
      <c r="D21" s="148"/>
      <c r="E21" s="29"/>
      <c r="H21" s="7"/>
    </row>
    <row r="22" spans="1:13" ht="18.75" x14ac:dyDescent="0.25">
      <c r="A22" s="450" t="s">
        <v>194</v>
      </c>
      <c r="B22" s="451" t="s">
        <v>193</v>
      </c>
      <c r="C22" s="452">
        <f>C23+C24+C25+C26</f>
        <v>10881.699999999999</v>
      </c>
      <c r="D22" s="146" t="e">
        <f>D23+D25+#REF!+D24</f>
        <v>#REF!</v>
      </c>
      <c r="E22" s="30" t="e">
        <f>D22/#REF!*100</f>
        <v>#REF!</v>
      </c>
      <c r="G22">
        <v>8542.4</v>
      </c>
      <c r="H22" s="7">
        <v>0</v>
      </c>
    </row>
    <row r="23" spans="1:13" ht="37.5" customHeight="1" x14ac:dyDescent="0.25">
      <c r="A23" s="453" t="s">
        <v>311</v>
      </c>
      <c r="B23" s="454" t="s">
        <v>192</v>
      </c>
      <c r="C23" s="455">
        <v>9608.5</v>
      </c>
      <c r="D23" s="148">
        <v>3538</v>
      </c>
      <c r="E23" s="29" t="e">
        <f>D23/#REF!*100</f>
        <v>#REF!</v>
      </c>
      <c r="F23" s="150" t="s">
        <v>191</v>
      </c>
      <c r="G23">
        <v>6126.7</v>
      </c>
      <c r="H23" s="7">
        <v>0</v>
      </c>
    </row>
    <row r="24" spans="1:13" ht="60.75" customHeight="1" x14ac:dyDescent="0.25">
      <c r="A24" s="453" t="s">
        <v>313</v>
      </c>
      <c r="B24" s="456" t="s">
        <v>189</v>
      </c>
      <c r="C24" s="218">
        <v>3.8</v>
      </c>
      <c r="D24" s="151">
        <f>1444.1+639.9</f>
        <v>2084</v>
      </c>
      <c r="E24" s="29" t="e">
        <f>D24/#REF!*100</f>
        <v>#REF!</v>
      </c>
      <c r="F24" s="150"/>
      <c r="G24">
        <v>2248.4</v>
      </c>
      <c r="H24" s="7">
        <v>0</v>
      </c>
    </row>
    <row r="25" spans="1:13" ht="57.75" customHeight="1" x14ac:dyDescent="0.25">
      <c r="A25" s="453" t="s">
        <v>312</v>
      </c>
      <c r="B25" s="456" t="s">
        <v>190</v>
      </c>
      <c r="C25" s="219">
        <v>245.3</v>
      </c>
      <c r="D25" s="148">
        <v>94.7</v>
      </c>
      <c r="E25" s="29" t="e">
        <f>D25/#REF!*100</f>
        <v>#REF!</v>
      </c>
      <c r="F25" s="150"/>
      <c r="G25">
        <v>167.4</v>
      </c>
      <c r="H25" s="7">
        <v>0</v>
      </c>
    </row>
    <row r="26" spans="1:13" ht="100.5" customHeight="1" x14ac:dyDescent="0.3">
      <c r="A26" s="255" t="s">
        <v>424</v>
      </c>
      <c r="B26" s="457" t="s">
        <v>428</v>
      </c>
      <c r="C26" s="197">
        <v>1024.0999999999999</v>
      </c>
      <c r="D26" s="148"/>
      <c r="E26" s="29"/>
      <c r="F26" s="150"/>
      <c r="H26" s="7"/>
    </row>
    <row r="27" spans="1:13" ht="18.75" x14ac:dyDescent="0.25">
      <c r="A27" s="531" t="s">
        <v>188</v>
      </c>
      <c r="B27" s="532"/>
      <c r="C27" s="147">
        <f>C11+C22</f>
        <v>23847.1</v>
      </c>
      <c r="D27" s="146" t="e">
        <f>D22+D11</f>
        <v>#REF!</v>
      </c>
      <c r="E27" s="30" t="e">
        <f>D27/#REF!*100</f>
        <v>#REF!</v>
      </c>
      <c r="G27">
        <v>22561.249999999996</v>
      </c>
      <c r="H27" s="7">
        <v>-19438</v>
      </c>
      <c r="M27" s="7"/>
    </row>
    <row r="28" spans="1:13" x14ac:dyDescent="0.25">
      <c r="G28" s="7">
        <f>G27-C27</f>
        <v>-1285.8500000000022</v>
      </c>
    </row>
    <row r="29" spans="1:13" ht="18.75" x14ac:dyDescent="0.25">
      <c r="A29" s="534" t="s">
        <v>308</v>
      </c>
      <c r="B29" s="534"/>
      <c r="E29" s="7"/>
    </row>
  </sheetData>
  <mergeCells count="7">
    <mergeCell ref="A27:B27"/>
    <mergeCell ref="A8:C8"/>
    <mergeCell ref="A29:B29"/>
    <mergeCell ref="B5:C5"/>
    <mergeCell ref="A7:C7"/>
    <mergeCell ref="B13:B15"/>
    <mergeCell ref="C13:C15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77" t="s">
        <v>251</v>
      </c>
    </row>
    <row r="2" spans="1:3" ht="15.75" x14ac:dyDescent="0.25">
      <c r="C2" s="177" t="s">
        <v>0</v>
      </c>
    </row>
    <row r="3" spans="1:3" ht="15.75" x14ac:dyDescent="0.25">
      <c r="C3" s="177" t="s">
        <v>1</v>
      </c>
    </row>
    <row r="4" spans="1:3" ht="15.75" x14ac:dyDescent="0.25">
      <c r="C4" s="177" t="s">
        <v>2</v>
      </c>
    </row>
    <row r="5" spans="1:3" x14ac:dyDescent="0.25">
      <c r="C5" s="180"/>
    </row>
    <row r="9" spans="1:3" ht="52.5" customHeight="1" x14ac:dyDescent="0.25">
      <c r="A9" s="543" t="s">
        <v>336</v>
      </c>
      <c r="B9" s="544"/>
      <c r="C9" s="544"/>
    </row>
    <row r="10" spans="1:3" ht="18.75" x14ac:dyDescent="0.3">
      <c r="A10" s="189"/>
    </row>
    <row r="11" spans="1:3" ht="18.75" x14ac:dyDescent="0.25">
      <c r="A11" s="184" t="s">
        <v>252</v>
      </c>
      <c r="B11" s="184" t="s">
        <v>253</v>
      </c>
      <c r="C11" s="184" t="s">
        <v>254</v>
      </c>
    </row>
    <row r="12" spans="1:3" ht="18.75" x14ac:dyDescent="0.25">
      <c r="A12" s="588" t="s">
        <v>255</v>
      </c>
      <c r="B12" s="589" t="s">
        <v>256</v>
      </c>
      <c r="C12" s="193" t="s">
        <v>257</v>
      </c>
    </row>
    <row r="13" spans="1:3" ht="18.75" x14ac:dyDescent="0.25">
      <c r="A13" s="588"/>
      <c r="B13" s="589"/>
      <c r="C13" s="193" t="s">
        <v>258</v>
      </c>
    </row>
    <row r="14" spans="1:3" ht="37.5" x14ac:dyDescent="0.25">
      <c r="A14" s="588"/>
      <c r="B14" s="589"/>
      <c r="C14" s="193" t="s">
        <v>259</v>
      </c>
    </row>
    <row r="15" spans="1:3" ht="18.75" x14ac:dyDescent="0.25">
      <c r="A15" s="588"/>
      <c r="B15" s="589"/>
      <c r="C15" s="193" t="s">
        <v>260</v>
      </c>
    </row>
    <row r="16" spans="1:3" ht="18.75" x14ac:dyDescent="0.25">
      <c r="A16" s="588"/>
      <c r="B16" s="589"/>
      <c r="C16" s="193" t="s">
        <v>261</v>
      </c>
    </row>
    <row r="17" spans="1:3" ht="18.75" x14ac:dyDescent="0.25">
      <c r="A17" s="588"/>
      <c r="B17" s="589"/>
      <c r="C17" s="193" t="s">
        <v>262</v>
      </c>
    </row>
    <row r="18" spans="1:3" ht="37.5" x14ac:dyDescent="0.25">
      <c r="A18" s="588"/>
      <c r="B18" s="589"/>
      <c r="C18" s="193" t="s">
        <v>263</v>
      </c>
    </row>
    <row r="19" spans="1:3" ht="37.5" x14ac:dyDescent="0.25">
      <c r="A19" s="588"/>
      <c r="B19" s="589"/>
      <c r="C19" s="193" t="s">
        <v>264</v>
      </c>
    </row>
    <row r="20" spans="1:3" ht="18.75" x14ac:dyDescent="0.25">
      <c r="A20" s="588" t="s">
        <v>265</v>
      </c>
      <c r="B20" s="589" t="s">
        <v>266</v>
      </c>
      <c r="C20" s="193" t="s">
        <v>257</v>
      </c>
    </row>
    <row r="21" spans="1:3" ht="18.75" x14ac:dyDescent="0.25">
      <c r="A21" s="588"/>
      <c r="B21" s="589"/>
      <c r="C21" s="193" t="s">
        <v>258</v>
      </c>
    </row>
    <row r="22" spans="1:3" ht="37.5" x14ac:dyDescent="0.25">
      <c r="A22" s="588"/>
      <c r="B22" s="589"/>
      <c r="C22" s="193" t="s">
        <v>259</v>
      </c>
    </row>
    <row r="23" spans="1:3" ht="18.75" x14ac:dyDescent="0.25">
      <c r="A23" s="588"/>
      <c r="B23" s="589"/>
      <c r="C23" s="193" t="s">
        <v>260</v>
      </c>
    </row>
    <row r="24" spans="1:3" ht="18.75" x14ac:dyDescent="0.25">
      <c r="A24" s="588"/>
      <c r="B24" s="589"/>
      <c r="C24" s="193" t="s">
        <v>261</v>
      </c>
    </row>
    <row r="25" spans="1:3" ht="18.75" x14ac:dyDescent="0.25">
      <c r="A25" s="588" t="s">
        <v>267</v>
      </c>
      <c r="B25" s="589" t="s">
        <v>268</v>
      </c>
      <c r="C25" s="193" t="s">
        <v>257</v>
      </c>
    </row>
    <row r="26" spans="1:3" ht="18.75" x14ac:dyDescent="0.25">
      <c r="A26" s="588"/>
      <c r="B26" s="589"/>
      <c r="C26" s="193" t="s">
        <v>258</v>
      </c>
    </row>
    <row r="27" spans="1:3" ht="37.5" x14ac:dyDescent="0.25">
      <c r="A27" s="588"/>
      <c r="B27" s="589"/>
      <c r="C27" s="193" t="s">
        <v>259</v>
      </c>
    </row>
    <row r="28" spans="1:3" ht="18.75" x14ac:dyDescent="0.25">
      <c r="A28" s="588"/>
      <c r="B28" s="589"/>
      <c r="C28" s="193" t="s">
        <v>260</v>
      </c>
    </row>
    <row r="29" spans="1:3" ht="18.75" x14ac:dyDescent="0.25">
      <c r="A29" s="588"/>
      <c r="B29" s="589"/>
      <c r="C29" s="193" t="s">
        <v>269</v>
      </c>
    </row>
    <row r="30" spans="1:3" ht="18.75" x14ac:dyDescent="0.25">
      <c r="A30" s="588"/>
      <c r="B30" s="589"/>
      <c r="C30" s="193" t="s">
        <v>270</v>
      </c>
    </row>
    <row r="31" spans="1:3" ht="75" x14ac:dyDescent="0.25">
      <c r="A31" s="194" t="s">
        <v>271</v>
      </c>
      <c r="B31" s="193" t="s">
        <v>272</v>
      </c>
      <c r="C31" s="193" t="s">
        <v>273</v>
      </c>
    </row>
    <row r="32" spans="1:3" ht="15.75" x14ac:dyDescent="0.25">
      <c r="A32" s="195"/>
    </row>
    <row r="33" spans="1:3" ht="18.75" x14ac:dyDescent="0.3">
      <c r="A33" s="584" t="s">
        <v>335</v>
      </c>
      <c r="B33" s="584"/>
      <c r="C33" s="584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203" t="s">
        <v>299</v>
      </c>
    </row>
    <row r="2" spans="1:4" ht="15.75" x14ac:dyDescent="0.25">
      <c r="D2" s="203" t="s">
        <v>0</v>
      </c>
    </row>
    <row r="3" spans="1:4" ht="15.75" x14ac:dyDescent="0.25">
      <c r="D3" s="203" t="s">
        <v>1</v>
      </c>
    </row>
    <row r="4" spans="1:4" ht="15.75" x14ac:dyDescent="0.25">
      <c r="D4" s="203" t="s">
        <v>2</v>
      </c>
    </row>
    <row r="5" spans="1:4" x14ac:dyDescent="0.25">
      <c r="C5" s="535" t="s">
        <v>431</v>
      </c>
      <c r="D5" s="536"/>
    </row>
    <row r="6" spans="1:4" ht="15.75" x14ac:dyDescent="0.25">
      <c r="C6" s="204"/>
    </row>
    <row r="7" spans="1:4" ht="60" customHeight="1" x14ac:dyDescent="0.25">
      <c r="A7" s="592" t="s">
        <v>383</v>
      </c>
      <c r="B7" s="592"/>
      <c r="C7" s="592"/>
    </row>
    <row r="8" spans="1:4" ht="18.75" x14ac:dyDescent="0.3">
      <c r="A8" s="214"/>
      <c r="C8" s="215" t="s">
        <v>3</v>
      </c>
    </row>
    <row r="9" spans="1:4" ht="18.75" x14ac:dyDescent="0.25">
      <c r="A9" s="211" t="s">
        <v>280</v>
      </c>
      <c r="B9" s="211" t="s">
        <v>4</v>
      </c>
      <c r="C9" s="211" t="s">
        <v>148</v>
      </c>
    </row>
    <row r="10" spans="1:4" ht="56.25" x14ac:dyDescent="0.25">
      <c r="A10" s="593" t="s">
        <v>255</v>
      </c>
      <c r="B10" s="208" t="s">
        <v>300</v>
      </c>
      <c r="C10" s="216">
        <v>0</v>
      </c>
    </row>
    <row r="11" spans="1:4" ht="18.75" x14ac:dyDescent="0.25">
      <c r="A11" s="594"/>
      <c r="B11" s="208" t="s">
        <v>223</v>
      </c>
      <c r="C11" s="216"/>
    </row>
    <row r="12" spans="1:4" ht="18.75" x14ac:dyDescent="0.25">
      <c r="A12" s="594"/>
      <c r="B12" s="208" t="s">
        <v>301</v>
      </c>
      <c r="C12" s="216">
        <v>0</v>
      </c>
    </row>
    <row r="13" spans="1:4" ht="18.75" x14ac:dyDescent="0.25">
      <c r="A13" s="595"/>
      <c r="B13" s="208" t="s">
        <v>302</v>
      </c>
      <c r="C13" s="216">
        <v>0</v>
      </c>
    </row>
    <row r="14" spans="1:4" ht="112.5" x14ac:dyDescent="0.25">
      <c r="A14" s="593" t="s">
        <v>303</v>
      </c>
      <c r="B14" s="208" t="s">
        <v>304</v>
      </c>
      <c r="C14" s="216">
        <v>1000</v>
      </c>
    </row>
    <row r="15" spans="1:4" ht="18.75" x14ac:dyDescent="0.25">
      <c r="A15" s="594"/>
      <c r="B15" s="208" t="s">
        <v>305</v>
      </c>
      <c r="C15" s="216"/>
    </row>
    <row r="16" spans="1:4" ht="18.75" x14ac:dyDescent="0.25">
      <c r="A16" s="594"/>
      <c r="B16" s="208" t="s">
        <v>301</v>
      </c>
      <c r="C16" s="216">
        <v>0</v>
      </c>
    </row>
    <row r="17" spans="1:3" ht="18.75" x14ac:dyDescent="0.25">
      <c r="A17" s="595"/>
      <c r="B17" s="208" t="s">
        <v>302</v>
      </c>
      <c r="C17" s="216">
        <v>1000</v>
      </c>
    </row>
    <row r="18" spans="1:3" ht="75" x14ac:dyDescent="0.25">
      <c r="A18" s="593" t="s">
        <v>306</v>
      </c>
      <c r="B18" s="208" t="s">
        <v>307</v>
      </c>
      <c r="C18" s="216">
        <v>0</v>
      </c>
    </row>
    <row r="19" spans="1:3" ht="18.75" x14ac:dyDescent="0.25">
      <c r="A19" s="594"/>
      <c r="B19" s="208" t="s">
        <v>305</v>
      </c>
      <c r="C19" s="216"/>
    </row>
    <row r="20" spans="1:3" ht="18.75" x14ac:dyDescent="0.25">
      <c r="A20" s="594"/>
      <c r="B20" s="208" t="s">
        <v>301</v>
      </c>
      <c r="C20" s="216">
        <v>0</v>
      </c>
    </row>
    <row r="21" spans="1:3" ht="18.75" x14ac:dyDescent="0.25">
      <c r="A21" s="595"/>
      <c r="B21" s="208" t="s">
        <v>302</v>
      </c>
      <c r="C21" s="216">
        <v>0</v>
      </c>
    </row>
    <row r="23" spans="1:3" s="217" customFormat="1" ht="66.75" customHeight="1" x14ac:dyDescent="0.25">
      <c r="A23" s="590" t="s">
        <v>337</v>
      </c>
      <c r="B23" s="591"/>
      <c r="C23" s="591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03" t="s">
        <v>404</v>
      </c>
    </row>
    <row r="2" spans="1:8" ht="15.75" x14ac:dyDescent="0.25">
      <c r="H2" s="203" t="s">
        <v>0</v>
      </c>
    </row>
    <row r="3" spans="1:8" ht="15.75" x14ac:dyDescent="0.25">
      <c r="H3" s="203" t="s">
        <v>1</v>
      </c>
    </row>
    <row r="4" spans="1:8" ht="15.75" x14ac:dyDescent="0.25">
      <c r="H4" s="203" t="s">
        <v>2</v>
      </c>
    </row>
    <row r="5" spans="1:8" x14ac:dyDescent="0.25">
      <c r="G5" s="535" t="s">
        <v>431</v>
      </c>
      <c r="H5" s="536"/>
    </row>
    <row r="6" spans="1:8" ht="15.75" x14ac:dyDescent="0.25">
      <c r="H6" s="204"/>
    </row>
    <row r="7" spans="1:8" ht="39.75" customHeight="1" x14ac:dyDescent="0.25">
      <c r="A7" s="592" t="s">
        <v>407</v>
      </c>
      <c r="B7" s="592"/>
      <c r="C7" s="592"/>
      <c r="D7" s="592"/>
      <c r="E7" s="592"/>
      <c r="F7" s="592"/>
      <c r="G7" s="592"/>
      <c r="H7" s="592"/>
    </row>
    <row r="9" spans="1:8" ht="18.75" x14ac:dyDescent="0.25">
      <c r="A9" s="597" t="s">
        <v>279</v>
      </c>
      <c r="B9" s="597"/>
      <c r="C9" s="597"/>
      <c r="D9" s="597"/>
      <c r="E9" s="597"/>
      <c r="F9" s="597"/>
      <c r="G9" s="597"/>
      <c r="H9" s="597"/>
    </row>
    <row r="10" spans="1:8" ht="18.75" x14ac:dyDescent="0.3">
      <c r="A10" s="205"/>
    </row>
    <row r="11" spans="1:8" ht="18.75" x14ac:dyDescent="0.25">
      <c r="A11" s="598" t="s">
        <v>280</v>
      </c>
      <c r="B11" s="598" t="s">
        <v>281</v>
      </c>
      <c r="C11" s="598" t="s">
        <v>282</v>
      </c>
      <c r="D11" s="598" t="s">
        <v>283</v>
      </c>
      <c r="E11" s="598" t="s">
        <v>284</v>
      </c>
      <c r="F11" s="598"/>
      <c r="G11" s="598"/>
      <c r="H11" s="598"/>
    </row>
    <row r="12" spans="1:8" ht="112.5" x14ac:dyDescent="0.25">
      <c r="A12" s="598"/>
      <c r="B12" s="598"/>
      <c r="C12" s="598"/>
      <c r="D12" s="598"/>
      <c r="E12" s="206" t="s">
        <v>285</v>
      </c>
      <c r="F12" s="206" t="s">
        <v>286</v>
      </c>
      <c r="G12" s="206" t="s">
        <v>287</v>
      </c>
      <c r="H12" s="206" t="s">
        <v>288</v>
      </c>
    </row>
    <row r="13" spans="1:8" ht="18.75" x14ac:dyDescent="0.25">
      <c r="A13" s="207">
        <v>1</v>
      </c>
      <c r="B13" s="207">
        <v>2</v>
      </c>
      <c r="C13" s="207">
        <v>3</v>
      </c>
      <c r="D13" s="207">
        <v>4</v>
      </c>
      <c r="E13" s="207">
        <v>5</v>
      </c>
      <c r="F13" s="207">
        <v>6</v>
      </c>
      <c r="G13" s="207">
        <v>7</v>
      </c>
      <c r="H13" s="207">
        <v>8</v>
      </c>
    </row>
    <row r="14" spans="1:8" ht="18.75" x14ac:dyDescent="0.25">
      <c r="A14" s="208"/>
      <c r="B14" s="208"/>
      <c r="C14" s="208"/>
      <c r="D14" s="209">
        <v>0</v>
      </c>
      <c r="E14" s="208"/>
      <c r="F14" s="208"/>
      <c r="G14" s="208"/>
      <c r="H14" s="208"/>
    </row>
    <row r="15" spans="1:8" ht="18.75" x14ac:dyDescent="0.25">
      <c r="A15" s="208"/>
      <c r="B15" s="210" t="s">
        <v>289</v>
      </c>
      <c r="C15" s="208"/>
      <c r="D15" s="209">
        <v>0</v>
      </c>
      <c r="E15" s="208"/>
      <c r="F15" s="208"/>
      <c r="G15" s="208"/>
      <c r="H15" s="208"/>
    </row>
    <row r="16" spans="1:8" ht="18.75" x14ac:dyDescent="0.3">
      <c r="A16" s="205"/>
    </row>
    <row r="17" spans="1:8" ht="18.75" x14ac:dyDescent="0.25">
      <c r="A17" s="597" t="s">
        <v>290</v>
      </c>
      <c r="B17" s="597"/>
      <c r="C17" s="597"/>
      <c r="D17" s="597"/>
      <c r="E17" s="597"/>
      <c r="F17" s="597"/>
      <c r="G17" s="597"/>
      <c r="H17" s="597"/>
    </row>
    <row r="18" spans="1:8" ht="18.75" x14ac:dyDescent="0.3">
      <c r="A18" s="205"/>
    </row>
    <row r="19" spans="1:8" ht="37.5" x14ac:dyDescent="0.25">
      <c r="A19" s="598" t="s">
        <v>291</v>
      </c>
      <c r="B19" s="598"/>
      <c r="C19" s="598"/>
      <c r="D19" s="598"/>
      <c r="E19" s="598"/>
      <c r="F19" s="206" t="s">
        <v>292</v>
      </c>
    </row>
    <row r="20" spans="1:8" ht="18.75" x14ac:dyDescent="0.25">
      <c r="A20" s="599">
        <v>1</v>
      </c>
      <c r="B20" s="599"/>
      <c r="C20" s="599"/>
      <c r="D20" s="599"/>
      <c r="E20" s="599"/>
      <c r="F20" s="207">
        <v>2</v>
      </c>
    </row>
    <row r="21" spans="1:8" ht="18.75" x14ac:dyDescent="0.25">
      <c r="A21" s="599" t="s">
        <v>293</v>
      </c>
      <c r="B21" s="599"/>
      <c r="C21" s="599"/>
      <c r="D21" s="599"/>
      <c r="E21" s="599"/>
      <c r="F21" s="212">
        <v>0</v>
      </c>
    </row>
    <row r="23" spans="1:8" s="213" customFormat="1" ht="65.25" customHeight="1" x14ac:dyDescent="0.3">
      <c r="A23" s="600" t="s">
        <v>319</v>
      </c>
      <c r="B23" s="591"/>
      <c r="C23" s="591"/>
      <c r="D23" s="591"/>
      <c r="E23" s="591"/>
      <c r="F23" s="591"/>
      <c r="G23" s="591"/>
      <c r="H23" s="591"/>
    </row>
    <row r="24" spans="1:8" ht="18.75" x14ac:dyDescent="0.3">
      <c r="B24" s="596"/>
      <c r="C24" s="596"/>
      <c r="D24" s="596"/>
      <c r="E24" s="596"/>
      <c r="F24" s="596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workbookViewId="0">
      <selection activeCell="A5" sqref="A5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601" t="s">
        <v>405</v>
      </c>
      <c r="B1" s="548"/>
    </row>
    <row r="2" spans="1:3" x14ac:dyDescent="0.25">
      <c r="A2" s="601" t="s">
        <v>398</v>
      </c>
      <c r="B2" s="548"/>
    </row>
    <row r="3" spans="1:3" x14ac:dyDescent="0.25">
      <c r="A3" s="601" t="s">
        <v>399</v>
      </c>
      <c r="B3" s="548"/>
    </row>
    <row r="4" spans="1:3" x14ac:dyDescent="0.25">
      <c r="A4" s="601" t="s">
        <v>434</v>
      </c>
      <c r="B4" s="602"/>
    </row>
    <row r="6" spans="1:3" ht="18.75" x14ac:dyDescent="0.3">
      <c r="A6" s="604" t="s">
        <v>384</v>
      </c>
      <c r="B6" s="604"/>
      <c r="C6" s="604"/>
    </row>
    <row r="7" spans="1:3" ht="18.75" x14ac:dyDescent="0.3">
      <c r="A7" s="205"/>
    </row>
    <row r="8" spans="1:3" ht="42.75" customHeight="1" x14ac:dyDescent="0.3">
      <c r="A8" s="247" t="s">
        <v>294</v>
      </c>
      <c r="B8" s="248" t="s">
        <v>385</v>
      </c>
    </row>
    <row r="9" spans="1:3" ht="31.5" x14ac:dyDescent="0.25">
      <c r="A9" s="249" t="s">
        <v>386</v>
      </c>
      <c r="B9" s="250">
        <v>100</v>
      </c>
    </row>
    <row r="10" spans="1:3" ht="15.75" x14ac:dyDescent="0.25">
      <c r="A10" s="249" t="s">
        <v>236</v>
      </c>
      <c r="B10" s="250">
        <v>100</v>
      </c>
    </row>
    <row r="11" spans="1:3" ht="15.75" x14ac:dyDescent="0.25">
      <c r="A11" s="249" t="s">
        <v>296</v>
      </c>
      <c r="B11" s="250">
        <v>100</v>
      </c>
    </row>
    <row r="12" spans="1:3" ht="15.75" x14ac:dyDescent="0.25">
      <c r="A12" s="249" t="s">
        <v>298</v>
      </c>
      <c r="B12" s="250">
        <v>100</v>
      </c>
    </row>
    <row r="13" spans="1:3" ht="63" x14ac:dyDescent="0.25">
      <c r="A13" s="249" t="s">
        <v>387</v>
      </c>
      <c r="B13" s="250">
        <v>100</v>
      </c>
    </row>
    <row r="14" spans="1:3" ht="48" customHeight="1" x14ac:dyDescent="0.25">
      <c r="A14" s="251" t="s">
        <v>388</v>
      </c>
      <c r="B14" s="250">
        <v>100</v>
      </c>
    </row>
    <row r="15" spans="1:3" ht="47.25" x14ac:dyDescent="0.25">
      <c r="A15" s="251" t="s">
        <v>295</v>
      </c>
      <c r="B15" s="250">
        <v>100</v>
      </c>
    </row>
    <row r="16" spans="1:3" ht="31.5" x14ac:dyDescent="0.25">
      <c r="A16" s="249" t="s">
        <v>389</v>
      </c>
      <c r="B16" s="250">
        <v>100</v>
      </c>
    </row>
    <row r="17" spans="1:2" ht="63" x14ac:dyDescent="0.25">
      <c r="A17" s="249" t="s">
        <v>390</v>
      </c>
      <c r="B17" s="250" t="s">
        <v>297</v>
      </c>
    </row>
    <row r="18" spans="1:2" ht="47.25" x14ac:dyDescent="0.25">
      <c r="A18" s="249" t="s">
        <v>391</v>
      </c>
      <c r="B18" s="250">
        <v>100</v>
      </c>
    </row>
    <row r="19" spans="1:2" ht="63" x14ac:dyDescent="0.25">
      <c r="A19" s="249" t="s">
        <v>392</v>
      </c>
      <c r="B19" s="250">
        <v>100</v>
      </c>
    </row>
    <row r="20" spans="1:2" ht="84" customHeight="1" x14ac:dyDescent="0.25">
      <c r="A20" s="251" t="s">
        <v>393</v>
      </c>
      <c r="B20" s="250">
        <v>100</v>
      </c>
    </row>
    <row r="21" spans="1:2" ht="63" x14ac:dyDescent="0.25">
      <c r="A21" s="249" t="s">
        <v>394</v>
      </c>
      <c r="B21" s="250">
        <v>100</v>
      </c>
    </row>
    <row r="22" spans="1:2" ht="47.25" x14ac:dyDescent="0.25">
      <c r="A22" s="249" t="s">
        <v>395</v>
      </c>
      <c r="B22" s="250">
        <v>100</v>
      </c>
    </row>
    <row r="23" spans="1:2" ht="63" x14ac:dyDescent="0.25">
      <c r="A23" s="249" t="s">
        <v>396</v>
      </c>
      <c r="B23" s="250">
        <v>100</v>
      </c>
    </row>
    <row r="24" spans="1:2" ht="31.5" customHeight="1" x14ac:dyDescent="0.25">
      <c r="A24" s="603" t="s">
        <v>397</v>
      </c>
      <c r="B24" s="603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topLeftCell="A17" workbookViewId="0">
      <selection activeCell="A2" sqref="A2:C34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177" t="s">
        <v>251</v>
      </c>
    </row>
    <row r="3" spans="1:3" ht="15.75" x14ac:dyDescent="0.25">
      <c r="C3" s="177" t="s">
        <v>0</v>
      </c>
    </row>
    <row r="4" spans="1:3" ht="15.75" x14ac:dyDescent="0.25">
      <c r="C4" s="177" t="s">
        <v>1</v>
      </c>
    </row>
    <row r="5" spans="1:3" ht="15.75" x14ac:dyDescent="0.25">
      <c r="C5" s="177" t="s">
        <v>2</v>
      </c>
    </row>
    <row r="6" spans="1:3" x14ac:dyDescent="0.25">
      <c r="C6" s="180" t="s">
        <v>432</v>
      </c>
    </row>
    <row r="10" spans="1:3" ht="83.25" customHeight="1" x14ac:dyDescent="0.25">
      <c r="A10" s="543" t="s">
        <v>406</v>
      </c>
      <c r="B10" s="543"/>
      <c r="C10" s="543"/>
    </row>
    <row r="11" spans="1:3" ht="18.75" x14ac:dyDescent="0.3">
      <c r="A11" s="257"/>
    </row>
    <row r="12" spans="1:3" ht="37.5" x14ac:dyDescent="0.25">
      <c r="A12" s="258" t="s">
        <v>252</v>
      </c>
      <c r="B12" s="258" t="s">
        <v>253</v>
      </c>
      <c r="C12" s="258" t="s">
        <v>254</v>
      </c>
    </row>
    <row r="13" spans="1:3" ht="17.25" customHeight="1" x14ac:dyDescent="0.25">
      <c r="A13" s="605" t="s">
        <v>255</v>
      </c>
      <c r="B13" s="606" t="s">
        <v>256</v>
      </c>
      <c r="C13" s="233" t="s">
        <v>257</v>
      </c>
    </row>
    <row r="14" spans="1:3" ht="17.25" customHeight="1" x14ac:dyDescent="0.25">
      <c r="A14" s="605"/>
      <c r="B14" s="606"/>
      <c r="C14" s="233" t="s">
        <v>258</v>
      </c>
    </row>
    <row r="15" spans="1:3" ht="56.25" x14ac:dyDescent="0.25">
      <c r="A15" s="605"/>
      <c r="B15" s="606"/>
      <c r="C15" s="233" t="s">
        <v>259</v>
      </c>
    </row>
    <row r="16" spans="1:3" ht="18.75" x14ac:dyDescent="0.25">
      <c r="A16" s="605"/>
      <c r="B16" s="606"/>
      <c r="C16" s="233" t="s">
        <v>260</v>
      </c>
    </row>
    <row r="17" spans="1:3" ht="18.75" x14ac:dyDescent="0.25">
      <c r="A17" s="605"/>
      <c r="B17" s="606"/>
      <c r="C17" s="233" t="s">
        <v>261</v>
      </c>
    </row>
    <row r="18" spans="1:3" ht="18.75" x14ac:dyDescent="0.25">
      <c r="A18" s="605"/>
      <c r="B18" s="606"/>
      <c r="C18" s="233" t="s">
        <v>262</v>
      </c>
    </row>
    <row r="19" spans="1:3" ht="37.5" x14ac:dyDescent="0.25">
      <c r="A19" s="605"/>
      <c r="B19" s="606"/>
      <c r="C19" s="233" t="s">
        <v>263</v>
      </c>
    </row>
    <row r="20" spans="1:3" ht="37.5" x14ac:dyDescent="0.25">
      <c r="A20" s="605"/>
      <c r="B20" s="606"/>
      <c r="C20" s="233" t="s">
        <v>264</v>
      </c>
    </row>
    <row r="21" spans="1:3" ht="18.75" x14ac:dyDescent="0.25">
      <c r="A21" s="605" t="s">
        <v>265</v>
      </c>
      <c r="B21" s="606" t="s">
        <v>266</v>
      </c>
      <c r="C21" s="233" t="s">
        <v>257</v>
      </c>
    </row>
    <row r="22" spans="1:3" ht="18.75" x14ac:dyDescent="0.25">
      <c r="A22" s="605"/>
      <c r="B22" s="606"/>
      <c r="C22" s="233" t="s">
        <v>258</v>
      </c>
    </row>
    <row r="23" spans="1:3" ht="56.25" x14ac:dyDescent="0.25">
      <c r="A23" s="605"/>
      <c r="B23" s="606"/>
      <c r="C23" s="233" t="s">
        <v>259</v>
      </c>
    </row>
    <row r="24" spans="1:3" ht="18.75" x14ac:dyDescent="0.25">
      <c r="A24" s="605"/>
      <c r="B24" s="606"/>
      <c r="C24" s="233" t="s">
        <v>260</v>
      </c>
    </row>
    <row r="25" spans="1:3" ht="18.75" x14ac:dyDescent="0.25">
      <c r="A25" s="605"/>
      <c r="B25" s="606"/>
      <c r="C25" s="233" t="s">
        <v>261</v>
      </c>
    </row>
    <row r="26" spans="1:3" ht="18.75" x14ac:dyDescent="0.25">
      <c r="A26" s="605" t="s">
        <v>267</v>
      </c>
      <c r="B26" s="606" t="s">
        <v>268</v>
      </c>
      <c r="C26" s="233" t="s">
        <v>257</v>
      </c>
    </row>
    <row r="27" spans="1:3" ht="18.75" x14ac:dyDescent="0.25">
      <c r="A27" s="605"/>
      <c r="B27" s="606"/>
      <c r="C27" s="233" t="s">
        <v>258</v>
      </c>
    </row>
    <row r="28" spans="1:3" ht="56.25" x14ac:dyDescent="0.25">
      <c r="A28" s="605"/>
      <c r="B28" s="606"/>
      <c r="C28" s="233" t="s">
        <v>259</v>
      </c>
    </row>
    <row r="29" spans="1:3" ht="18.75" x14ac:dyDescent="0.25">
      <c r="A29" s="605"/>
      <c r="B29" s="606"/>
      <c r="C29" s="233" t="s">
        <v>260</v>
      </c>
    </row>
    <row r="30" spans="1:3" ht="18.75" x14ac:dyDescent="0.25">
      <c r="A30" s="605"/>
      <c r="B30" s="606"/>
      <c r="C30" s="233" t="s">
        <v>269</v>
      </c>
    </row>
    <row r="31" spans="1:3" ht="18.75" x14ac:dyDescent="0.25">
      <c r="A31" s="605"/>
      <c r="B31" s="606"/>
      <c r="C31" s="233" t="s">
        <v>270</v>
      </c>
    </row>
    <row r="32" spans="1:3" ht="112.5" x14ac:dyDescent="0.25">
      <c r="A32" s="259" t="s">
        <v>271</v>
      </c>
      <c r="B32" s="233" t="s">
        <v>272</v>
      </c>
      <c r="C32" s="233" t="s">
        <v>273</v>
      </c>
    </row>
    <row r="33" spans="1:3" ht="15.75" x14ac:dyDescent="0.25">
      <c r="A33" s="260"/>
    </row>
    <row r="34" spans="1:3" ht="18.75" x14ac:dyDescent="0.3">
      <c r="A34" s="584" t="s">
        <v>335</v>
      </c>
      <c r="B34" s="584"/>
      <c r="C34" s="584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opLeftCell="A13" workbookViewId="0">
      <selection activeCell="A6" sqref="A6:C6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7" customWidth="1"/>
  </cols>
  <sheetData>
    <row r="1" spans="1:5" ht="15.75" x14ac:dyDescent="0.25">
      <c r="C1" s="181" t="s">
        <v>237</v>
      </c>
    </row>
    <row r="2" spans="1:5" ht="15.75" x14ac:dyDescent="0.25">
      <c r="C2" s="181" t="s">
        <v>0</v>
      </c>
    </row>
    <row r="3" spans="1:5" ht="15.75" x14ac:dyDescent="0.25">
      <c r="C3" s="181" t="s">
        <v>1</v>
      </c>
    </row>
    <row r="4" spans="1:5" ht="15.75" x14ac:dyDescent="0.25">
      <c r="C4" s="181" t="s">
        <v>2</v>
      </c>
    </row>
    <row r="5" spans="1:5" x14ac:dyDescent="0.25">
      <c r="B5" s="548" t="s">
        <v>433</v>
      </c>
      <c r="C5" s="548"/>
    </row>
    <row r="6" spans="1:5" ht="18.75" x14ac:dyDescent="0.3">
      <c r="A6" s="543" t="s">
        <v>345</v>
      </c>
      <c r="B6" s="544"/>
      <c r="C6" s="544"/>
      <c r="D6" s="182"/>
    </row>
    <row r="7" spans="1:5" ht="18.75" customHeight="1" x14ac:dyDescent="0.25">
      <c r="C7" s="282" t="s">
        <v>3</v>
      </c>
      <c r="D7" s="183"/>
    </row>
    <row r="8" spans="1:5" ht="33" x14ac:dyDescent="0.25">
      <c r="A8" s="261" t="s">
        <v>201</v>
      </c>
      <c r="B8" s="261" t="s">
        <v>200</v>
      </c>
      <c r="C8" s="262" t="s">
        <v>148</v>
      </c>
    </row>
    <row r="9" spans="1:5" ht="16.5" x14ac:dyDescent="0.25">
      <c r="A9" s="263">
        <v>1</v>
      </c>
      <c r="B9" s="263">
        <v>2</v>
      </c>
      <c r="C9" s="264">
        <v>3</v>
      </c>
    </row>
    <row r="10" spans="1:5" ht="25.5" customHeight="1" x14ac:dyDescent="0.25">
      <c r="A10" s="265" t="s">
        <v>238</v>
      </c>
      <c r="B10" s="266" t="s">
        <v>193</v>
      </c>
      <c r="C10" s="267">
        <f>C11+C15+C20</f>
        <v>10292</v>
      </c>
    </row>
    <row r="11" spans="1:5" ht="49.5" x14ac:dyDescent="0.25">
      <c r="A11" s="268" t="s">
        <v>239</v>
      </c>
      <c r="B11" s="269" t="s">
        <v>240</v>
      </c>
      <c r="C11" s="270">
        <f>C12</f>
        <v>9018.7999999999993</v>
      </c>
    </row>
    <row r="12" spans="1:5" ht="40.5" customHeight="1" x14ac:dyDescent="0.25">
      <c r="A12" s="271" t="s">
        <v>347</v>
      </c>
      <c r="B12" s="272" t="s">
        <v>241</v>
      </c>
      <c r="C12" s="270">
        <f>C13</f>
        <v>9018.7999999999993</v>
      </c>
    </row>
    <row r="13" spans="1:5" ht="33" x14ac:dyDescent="0.25">
      <c r="A13" s="273" t="s">
        <v>314</v>
      </c>
      <c r="B13" s="272" t="s">
        <v>242</v>
      </c>
      <c r="C13" s="270">
        <f>C14</f>
        <v>9018.7999999999993</v>
      </c>
    </row>
    <row r="14" spans="1:5" ht="33" x14ac:dyDescent="0.25">
      <c r="A14" s="271" t="s">
        <v>311</v>
      </c>
      <c r="B14" s="272" t="s">
        <v>192</v>
      </c>
      <c r="C14" s="270">
        <v>9018.7999999999993</v>
      </c>
      <c r="D14" s="7"/>
    </row>
    <row r="15" spans="1:5" ht="33" x14ac:dyDescent="0.25">
      <c r="A15" s="271" t="s">
        <v>315</v>
      </c>
      <c r="B15" s="274" t="s">
        <v>243</v>
      </c>
      <c r="C15" s="275">
        <f>C19+C17</f>
        <v>249.10000000000002</v>
      </c>
      <c r="E15" s="7"/>
    </row>
    <row r="16" spans="1:5" ht="49.5" x14ac:dyDescent="0.25">
      <c r="A16" s="271" t="s">
        <v>317</v>
      </c>
      <c r="B16" s="274" t="s">
        <v>245</v>
      </c>
      <c r="C16" s="275">
        <v>3.8</v>
      </c>
      <c r="E16" s="7"/>
    </row>
    <row r="17" spans="1:5" ht="49.5" x14ac:dyDescent="0.25">
      <c r="A17" s="271" t="s">
        <v>313</v>
      </c>
      <c r="B17" s="274" t="s">
        <v>189</v>
      </c>
      <c r="C17" s="275">
        <v>3.8</v>
      </c>
      <c r="E17" s="7"/>
    </row>
    <row r="18" spans="1:5" ht="49.5" x14ac:dyDescent="0.25">
      <c r="A18" s="271" t="s">
        <v>318</v>
      </c>
      <c r="B18" s="274" t="s">
        <v>244</v>
      </c>
      <c r="C18" s="275">
        <f>C19</f>
        <v>245.3</v>
      </c>
    </row>
    <row r="19" spans="1:5" ht="66" x14ac:dyDescent="0.25">
      <c r="A19" s="273" t="s">
        <v>312</v>
      </c>
      <c r="B19" s="274" t="s">
        <v>190</v>
      </c>
      <c r="C19" s="275">
        <v>245.3</v>
      </c>
    </row>
    <row r="20" spans="1:5" ht="97.5" customHeight="1" x14ac:dyDescent="0.25">
      <c r="A20" s="276" t="s">
        <v>429</v>
      </c>
      <c r="B20" s="277" t="s">
        <v>428</v>
      </c>
      <c r="C20" s="278">
        <f>C21</f>
        <v>1024.0999999999999</v>
      </c>
    </row>
    <row r="21" spans="1:5" ht="102" customHeight="1" x14ac:dyDescent="0.25">
      <c r="A21" s="276" t="s">
        <v>424</v>
      </c>
      <c r="B21" s="279" t="s">
        <v>428</v>
      </c>
      <c r="C21" s="278">
        <v>1024.0999999999999</v>
      </c>
    </row>
    <row r="22" spans="1:5" ht="17.25" x14ac:dyDescent="0.3">
      <c r="A22" s="280"/>
      <c r="B22" s="280"/>
      <c r="C22" s="281"/>
    </row>
    <row r="23" spans="1:5" ht="84" customHeight="1" x14ac:dyDescent="0.3">
      <c r="A23" s="546" t="s">
        <v>316</v>
      </c>
      <c r="B23" s="547"/>
      <c r="C23" s="547"/>
    </row>
    <row r="24" spans="1:5" ht="18.75" x14ac:dyDescent="0.25">
      <c r="A24" s="185"/>
      <c r="B24" s="186"/>
      <c r="C24" s="187"/>
      <c r="E24" s="7"/>
    </row>
    <row r="25" spans="1:5" ht="18.75" x14ac:dyDescent="0.25">
      <c r="A25" s="545"/>
      <c r="B25" s="536"/>
      <c r="C25" s="536"/>
    </row>
  </sheetData>
  <mergeCells count="4">
    <mergeCell ref="A6:C6"/>
    <mergeCell ref="A25:C25"/>
    <mergeCell ref="A23:C23"/>
    <mergeCell ref="B5:C5"/>
  </mergeCells>
  <phoneticPr fontId="38" type="noConversion"/>
  <pageMargins left="0.70866141732283472" right="0.70866141732283472" top="0.55118110236220474" bottom="0.35433070866141736" header="0.31496062992125984" footer="0.31496062992125984"/>
  <pageSetup paperSize="9"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opLeftCell="A25" workbookViewId="0">
      <selection activeCell="A26" sqref="A26:C26"/>
    </sheetView>
  </sheetViews>
  <sheetFormatPr defaultRowHeight="15" x14ac:dyDescent="0.25"/>
  <cols>
    <col min="1" max="1" width="27.5703125" customWidth="1"/>
    <col min="2" max="2" width="72.140625" customWidth="1"/>
    <col min="3" max="3" width="20.140625" customWidth="1"/>
  </cols>
  <sheetData>
    <row r="1" spans="1:3" x14ac:dyDescent="0.25">
      <c r="B1" s="14"/>
      <c r="C1" s="490" t="s">
        <v>50</v>
      </c>
    </row>
    <row r="2" spans="1:3" x14ac:dyDescent="0.25">
      <c r="B2" s="14"/>
      <c r="C2" s="490" t="s">
        <v>0</v>
      </c>
    </row>
    <row r="3" spans="1:3" x14ac:dyDescent="0.25">
      <c r="B3" s="14"/>
      <c r="C3" s="490" t="s">
        <v>1</v>
      </c>
    </row>
    <row r="4" spans="1:3" x14ac:dyDescent="0.25">
      <c r="B4" s="14"/>
      <c r="C4" s="490" t="s">
        <v>2</v>
      </c>
    </row>
    <row r="5" spans="1:3" x14ac:dyDescent="0.25">
      <c r="B5" s="535" t="s">
        <v>444</v>
      </c>
      <c r="C5" s="550"/>
    </row>
    <row r="6" spans="1:3" x14ac:dyDescent="0.25">
      <c r="B6" s="14"/>
      <c r="C6" s="490" t="s">
        <v>50</v>
      </c>
    </row>
    <row r="7" spans="1:3" x14ac:dyDescent="0.25">
      <c r="B7" s="14"/>
      <c r="C7" s="490" t="s">
        <v>0</v>
      </c>
    </row>
    <row r="8" spans="1:3" x14ac:dyDescent="0.25">
      <c r="B8" s="14"/>
      <c r="C8" s="490" t="s">
        <v>1</v>
      </c>
    </row>
    <row r="9" spans="1:3" x14ac:dyDescent="0.25">
      <c r="B9" s="14"/>
      <c r="C9" s="490" t="s">
        <v>2</v>
      </c>
    </row>
    <row r="10" spans="1:3" x14ac:dyDescent="0.25">
      <c r="B10" s="535" t="s">
        <v>433</v>
      </c>
      <c r="C10" s="550"/>
    </row>
    <row r="11" spans="1:3" x14ac:dyDescent="0.25">
      <c r="C11" s="50"/>
    </row>
    <row r="12" spans="1:3" ht="24" customHeight="1" x14ac:dyDescent="0.25">
      <c r="A12" s="551" t="s">
        <v>346</v>
      </c>
      <c r="B12" s="551"/>
      <c r="C12" s="551"/>
    </row>
    <row r="13" spans="1:3" ht="18.75" x14ac:dyDescent="0.3">
      <c r="A13" s="533"/>
      <c r="B13" s="533"/>
      <c r="C13" s="533"/>
    </row>
    <row r="14" spans="1:3" x14ac:dyDescent="0.25">
      <c r="C14" s="490" t="s">
        <v>3</v>
      </c>
    </row>
    <row r="15" spans="1:3" ht="31.5" x14ac:dyDescent="0.25">
      <c r="A15" s="491" t="s">
        <v>201</v>
      </c>
      <c r="B15" s="491" t="s">
        <v>200</v>
      </c>
      <c r="C15" s="492" t="s">
        <v>148</v>
      </c>
    </row>
    <row r="16" spans="1:3" ht="15.75" x14ac:dyDescent="0.25">
      <c r="A16" s="491" t="s">
        <v>199</v>
      </c>
      <c r="B16" s="493" t="s">
        <v>340</v>
      </c>
      <c r="C16" s="494">
        <f>C17+C18+C22+C25+C26+C21+C23+C24</f>
        <v>13973.3</v>
      </c>
    </row>
    <row r="17" spans="1:4" ht="15.75" x14ac:dyDescent="0.25">
      <c r="A17" s="495" t="s">
        <v>230</v>
      </c>
      <c r="B17" s="496" t="s">
        <v>198</v>
      </c>
      <c r="C17" s="497">
        <v>2400</v>
      </c>
    </row>
    <row r="18" spans="1:4" ht="27" customHeight="1" x14ac:dyDescent="0.25">
      <c r="A18" s="498" t="s">
        <v>344</v>
      </c>
      <c r="B18" s="552" t="s">
        <v>341</v>
      </c>
      <c r="C18" s="555">
        <v>3495.9</v>
      </c>
    </row>
    <row r="19" spans="1:4" ht="36.75" customHeight="1" x14ac:dyDescent="0.25">
      <c r="A19" s="495" t="s">
        <v>342</v>
      </c>
      <c r="B19" s="553"/>
      <c r="C19" s="556"/>
    </row>
    <row r="20" spans="1:4" ht="32.25" customHeight="1" x14ac:dyDescent="0.25">
      <c r="A20" s="499" t="s">
        <v>343</v>
      </c>
      <c r="B20" s="554"/>
      <c r="C20" s="557"/>
    </row>
    <row r="21" spans="1:4" ht="15.75" x14ac:dyDescent="0.25">
      <c r="A21" s="498" t="s">
        <v>309</v>
      </c>
      <c r="B21" s="496" t="s">
        <v>195</v>
      </c>
      <c r="C21" s="500">
        <v>80</v>
      </c>
    </row>
    <row r="22" spans="1:4" ht="58.5" customHeight="1" x14ac:dyDescent="0.25">
      <c r="A22" s="501" t="s">
        <v>197</v>
      </c>
      <c r="B22" s="502" t="s">
        <v>196</v>
      </c>
      <c r="C22" s="503">
        <v>2000</v>
      </c>
    </row>
    <row r="23" spans="1:4" ht="48.75" customHeight="1" x14ac:dyDescent="0.25">
      <c r="A23" s="501" t="s">
        <v>231</v>
      </c>
      <c r="B23" s="502" t="s">
        <v>278</v>
      </c>
      <c r="C23" s="503">
        <v>800</v>
      </c>
    </row>
    <row r="24" spans="1:4" ht="46.5" customHeight="1" x14ac:dyDescent="0.25">
      <c r="A24" s="501" t="s">
        <v>232</v>
      </c>
      <c r="B24" s="504" t="s">
        <v>420</v>
      </c>
      <c r="C24" s="503">
        <v>4000</v>
      </c>
    </row>
    <row r="25" spans="1:4" ht="84" customHeight="1" x14ac:dyDescent="0.25">
      <c r="A25" s="501" t="s">
        <v>310</v>
      </c>
      <c r="B25" s="505" t="s">
        <v>274</v>
      </c>
      <c r="C25" s="506">
        <v>139.5</v>
      </c>
    </row>
    <row r="26" spans="1:4" ht="30.75" customHeight="1" x14ac:dyDescent="0.25">
      <c r="A26" s="526" t="s">
        <v>227</v>
      </c>
      <c r="B26" s="528" t="s">
        <v>453</v>
      </c>
      <c r="C26" s="527">
        <v>1057.9000000000001</v>
      </c>
      <c r="D26">
        <v>1007.9</v>
      </c>
    </row>
    <row r="27" spans="1:4" ht="15.75" x14ac:dyDescent="0.25">
      <c r="A27" s="507" t="s">
        <v>194</v>
      </c>
      <c r="B27" s="508" t="s">
        <v>193</v>
      </c>
      <c r="C27" s="509">
        <f>C28+C30+C31+C32+C29</f>
        <v>10881.699999999999</v>
      </c>
    </row>
    <row r="28" spans="1:4" ht="37.5" customHeight="1" x14ac:dyDescent="0.25">
      <c r="A28" s="510" t="s">
        <v>311</v>
      </c>
      <c r="B28" s="511" t="s">
        <v>192</v>
      </c>
      <c r="C28" s="512">
        <v>9018.7999999999993</v>
      </c>
    </row>
    <row r="29" spans="1:4" ht="37.5" customHeight="1" x14ac:dyDescent="0.25">
      <c r="A29" s="510" t="s">
        <v>445</v>
      </c>
      <c r="B29" s="511" t="s">
        <v>192</v>
      </c>
      <c r="C29" s="512">
        <v>589.70000000000005</v>
      </c>
    </row>
    <row r="30" spans="1:4" ht="52.5" customHeight="1" x14ac:dyDescent="0.25">
      <c r="A30" s="510" t="s">
        <v>313</v>
      </c>
      <c r="B30" s="513" t="s">
        <v>189</v>
      </c>
      <c r="C30" s="503">
        <v>3.8</v>
      </c>
    </row>
    <row r="31" spans="1:4" ht="48" customHeight="1" x14ac:dyDescent="0.25">
      <c r="A31" s="510" t="s">
        <v>312</v>
      </c>
      <c r="B31" s="513" t="s">
        <v>190</v>
      </c>
      <c r="C31" s="512">
        <v>245.3</v>
      </c>
    </row>
    <row r="32" spans="1:4" ht="83.25" customHeight="1" x14ac:dyDescent="0.25">
      <c r="A32" s="501" t="s">
        <v>424</v>
      </c>
      <c r="B32" s="516" t="s">
        <v>428</v>
      </c>
      <c r="C32" s="514">
        <v>1024.0999999999999</v>
      </c>
    </row>
    <row r="33" spans="1:3" ht="15.75" x14ac:dyDescent="0.25">
      <c r="A33" s="558" t="s">
        <v>188</v>
      </c>
      <c r="B33" s="559"/>
      <c r="C33" s="515">
        <f>C16+C27</f>
        <v>24855</v>
      </c>
    </row>
    <row r="34" spans="1:3" x14ac:dyDescent="0.25">
      <c r="C34" s="50"/>
    </row>
    <row r="35" spans="1:3" ht="15.75" x14ac:dyDescent="0.25">
      <c r="A35" s="549" t="s">
        <v>443</v>
      </c>
      <c r="B35" s="549"/>
      <c r="C35" s="50"/>
    </row>
  </sheetData>
  <mergeCells count="8">
    <mergeCell ref="A35:B35"/>
    <mergeCell ref="B10:C10"/>
    <mergeCell ref="B5:C5"/>
    <mergeCell ref="A12:C12"/>
    <mergeCell ref="A13:C13"/>
    <mergeCell ref="B18:B20"/>
    <mergeCell ref="C18:C20"/>
    <mergeCell ref="A33:B33"/>
  </mergeCells>
  <pageMargins left="0.7" right="0.7" top="0.75" bottom="0.75" header="0.3" footer="0.3"/>
  <pageSetup paperSize="9" scale="68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activeCell="B5" sqref="B5:C5"/>
    </sheetView>
  </sheetViews>
  <sheetFormatPr defaultRowHeight="15" x14ac:dyDescent="0.25"/>
  <cols>
    <col min="1" max="1" width="32.7109375" customWidth="1"/>
    <col min="2" max="2" width="56.5703125" customWidth="1"/>
    <col min="3" max="3" width="29.85546875" customWidth="1"/>
  </cols>
  <sheetData>
    <row r="1" spans="1:3" ht="15.75" x14ac:dyDescent="0.25">
      <c r="C1" s="181" t="s">
        <v>237</v>
      </c>
    </row>
    <row r="2" spans="1:3" ht="15.75" x14ac:dyDescent="0.25">
      <c r="C2" s="181" t="s">
        <v>0</v>
      </c>
    </row>
    <row r="3" spans="1:3" ht="15.75" x14ac:dyDescent="0.25">
      <c r="C3" s="181" t="s">
        <v>1</v>
      </c>
    </row>
    <row r="4" spans="1:3" ht="15.75" x14ac:dyDescent="0.25">
      <c r="C4" s="181" t="s">
        <v>2</v>
      </c>
    </row>
    <row r="5" spans="1:3" x14ac:dyDescent="0.25">
      <c r="B5" s="548" t="s">
        <v>460</v>
      </c>
      <c r="C5" s="548"/>
    </row>
    <row r="6" spans="1:3" ht="15.75" x14ac:dyDescent="0.25">
      <c r="C6" s="181" t="s">
        <v>438</v>
      </c>
    </row>
    <row r="7" spans="1:3" ht="15.75" x14ac:dyDescent="0.25">
      <c r="C7" s="181" t="s">
        <v>0</v>
      </c>
    </row>
    <row r="8" spans="1:3" ht="15.75" x14ac:dyDescent="0.25">
      <c r="C8" s="181" t="s">
        <v>1</v>
      </c>
    </row>
    <row r="9" spans="1:3" ht="15.75" x14ac:dyDescent="0.25">
      <c r="C9" s="181" t="s">
        <v>2</v>
      </c>
    </row>
    <row r="10" spans="1:3" x14ac:dyDescent="0.25">
      <c r="B10" s="548" t="s">
        <v>446</v>
      </c>
      <c r="C10" s="548"/>
    </row>
    <row r="11" spans="1:3" x14ac:dyDescent="0.25">
      <c r="C11" s="7"/>
    </row>
    <row r="12" spans="1:3" ht="38.25" customHeight="1" x14ac:dyDescent="0.3">
      <c r="A12" s="560" t="s">
        <v>447</v>
      </c>
      <c r="B12" s="560"/>
      <c r="C12" s="560"/>
    </row>
    <row r="13" spans="1:3" ht="18.75" x14ac:dyDescent="0.3">
      <c r="C13" s="517" t="s">
        <v>3</v>
      </c>
    </row>
    <row r="14" spans="1:3" ht="37.5" x14ac:dyDescent="0.25">
      <c r="A14" s="153" t="s">
        <v>201</v>
      </c>
      <c r="B14" s="153" t="s">
        <v>200</v>
      </c>
      <c r="C14" s="518" t="s">
        <v>148</v>
      </c>
    </row>
    <row r="15" spans="1:3" ht="18.75" x14ac:dyDescent="0.3">
      <c r="A15" s="519">
        <v>1</v>
      </c>
      <c r="B15" s="519">
        <v>2</v>
      </c>
      <c r="C15" s="520">
        <v>3</v>
      </c>
    </row>
    <row r="16" spans="1:3" ht="18.75" x14ac:dyDescent="0.25">
      <c r="A16" s="153" t="s">
        <v>238</v>
      </c>
      <c r="B16" s="521" t="s">
        <v>193</v>
      </c>
      <c r="C16" s="522">
        <f>C20</f>
        <v>589.70000000000005</v>
      </c>
    </row>
    <row r="17" spans="1:3" ht="63" customHeight="1" x14ac:dyDescent="0.25">
      <c r="A17" s="179" t="s">
        <v>239</v>
      </c>
      <c r="B17" s="523" t="s">
        <v>240</v>
      </c>
      <c r="C17" s="489">
        <f>C20</f>
        <v>589.70000000000005</v>
      </c>
    </row>
    <row r="18" spans="1:3" ht="45.75" customHeight="1" x14ac:dyDescent="0.25">
      <c r="A18" s="524" t="s">
        <v>448</v>
      </c>
      <c r="B18" s="525" t="s">
        <v>241</v>
      </c>
      <c r="C18" s="489">
        <f>C20</f>
        <v>589.70000000000005</v>
      </c>
    </row>
    <row r="19" spans="1:3" ht="45" customHeight="1" x14ac:dyDescent="0.25">
      <c r="A19" s="524" t="s">
        <v>452</v>
      </c>
      <c r="B19" s="525" t="s">
        <v>242</v>
      </c>
      <c r="C19" s="489">
        <f>C20</f>
        <v>589.70000000000005</v>
      </c>
    </row>
    <row r="20" spans="1:3" ht="53.25" customHeight="1" x14ac:dyDescent="0.25">
      <c r="A20" s="524" t="s">
        <v>445</v>
      </c>
      <c r="B20" s="525" t="s">
        <v>192</v>
      </c>
      <c r="C20" s="489">
        <v>589.70000000000005</v>
      </c>
    </row>
    <row r="21" spans="1:3" x14ac:dyDescent="0.25">
      <c r="C21" s="7"/>
    </row>
    <row r="22" spans="1:3" ht="18.75" x14ac:dyDescent="0.25">
      <c r="A22" s="545" t="s">
        <v>451</v>
      </c>
      <c r="B22" s="536"/>
      <c r="C22" s="536"/>
    </row>
  </sheetData>
  <mergeCells count="4">
    <mergeCell ref="B5:C5"/>
    <mergeCell ref="A12:C12"/>
    <mergeCell ref="A22:C22"/>
    <mergeCell ref="B10:C10"/>
  </mergeCells>
  <pageMargins left="0.7" right="0.7" top="0.75" bottom="0.75" header="0.3" footer="0.3"/>
  <pageSetup paperSize="9" scale="7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52"/>
  <sheetViews>
    <sheetView topLeftCell="A116" zoomScale="80" zoomScaleNormal="80" workbookViewId="0">
      <pane ySplit="1260" activePane="bottomLeft"/>
      <selection activeCell="A47" sqref="A47:A50"/>
      <selection pane="bottomLeft" activeCell="B5" sqref="B5:D5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50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8" ht="15.75" x14ac:dyDescent="0.25">
      <c r="D1" s="176" t="s">
        <v>457</v>
      </c>
    </row>
    <row r="2" spans="1:8" ht="15.75" x14ac:dyDescent="0.25">
      <c r="D2" s="58" t="s">
        <v>0</v>
      </c>
    </row>
    <row r="3" spans="1:8" ht="15.75" x14ac:dyDescent="0.25">
      <c r="D3" s="58" t="s">
        <v>1</v>
      </c>
    </row>
    <row r="4" spans="1:8" ht="15.75" x14ac:dyDescent="0.25">
      <c r="D4" s="58" t="s">
        <v>2</v>
      </c>
    </row>
    <row r="5" spans="1:8" x14ac:dyDescent="0.25">
      <c r="B5" s="548" t="s">
        <v>461</v>
      </c>
      <c r="C5" s="548"/>
      <c r="D5" s="548"/>
    </row>
    <row r="6" spans="1:8" x14ac:dyDescent="0.25">
      <c r="B6" s="459"/>
      <c r="C6" s="459"/>
      <c r="D6" s="459"/>
    </row>
    <row r="7" spans="1:8" ht="15.75" x14ac:dyDescent="0.25">
      <c r="D7" s="176" t="s">
        <v>226</v>
      </c>
    </row>
    <row r="8" spans="1:8" ht="15.75" x14ac:dyDescent="0.25">
      <c r="D8" s="58" t="s">
        <v>0</v>
      </c>
    </row>
    <row r="9" spans="1:8" ht="15.75" x14ac:dyDescent="0.25">
      <c r="D9" s="58" t="s">
        <v>1</v>
      </c>
    </row>
    <row r="10" spans="1:8" ht="15.75" x14ac:dyDescent="0.25">
      <c r="D10" s="58" t="s">
        <v>2</v>
      </c>
    </row>
    <row r="11" spans="1:8" x14ac:dyDescent="0.25">
      <c r="B11" s="548" t="s">
        <v>430</v>
      </c>
      <c r="C11" s="548"/>
      <c r="D11" s="548"/>
    </row>
    <row r="12" spans="1:8" x14ac:dyDescent="0.25">
      <c r="H12" s="7"/>
    </row>
    <row r="13" spans="1:8" ht="37.5" customHeight="1" x14ac:dyDescent="0.25">
      <c r="A13" s="543" t="s">
        <v>348</v>
      </c>
      <c r="B13" s="543"/>
      <c r="C13" s="543"/>
      <c r="D13" s="543"/>
      <c r="E13" s="7"/>
    </row>
    <row r="14" spans="1:8" ht="18.75" x14ac:dyDescent="0.3">
      <c r="A14" s="1"/>
      <c r="D14" s="59" t="s">
        <v>3</v>
      </c>
    </row>
    <row r="15" spans="1:8" ht="56.25" x14ac:dyDescent="0.3">
      <c r="A15" s="31" t="s">
        <v>22</v>
      </c>
      <c r="B15" s="2" t="s">
        <v>5</v>
      </c>
      <c r="C15" s="2" t="s">
        <v>6</v>
      </c>
      <c r="D15" s="69" t="s">
        <v>148</v>
      </c>
      <c r="E15" s="40" t="s">
        <v>120</v>
      </c>
      <c r="F15" s="40" t="s">
        <v>119</v>
      </c>
    </row>
    <row r="16" spans="1:8" ht="18.75" x14ac:dyDescent="0.3">
      <c r="A16" s="32">
        <v>1</v>
      </c>
      <c r="B16" s="3">
        <v>2</v>
      </c>
      <c r="C16" s="3">
        <v>3</v>
      </c>
      <c r="D16" s="60">
        <v>4</v>
      </c>
      <c r="E16" s="41"/>
      <c r="F16" s="41"/>
      <c r="H16" s="7"/>
    </row>
    <row r="17" spans="1:13" ht="18.75" x14ac:dyDescent="0.3">
      <c r="A17" s="33" t="s">
        <v>349</v>
      </c>
      <c r="B17" s="4"/>
      <c r="C17" s="4"/>
      <c r="D17" s="198">
        <f>D18+D25+D27+D30++D34+D37+D39+D41+D44+D46+D48</f>
        <v>25937.5</v>
      </c>
      <c r="E17" s="199" t="e">
        <f>E18+E25+E27+E30+E34+E37+E39+E41+E44+E46</f>
        <v>#REF!</v>
      </c>
      <c r="F17" s="200" t="e">
        <f>E17/#REF!*100</f>
        <v>#REF!</v>
      </c>
      <c r="G17" s="201">
        <v>21991.3</v>
      </c>
      <c r="H17" s="202">
        <f>G17-D17</f>
        <v>-3946.2000000000007</v>
      </c>
      <c r="I17" s="201"/>
      <c r="J17" s="201"/>
      <c r="K17" s="201"/>
      <c r="L17" s="202"/>
      <c r="M17" s="201"/>
    </row>
    <row r="18" spans="1:13" ht="18.75" x14ac:dyDescent="0.3">
      <c r="A18" s="33" t="s">
        <v>7</v>
      </c>
      <c r="B18" s="4" t="s">
        <v>23</v>
      </c>
      <c r="C18" s="4" t="s">
        <v>24</v>
      </c>
      <c r="D18" s="70">
        <f>D19+D20+D21+D22+D23+D24</f>
        <v>11230.900000000001</v>
      </c>
      <c r="E18" s="9">
        <f>E19+E21+E22+E23+E24</f>
        <v>5022</v>
      </c>
      <c r="F18" s="30" t="e">
        <f>E18/#REF!*100</f>
        <v>#REF!</v>
      </c>
      <c r="G18">
        <v>22561.3</v>
      </c>
      <c r="H18" s="7">
        <f>G18-D17</f>
        <v>-3376.2000000000007</v>
      </c>
    </row>
    <row r="19" spans="1:13" ht="57" customHeight="1" x14ac:dyDescent="0.3">
      <c r="A19" s="34" t="str">
        <f>'прил._6(7)'!B32</f>
        <v>Функционирование высшего должностного лица субъекта Российской Федерации и муниципального образования</v>
      </c>
      <c r="B19" s="10" t="s">
        <v>23</v>
      </c>
      <c r="C19" s="10" t="s">
        <v>25</v>
      </c>
      <c r="D19" s="71">
        <v>853.1</v>
      </c>
      <c r="E19" s="71">
        <v>675</v>
      </c>
      <c r="F19" s="71">
        <v>675</v>
      </c>
      <c r="G19" s="71">
        <v>675</v>
      </c>
      <c r="H19" s="71">
        <v>675</v>
      </c>
      <c r="I19" s="71">
        <v>675</v>
      </c>
      <c r="J19" s="97">
        <v>675</v>
      </c>
      <c r="K19" s="102"/>
      <c r="L19" s="100"/>
    </row>
    <row r="20" spans="1:13" ht="72.75" customHeight="1" x14ac:dyDescent="0.3">
      <c r="A20" s="178" t="s">
        <v>179</v>
      </c>
      <c r="B20" s="10" t="s">
        <v>23</v>
      </c>
      <c r="C20" s="10" t="s">
        <v>27</v>
      </c>
      <c r="D20" s="71">
        <v>10</v>
      </c>
      <c r="E20" s="71"/>
      <c r="F20" s="71"/>
      <c r="G20" s="71"/>
      <c r="H20" s="71"/>
      <c r="I20" s="71"/>
      <c r="J20" s="97"/>
      <c r="K20" s="102"/>
      <c r="L20" s="103"/>
    </row>
    <row r="21" spans="1:13" ht="56.25" x14ac:dyDescent="0.3">
      <c r="A21" s="35" t="str">
        <f>'прил._6(7)'!B37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21" s="10" t="s">
        <v>23</v>
      </c>
      <c r="C21" s="10" t="s">
        <v>26</v>
      </c>
      <c r="D21" s="72">
        <f>'прил._6(7)'!K37</f>
        <v>4810.2</v>
      </c>
      <c r="E21" s="72">
        <v>4243.8999999999996</v>
      </c>
      <c r="F21" s="72">
        <v>4243.8999999999996</v>
      </c>
      <c r="G21" s="72">
        <v>4243.8999999999996</v>
      </c>
      <c r="H21" s="72">
        <v>4243.8999999999996</v>
      </c>
      <c r="I21" s="72">
        <v>4243.8999999999996</v>
      </c>
      <c r="J21" s="98">
        <v>4243.8999999999996</v>
      </c>
      <c r="K21" s="103"/>
      <c r="L21" s="103"/>
    </row>
    <row r="22" spans="1:13" s="14" customFormat="1" ht="37.5" x14ac:dyDescent="0.3">
      <c r="A22" s="36" t="s">
        <v>49</v>
      </c>
      <c r="B22" s="10" t="s">
        <v>23</v>
      </c>
      <c r="C22" s="10" t="s">
        <v>29</v>
      </c>
      <c r="D22" s="72">
        <f>'прил._6(7)'!K25</f>
        <v>70</v>
      </c>
      <c r="E22" s="72">
        <v>58.1</v>
      </c>
      <c r="F22" s="72">
        <v>58.1</v>
      </c>
      <c r="G22" s="72">
        <v>58.1</v>
      </c>
      <c r="H22" s="72">
        <v>58.1</v>
      </c>
      <c r="I22" s="72">
        <v>58.1</v>
      </c>
      <c r="J22" s="98">
        <v>58.1</v>
      </c>
      <c r="K22" s="103"/>
      <c r="L22" s="100"/>
    </row>
    <row r="23" spans="1:13" ht="18.75" x14ac:dyDescent="0.3">
      <c r="A23" s="138" t="str">
        <f>'прил._6(7)'!B52</f>
        <v>Резервные фонды</v>
      </c>
      <c r="B23" s="139" t="s">
        <v>23</v>
      </c>
      <c r="C23" s="139" t="s">
        <v>43</v>
      </c>
      <c r="D23" s="72">
        <f>'прил._6(7)'!K52</f>
        <v>10</v>
      </c>
      <c r="E23" s="72">
        <v>5</v>
      </c>
      <c r="F23" s="72">
        <v>5</v>
      </c>
      <c r="G23" s="72">
        <v>5</v>
      </c>
      <c r="H23" s="72">
        <v>5</v>
      </c>
      <c r="I23" s="72">
        <v>5</v>
      </c>
      <c r="J23" s="98">
        <v>5</v>
      </c>
      <c r="K23" s="103"/>
      <c r="L23" s="100"/>
    </row>
    <row r="24" spans="1:13" ht="18.75" x14ac:dyDescent="0.3">
      <c r="A24" s="138" t="str">
        <f>'прил._6(7)'!B57</f>
        <v>Другие общегосударственные вопросы</v>
      </c>
      <c r="B24" s="139" t="s">
        <v>23</v>
      </c>
      <c r="C24" s="139" t="s">
        <v>42</v>
      </c>
      <c r="D24" s="72">
        <f>'прил._6(7)'!K57</f>
        <v>5477.6</v>
      </c>
      <c r="E24" s="72">
        <v>40</v>
      </c>
      <c r="F24" s="72">
        <v>40</v>
      </c>
      <c r="G24" s="72">
        <v>40</v>
      </c>
      <c r="H24" s="72">
        <v>40</v>
      </c>
      <c r="I24" s="72">
        <v>40</v>
      </c>
      <c r="J24" s="98">
        <v>40</v>
      </c>
      <c r="K24" s="103"/>
      <c r="L24" s="100"/>
    </row>
    <row r="25" spans="1:13" ht="18.75" x14ac:dyDescent="0.3">
      <c r="A25" s="37" t="s">
        <v>9</v>
      </c>
      <c r="B25" s="11" t="s">
        <v>25</v>
      </c>
      <c r="C25" s="11" t="s">
        <v>24</v>
      </c>
      <c r="D25" s="73">
        <f>D26</f>
        <v>245.3</v>
      </c>
      <c r="E25" s="12">
        <f>E26</f>
        <v>186</v>
      </c>
      <c r="F25" s="30" t="e">
        <f>E25/#REF!*100</f>
        <v>#REF!</v>
      </c>
      <c r="K25" s="100"/>
      <c r="L25" s="100"/>
    </row>
    <row r="26" spans="1:13" ht="18.75" x14ac:dyDescent="0.3">
      <c r="A26" s="35" t="s">
        <v>10</v>
      </c>
      <c r="B26" s="10" t="s">
        <v>25</v>
      </c>
      <c r="C26" s="10" t="s">
        <v>27</v>
      </c>
      <c r="D26" s="72">
        <f>'прил._6(7)'!K74</f>
        <v>245.3</v>
      </c>
      <c r="E26" s="72">
        <v>186</v>
      </c>
      <c r="F26" s="72">
        <v>186</v>
      </c>
      <c r="G26" s="72">
        <v>186</v>
      </c>
      <c r="H26" s="72">
        <v>186</v>
      </c>
      <c r="I26" s="72">
        <v>186</v>
      </c>
      <c r="J26" s="98">
        <v>186</v>
      </c>
      <c r="K26" s="103"/>
      <c r="L26" s="100"/>
    </row>
    <row r="27" spans="1:13" ht="18.75" x14ac:dyDescent="0.3">
      <c r="A27" s="37" t="s">
        <v>11</v>
      </c>
      <c r="B27" s="11" t="s">
        <v>27</v>
      </c>
      <c r="C27" s="11" t="s">
        <v>24</v>
      </c>
      <c r="D27" s="73">
        <f>D29+D28</f>
        <v>45</v>
      </c>
      <c r="E27" s="13">
        <f>E28+E29</f>
        <v>262.39999999999998</v>
      </c>
      <c r="F27" s="30" t="e">
        <f>E27/#REF!*100</f>
        <v>#REF!</v>
      </c>
      <c r="K27" s="100"/>
      <c r="L27" s="100"/>
    </row>
    <row r="28" spans="1:13" ht="37.5" x14ac:dyDescent="0.3">
      <c r="A28" s="35" t="s">
        <v>12</v>
      </c>
      <c r="B28" s="10" t="s">
        <v>27</v>
      </c>
      <c r="C28" s="10" t="s">
        <v>28</v>
      </c>
      <c r="D28" s="72">
        <f>'прил._6(7)'!K76</f>
        <v>20</v>
      </c>
      <c r="E28" s="41">
        <v>262.39999999999998</v>
      </c>
      <c r="F28" s="29" t="e">
        <f>E28/#REF!*100</f>
        <v>#REF!</v>
      </c>
      <c r="G28" t="s">
        <v>124</v>
      </c>
      <c r="K28" s="100"/>
      <c r="L28" s="100"/>
    </row>
    <row r="29" spans="1:13" ht="44.25" customHeight="1" x14ac:dyDescent="0.3">
      <c r="A29" s="35" t="s">
        <v>13</v>
      </c>
      <c r="B29" s="10" t="s">
        <v>27</v>
      </c>
      <c r="C29" s="10">
        <v>14</v>
      </c>
      <c r="D29" s="72">
        <f>'прил._6(7)'!K80</f>
        <v>25</v>
      </c>
      <c r="E29" s="41">
        <v>0</v>
      </c>
      <c r="F29" s="29" t="e">
        <f>E29/#REF!*100</f>
        <v>#REF!</v>
      </c>
      <c r="H29" t="s">
        <v>125</v>
      </c>
      <c r="K29" s="100"/>
      <c r="L29" s="100"/>
    </row>
    <row r="30" spans="1:13" ht="18.75" x14ac:dyDescent="0.3">
      <c r="A30" s="37" t="s">
        <v>14</v>
      </c>
      <c r="B30" s="11" t="s">
        <v>26</v>
      </c>
      <c r="C30" s="11" t="s">
        <v>24</v>
      </c>
      <c r="D30" s="73">
        <f>'прил._6(7)'!K88</f>
        <v>3731.6</v>
      </c>
      <c r="E30" s="12" t="e">
        <f>#REF!+#REF!+E31+E32+E33</f>
        <v>#REF!</v>
      </c>
      <c r="F30" s="30" t="e">
        <f>E30/#REF!*100</f>
        <v>#REF!</v>
      </c>
      <c r="K30" s="100"/>
      <c r="L30" s="100"/>
    </row>
    <row r="31" spans="1:13" s="48" customFormat="1" ht="18.75" x14ac:dyDescent="0.3">
      <c r="A31" s="46" t="s">
        <v>96</v>
      </c>
      <c r="B31" s="47" t="s">
        <v>26</v>
      </c>
      <c r="C31" s="47" t="s">
        <v>28</v>
      </c>
      <c r="D31" s="74">
        <f>'прил._6(7)'!K89</f>
        <v>3505.9</v>
      </c>
      <c r="E31" s="74">
        <v>3150</v>
      </c>
      <c r="F31" s="74">
        <v>3150</v>
      </c>
      <c r="G31" s="74">
        <v>3150</v>
      </c>
      <c r="H31" s="74">
        <v>3150</v>
      </c>
      <c r="I31" s="74">
        <v>3150</v>
      </c>
      <c r="J31" s="99">
        <v>3150</v>
      </c>
      <c r="K31" s="104"/>
      <c r="L31" s="101"/>
    </row>
    <row r="32" spans="1:13" ht="18.75" x14ac:dyDescent="0.3">
      <c r="A32" s="35" t="str">
        <f>'прил._6(7)'!B98</f>
        <v>Связь и информатика</v>
      </c>
      <c r="B32" s="10" t="s">
        <v>26</v>
      </c>
      <c r="C32" s="10" t="s">
        <v>98</v>
      </c>
      <c r="D32" s="72">
        <f>'прил._6(7)'!K102</f>
        <v>215.7</v>
      </c>
      <c r="E32" s="41">
        <v>156.80000000000001</v>
      </c>
      <c r="F32" s="29" t="e">
        <f>E32/#REF!*100</f>
        <v>#REF!</v>
      </c>
      <c r="K32" s="100"/>
      <c r="L32" s="100"/>
    </row>
    <row r="33" spans="1:256" ht="37.5" x14ac:dyDescent="0.3">
      <c r="A33" s="237" t="s">
        <v>350</v>
      </c>
      <c r="B33" s="139" t="s">
        <v>26</v>
      </c>
      <c r="C33" s="139">
        <v>12</v>
      </c>
      <c r="D33" s="72">
        <v>10</v>
      </c>
      <c r="E33" s="41">
        <v>175</v>
      </c>
      <c r="F33" s="29" t="e">
        <f>E33/#REF!*100</f>
        <v>#REF!</v>
      </c>
      <c r="K33" s="100"/>
      <c r="L33" s="100"/>
    </row>
    <row r="34" spans="1:256" ht="18.75" x14ac:dyDescent="0.3">
      <c r="A34" s="37" t="s">
        <v>15</v>
      </c>
      <c r="B34" s="11" t="s">
        <v>31</v>
      </c>
      <c r="C34" s="11" t="s">
        <v>24</v>
      </c>
      <c r="D34" s="73">
        <f>'прил._6(7)'!K108</f>
        <v>4734.7</v>
      </c>
      <c r="E34" s="12">
        <f>E35+E36</f>
        <v>1863.7</v>
      </c>
      <c r="F34" s="30" t="e">
        <f>E34/#REF!*100</f>
        <v>#REF!</v>
      </c>
      <c r="K34" s="100"/>
      <c r="L34" s="100"/>
    </row>
    <row r="35" spans="1:256" ht="18.75" x14ac:dyDescent="0.3">
      <c r="A35" s="35" t="s">
        <v>16</v>
      </c>
      <c r="B35" s="10" t="s">
        <v>31</v>
      </c>
      <c r="C35" s="10" t="s">
        <v>25</v>
      </c>
      <c r="D35" s="72">
        <f>'прил._6(7)'!K109</f>
        <v>231</v>
      </c>
      <c r="E35" s="72">
        <v>243.5</v>
      </c>
      <c r="F35" s="72">
        <v>243.5</v>
      </c>
      <c r="G35" s="72">
        <v>243.5</v>
      </c>
      <c r="H35" s="72">
        <v>243.5</v>
      </c>
      <c r="I35" s="72">
        <v>243.5</v>
      </c>
      <c r="J35" s="98">
        <v>243.5</v>
      </c>
      <c r="K35" s="103"/>
      <c r="L35" s="100"/>
    </row>
    <row r="36" spans="1:256" ht="18.75" x14ac:dyDescent="0.3">
      <c r="A36" s="35" t="s">
        <v>17</v>
      </c>
      <c r="B36" s="10" t="s">
        <v>31</v>
      </c>
      <c r="C36" s="10" t="s">
        <v>27</v>
      </c>
      <c r="D36" s="72">
        <f>'прил._6(7)'!K117</f>
        <v>4503.7</v>
      </c>
      <c r="E36" s="41">
        <v>1620.2</v>
      </c>
      <c r="F36" s="29" t="e">
        <f>E36/#REF!*100</f>
        <v>#REF!</v>
      </c>
      <c r="H36" s="61"/>
      <c r="K36" s="100"/>
      <c r="L36" s="100"/>
    </row>
    <row r="37" spans="1:256" ht="18.75" x14ac:dyDescent="0.3">
      <c r="A37" s="37" t="s">
        <v>18</v>
      </c>
      <c r="B37" s="11" t="s">
        <v>30</v>
      </c>
      <c r="C37" s="11" t="s">
        <v>24</v>
      </c>
      <c r="D37" s="73">
        <f>'прил._6(7)'!K134</f>
        <v>10</v>
      </c>
      <c r="E37" s="12">
        <f>E38</f>
        <v>186.7</v>
      </c>
      <c r="F37" s="30" t="e">
        <f>E37/#REF!*100</f>
        <v>#REF!</v>
      </c>
      <c r="K37" s="100"/>
      <c r="L37" s="100"/>
    </row>
    <row r="38" spans="1:256" ht="18.75" x14ac:dyDescent="0.3">
      <c r="A38" s="35" t="s">
        <v>165</v>
      </c>
      <c r="B38" s="10" t="s">
        <v>30</v>
      </c>
      <c r="C38" s="10" t="s">
        <v>30</v>
      </c>
      <c r="D38" s="72">
        <v>10</v>
      </c>
      <c r="E38" s="41">
        <v>186.7</v>
      </c>
      <c r="F38" s="29" t="e">
        <f>E38/#REF!*100</f>
        <v>#REF!</v>
      </c>
      <c r="K38" s="100"/>
      <c r="L38" s="100"/>
    </row>
    <row r="39" spans="1:256" ht="18.75" x14ac:dyDescent="0.3">
      <c r="A39" s="140" t="s">
        <v>19</v>
      </c>
      <c r="B39" s="141" t="s">
        <v>32</v>
      </c>
      <c r="C39" s="141" t="s">
        <v>24</v>
      </c>
      <c r="D39" s="73">
        <f>'прил._6(7)'!K140</f>
        <v>5052.3999999999996</v>
      </c>
      <c r="E39" s="12">
        <f>E40</f>
        <v>2141.6999999999998</v>
      </c>
      <c r="F39" s="30" t="e">
        <f>E39/#REF!*100</f>
        <v>#REF!</v>
      </c>
      <c r="K39" s="100"/>
      <c r="L39" s="100"/>
    </row>
    <row r="40" spans="1:256" ht="18.75" x14ac:dyDescent="0.3">
      <c r="A40" s="142" t="s">
        <v>20</v>
      </c>
      <c r="B40" s="139" t="s">
        <v>32</v>
      </c>
      <c r="C40" s="139" t="s">
        <v>23</v>
      </c>
      <c r="D40" s="72">
        <f>'прил._6(7)'!K141</f>
        <v>5052.3999999999996</v>
      </c>
      <c r="E40" s="41">
        <v>2141.6999999999998</v>
      </c>
      <c r="F40" s="29" t="e">
        <f>E40/#REF!*100</f>
        <v>#REF!</v>
      </c>
      <c r="K40" s="100"/>
      <c r="L40" s="100"/>
    </row>
    <row r="41" spans="1:256" ht="18.75" x14ac:dyDescent="0.3">
      <c r="A41" s="38" t="s">
        <v>39</v>
      </c>
      <c r="B41" s="42">
        <v>10</v>
      </c>
      <c r="C41" s="43" t="s">
        <v>121</v>
      </c>
      <c r="D41" s="73">
        <f>'прил._6(7)'!K150</f>
        <v>473</v>
      </c>
      <c r="E41" s="8">
        <f>E42</f>
        <v>370</v>
      </c>
      <c r="F41" s="30" t="e">
        <f>E41/#REF!*100</f>
        <v>#REF!</v>
      </c>
      <c r="K41" s="100"/>
      <c r="L41" s="100"/>
    </row>
    <row r="42" spans="1:256" ht="18.75" x14ac:dyDescent="0.3">
      <c r="A42" s="39" t="s">
        <v>40</v>
      </c>
      <c r="B42" s="44">
        <v>10</v>
      </c>
      <c r="C42" s="45" t="s">
        <v>122</v>
      </c>
      <c r="D42" s="72">
        <f>'прил._6(7)'!K155</f>
        <v>453</v>
      </c>
      <c r="E42" s="72">
        <v>370</v>
      </c>
      <c r="F42" s="72">
        <v>370</v>
      </c>
      <c r="G42" s="72">
        <v>370</v>
      </c>
      <c r="H42" s="72">
        <v>370</v>
      </c>
      <c r="I42" s="72">
        <v>370</v>
      </c>
      <c r="J42" s="98">
        <v>370</v>
      </c>
      <c r="K42" s="103"/>
      <c r="L42" s="100"/>
    </row>
    <row r="43" spans="1:256" ht="18.75" x14ac:dyDescent="0.3">
      <c r="A43" s="39" t="s">
        <v>114</v>
      </c>
      <c r="B43" s="44">
        <v>10</v>
      </c>
      <c r="C43" s="6" t="s">
        <v>27</v>
      </c>
      <c r="D43" s="72">
        <f>'прил._6(7)'!K156</f>
        <v>20</v>
      </c>
      <c r="E43" s="72"/>
      <c r="F43" s="72"/>
      <c r="G43" s="103"/>
      <c r="H43" s="103"/>
      <c r="I43" s="103"/>
      <c r="J43" s="103"/>
      <c r="K43" s="103"/>
      <c r="L43" s="100"/>
    </row>
    <row r="44" spans="1:256" ht="18.75" x14ac:dyDescent="0.3">
      <c r="A44" s="37" t="s">
        <v>166</v>
      </c>
      <c r="B44" s="11" t="s">
        <v>43</v>
      </c>
      <c r="C44" s="11" t="s">
        <v>24</v>
      </c>
      <c r="D44" s="73">
        <f>'прил._6(7)'!K161</f>
        <v>263.60000000000002</v>
      </c>
      <c r="E44" s="12">
        <f>E45</f>
        <v>156.9</v>
      </c>
      <c r="F44" s="30" t="e">
        <f>E44/#REF!*100</f>
        <v>#REF!</v>
      </c>
      <c r="K44" s="100"/>
      <c r="L44" s="100"/>
    </row>
    <row r="45" spans="1:256" ht="18.75" x14ac:dyDescent="0.3">
      <c r="A45" s="35" t="s">
        <v>21</v>
      </c>
      <c r="B45" s="10" t="s">
        <v>43</v>
      </c>
      <c r="C45" s="10" t="s">
        <v>25</v>
      </c>
      <c r="D45" s="72">
        <f>'прил._6(7)'!K162</f>
        <v>263.60000000000002</v>
      </c>
      <c r="E45" s="41">
        <v>156.9</v>
      </c>
      <c r="F45" s="29" t="e">
        <f>E45/#REF!*100</f>
        <v>#REF!</v>
      </c>
      <c r="H45" t="s">
        <v>123</v>
      </c>
      <c r="K45" s="100"/>
      <c r="L45" s="100"/>
    </row>
    <row r="46" spans="1:256" ht="18.75" x14ac:dyDescent="0.3">
      <c r="A46" s="38" t="s">
        <v>45</v>
      </c>
      <c r="B46" s="5" t="s">
        <v>41</v>
      </c>
      <c r="C46" s="5" t="s">
        <v>24</v>
      </c>
      <c r="D46" s="73">
        <f>'прил._6(7)'!K167</f>
        <v>150</v>
      </c>
      <c r="E46" s="8" t="e">
        <f>#REF!+E47</f>
        <v>#REF!</v>
      </c>
      <c r="F46" s="30" t="e">
        <f>E46/#REF!*100</f>
        <v>#REF!</v>
      </c>
      <c r="K46" s="100"/>
      <c r="L46" s="100"/>
    </row>
    <row r="47" spans="1:256" ht="18.75" x14ac:dyDescent="0.3">
      <c r="A47" s="34" t="s">
        <v>46</v>
      </c>
      <c r="B47" s="6">
        <v>12</v>
      </c>
      <c r="C47" s="6" t="s">
        <v>25</v>
      </c>
      <c r="D47" s="72">
        <v>150</v>
      </c>
      <c r="E47" s="103"/>
      <c r="F47" s="103"/>
      <c r="G47" s="103"/>
      <c r="H47" s="103"/>
      <c r="I47" s="103"/>
      <c r="J47" s="103"/>
      <c r="K47" s="103"/>
      <c r="L47" s="100"/>
    </row>
    <row r="48" spans="1:256" s="110" customFormat="1" ht="18.75" x14ac:dyDescent="0.3">
      <c r="A48" s="252" t="s">
        <v>167</v>
      </c>
      <c r="B48" s="253" t="s">
        <v>42</v>
      </c>
      <c r="C48" s="253" t="s">
        <v>24</v>
      </c>
      <c r="D48" s="254">
        <f>'прил._6(7)'!K173</f>
        <v>1</v>
      </c>
      <c r="E48" s="107"/>
      <c r="F48" s="107"/>
      <c r="G48" s="107"/>
      <c r="H48" s="107"/>
      <c r="I48" s="107"/>
      <c r="J48" s="107"/>
      <c r="K48" s="108"/>
      <c r="L48" s="109"/>
      <c r="M48" s="109"/>
      <c r="N48" s="109"/>
      <c r="O48" s="109"/>
      <c r="P48" s="109"/>
      <c r="Q48" s="109"/>
      <c r="R48" s="109"/>
      <c r="S48" s="109"/>
      <c r="T48" s="109"/>
      <c r="U48" s="109"/>
      <c r="V48" s="109"/>
      <c r="W48" s="109"/>
      <c r="X48" s="109"/>
      <c r="Y48" s="109"/>
      <c r="Z48" s="109"/>
      <c r="AA48" s="109"/>
      <c r="AB48" s="109"/>
      <c r="AC48" s="109"/>
      <c r="AD48" s="109"/>
      <c r="AE48" s="109"/>
      <c r="AF48" s="109"/>
      <c r="AG48" s="109"/>
      <c r="AH48" s="109"/>
      <c r="AI48" s="109"/>
      <c r="AJ48" s="109"/>
      <c r="AK48" s="109"/>
      <c r="AL48" s="109"/>
      <c r="AM48" s="109"/>
      <c r="AN48" s="109"/>
      <c r="AO48" s="109"/>
      <c r="AP48" s="109"/>
      <c r="AQ48" s="109"/>
      <c r="AR48" s="109"/>
      <c r="AS48" s="109"/>
      <c r="AT48" s="109"/>
      <c r="AU48" s="109"/>
      <c r="AV48" s="109"/>
      <c r="AW48" s="109"/>
      <c r="AX48" s="109"/>
      <c r="AY48" s="109"/>
      <c r="AZ48" s="109"/>
      <c r="BA48" s="109"/>
      <c r="BB48" s="109"/>
      <c r="BC48" s="109"/>
      <c r="BD48" s="109"/>
      <c r="BE48" s="109"/>
      <c r="BF48" s="109"/>
      <c r="BG48" s="109"/>
      <c r="BH48" s="109"/>
      <c r="BI48" s="109"/>
      <c r="BJ48" s="109"/>
      <c r="BK48" s="109"/>
      <c r="BL48" s="109"/>
      <c r="BM48" s="109"/>
      <c r="BN48" s="109"/>
      <c r="BO48" s="109"/>
      <c r="BP48" s="109"/>
      <c r="BQ48" s="109"/>
      <c r="BR48" s="109"/>
      <c r="BS48" s="109"/>
      <c r="BT48" s="109"/>
      <c r="BU48" s="109"/>
      <c r="BV48" s="109"/>
      <c r="BW48" s="109"/>
      <c r="BX48" s="109"/>
      <c r="BY48" s="109"/>
      <c r="BZ48" s="109"/>
      <c r="CA48" s="109"/>
      <c r="CB48" s="109"/>
      <c r="CC48" s="109"/>
      <c r="CD48" s="109"/>
      <c r="CE48" s="109"/>
      <c r="CF48" s="109"/>
      <c r="CG48" s="109"/>
      <c r="CH48" s="109"/>
      <c r="CI48" s="109"/>
      <c r="CJ48" s="109"/>
      <c r="CK48" s="109"/>
      <c r="CL48" s="109"/>
      <c r="CM48" s="109"/>
      <c r="CN48" s="109"/>
      <c r="CO48" s="109"/>
      <c r="CP48" s="109"/>
      <c r="CQ48" s="109"/>
      <c r="CR48" s="109"/>
      <c r="CS48" s="109"/>
      <c r="CT48" s="109"/>
      <c r="CU48" s="109"/>
      <c r="CV48" s="109"/>
      <c r="CW48" s="109"/>
      <c r="CX48" s="109"/>
      <c r="CY48" s="109"/>
      <c r="CZ48" s="109"/>
      <c r="DA48" s="109"/>
      <c r="DB48" s="109"/>
      <c r="DC48" s="109"/>
      <c r="DD48" s="109"/>
      <c r="DE48" s="109"/>
      <c r="DF48" s="109"/>
      <c r="DG48" s="109"/>
      <c r="DH48" s="109"/>
      <c r="DI48" s="109"/>
      <c r="DJ48" s="109"/>
      <c r="DK48" s="109"/>
      <c r="DL48" s="109"/>
      <c r="DM48" s="109"/>
      <c r="DN48" s="109"/>
      <c r="DO48" s="109"/>
      <c r="DP48" s="109"/>
      <c r="DQ48" s="109"/>
      <c r="DR48" s="109"/>
      <c r="DS48" s="109"/>
      <c r="DT48" s="109"/>
      <c r="DU48" s="109"/>
      <c r="DV48" s="109"/>
      <c r="DW48" s="109"/>
      <c r="DX48" s="109"/>
      <c r="DY48" s="109"/>
      <c r="DZ48" s="109"/>
      <c r="EA48" s="109"/>
      <c r="EB48" s="109"/>
      <c r="EC48" s="109"/>
      <c r="ED48" s="109"/>
      <c r="EE48" s="109"/>
      <c r="EF48" s="109"/>
      <c r="EG48" s="109"/>
      <c r="EH48" s="109"/>
      <c r="EI48" s="109"/>
      <c r="EJ48" s="109"/>
      <c r="EK48" s="109"/>
      <c r="EL48" s="109"/>
      <c r="EM48" s="109"/>
      <c r="EN48" s="109"/>
      <c r="EO48" s="109"/>
      <c r="EP48" s="109"/>
      <c r="EQ48" s="109"/>
      <c r="ER48" s="109"/>
      <c r="ES48" s="109"/>
      <c r="ET48" s="109"/>
      <c r="EU48" s="109"/>
      <c r="EV48" s="109"/>
      <c r="EW48" s="109"/>
      <c r="EX48" s="109"/>
      <c r="EY48" s="109"/>
      <c r="EZ48" s="109"/>
      <c r="FA48" s="109"/>
      <c r="FB48" s="109"/>
      <c r="FC48" s="109"/>
      <c r="FD48" s="109"/>
      <c r="FE48" s="109"/>
      <c r="FF48" s="109"/>
      <c r="FG48" s="109"/>
      <c r="FH48" s="109"/>
      <c r="FI48" s="109"/>
      <c r="FJ48" s="109"/>
      <c r="FK48" s="109"/>
      <c r="FL48" s="109"/>
      <c r="FM48" s="109"/>
      <c r="FN48" s="109"/>
      <c r="FO48" s="109"/>
      <c r="FP48" s="109"/>
      <c r="FQ48" s="109"/>
      <c r="FR48" s="109"/>
      <c r="FS48" s="109"/>
      <c r="FT48" s="109"/>
      <c r="FU48" s="109"/>
      <c r="FV48" s="109"/>
      <c r="FW48" s="109"/>
      <c r="FX48" s="109"/>
      <c r="FY48" s="109"/>
      <c r="FZ48" s="109"/>
      <c r="GA48" s="109"/>
      <c r="GB48" s="109"/>
      <c r="GC48" s="109"/>
      <c r="GD48" s="109"/>
      <c r="GE48" s="109"/>
      <c r="GF48" s="109"/>
      <c r="GG48" s="109"/>
      <c r="GH48" s="109"/>
      <c r="GI48" s="109"/>
      <c r="GJ48" s="109"/>
      <c r="GK48" s="109"/>
      <c r="GL48" s="109"/>
      <c r="GM48" s="109"/>
      <c r="GN48" s="109"/>
      <c r="GO48" s="109"/>
      <c r="GP48" s="109"/>
      <c r="GQ48" s="109"/>
      <c r="GR48" s="109"/>
      <c r="GS48" s="109"/>
      <c r="GT48" s="109"/>
      <c r="GU48" s="109"/>
      <c r="GV48" s="109"/>
      <c r="GW48" s="109"/>
      <c r="GX48" s="109"/>
      <c r="GY48" s="109"/>
      <c r="GZ48" s="109"/>
      <c r="HA48" s="109"/>
      <c r="HB48" s="109"/>
      <c r="HC48" s="109"/>
      <c r="HD48" s="109"/>
      <c r="HE48" s="109"/>
      <c r="HF48" s="109"/>
      <c r="HG48" s="109"/>
      <c r="HH48" s="109"/>
      <c r="HI48" s="109"/>
      <c r="HJ48" s="109"/>
      <c r="HK48" s="109"/>
      <c r="HL48" s="109"/>
      <c r="HM48" s="109"/>
      <c r="HN48" s="109"/>
      <c r="HO48" s="109"/>
      <c r="HP48" s="109"/>
      <c r="HQ48" s="109"/>
      <c r="HR48" s="109"/>
      <c r="HS48" s="109"/>
      <c r="HT48" s="109"/>
      <c r="HU48" s="109"/>
      <c r="HV48" s="109"/>
      <c r="HW48" s="109"/>
      <c r="HX48" s="109"/>
      <c r="HY48" s="109"/>
      <c r="HZ48" s="109"/>
      <c r="IA48" s="109"/>
      <c r="IB48" s="109"/>
      <c r="IC48" s="109"/>
      <c r="ID48" s="109"/>
      <c r="IE48" s="109"/>
      <c r="IF48" s="109"/>
      <c r="IG48" s="109"/>
      <c r="IH48" s="109"/>
      <c r="II48" s="109"/>
      <c r="IJ48" s="109"/>
      <c r="IK48" s="109"/>
      <c r="IL48" s="109"/>
      <c r="IM48" s="109"/>
      <c r="IN48" s="109"/>
      <c r="IO48" s="109"/>
      <c r="IP48" s="109"/>
      <c r="IQ48" s="109"/>
      <c r="IR48" s="109"/>
      <c r="IS48" s="109"/>
      <c r="IT48" s="109"/>
      <c r="IU48" s="109"/>
      <c r="IV48" s="109"/>
    </row>
    <row r="49" spans="1:256" ht="18.75" x14ac:dyDescent="0.3">
      <c r="A49" s="111" t="s">
        <v>168</v>
      </c>
      <c r="B49" s="112">
        <v>13</v>
      </c>
      <c r="C49" s="112" t="s">
        <v>23</v>
      </c>
      <c r="D49" s="113">
        <f>D48</f>
        <v>1</v>
      </c>
      <c r="E49" s="114"/>
      <c r="F49" s="115"/>
      <c r="G49" s="106"/>
      <c r="H49" s="106"/>
      <c r="I49" s="106"/>
      <c r="J49" s="106"/>
      <c r="K49" s="116"/>
      <c r="L49" s="106"/>
      <c r="M49" s="106"/>
      <c r="N49" s="106"/>
      <c r="O49" s="106"/>
      <c r="P49" s="106"/>
      <c r="Q49" s="106"/>
      <c r="R49" s="106"/>
      <c r="S49" s="106"/>
      <c r="T49" s="106"/>
      <c r="U49" s="106"/>
      <c r="V49" s="106"/>
      <c r="W49" s="106"/>
      <c r="X49" s="106"/>
      <c r="Y49" s="106"/>
      <c r="Z49" s="106"/>
      <c r="AA49" s="106"/>
      <c r="AB49" s="106"/>
      <c r="AC49" s="106"/>
      <c r="AD49" s="106"/>
      <c r="AE49" s="106"/>
      <c r="AF49" s="106"/>
      <c r="AG49" s="106"/>
      <c r="AH49" s="106"/>
      <c r="AI49" s="106"/>
      <c r="AJ49" s="106"/>
      <c r="AK49" s="106"/>
      <c r="AL49" s="106"/>
      <c r="AM49" s="106"/>
      <c r="AN49" s="106"/>
      <c r="AO49" s="106"/>
      <c r="AP49" s="106"/>
      <c r="AQ49" s="106"/>
      <c r="AR49" s="106"/>
      <c r="AS49" s="106"/>
      <c r="AT49" s="106"/>
      <c r="AU49" s="106"/>
      <c r="AV49" s="106"/>
      <c r="AW49" s="106"/>
      <c r="AX49" s="106"/>
      <c r="AY49" s="106"/>
      <c r="AZ49" s="106"/>
      <c r="BA49" s="106"/>
      <c r="BB49" s="106"/>
      <c r="BC49" s="106"/>
      <c r="BD49" s="106"/>
      <c r="BE49" s="106"/>
      <c r="BF49" s="106"/>
      <c r="BG49" s="106"/>
      <c r="BH49" s="106"/>
      <c r="BI49" s="106"/>
      <c r="BJ49" s="106"/>
      <c r="BK49" s="106"/>
      <c r="BL49" s="106"/>
      <c r="BM49" s="106"/>
      <c r="BN49" s="106"/>
      <c r="BO49" s="106"/>
      <c r="BP49" s="106"/>
      <c r="BQ49" s="106"/>
      <c r="BR49" s="106"/>
      <c r="BS49" s="106"/>
      <c r="BT49" s="106"/>
      <c r="BU49" s="106"/>
      <c r="BV49" s="106"/>
      <c r="BW49" s="106"/>
      <c r="BX49" s="106"/>
      <c r="BY49" s="106"/>
      <c r="BZ49" s="106"/>
      <c r="CA49" s="106"/>
      <c r="CB49" s="106"/>
      <c r="CC49" s="106"/>
      <c r="CD49" s="106"/>
      <c r="CE49" s="106"/>
      <c r="CF49" s="106"/>
      <c r="CG49" s="106"/>
      <c r="CH49" s="106"/>
      <c r="CI49" s="106"/>
      <c r="CJ49" s="106"/>
      <c r="CK49" s="106"/>
      <c r="CL49" s="106"/>
      <c r="CM49" s="106"/>
      <c r="CN49" s="106"/>
      <c r="CO49" s="106"/>
      <c r="CP49" s="106"/>
      <c r="CQ49" s="106"/>
      <c r="CR49" s="106"/>
      <c r="CS49" s="106"/>
      <c r="CT49" s="106"/>
      <c r="CU49" s="106"/>
      <c r="CV49" s="106"/>
      <c r="CW49" s="106"/>
      <c r="CX49" s="106"/>
      <c r="CY49" s="106"/>
      <c r="CZ49" s="106"/>
      <c r="DA49" s="106"/>
      <c r="DB49" s="106"/>
      <c r="DC49" s="106"/>
      <c r="DD49" s="106"/>
      <c r="DE49" s="106"/>
      <c r="DF49" s="106"/>
      <c r="DG49" s="106"/>
      <c r="DH49" s="106"/>
      <c r="DI49" s="106"/>
      <c r="DJ49" s="106"/>
      <c r="DK49" s="106"/>
      <c r="DL49" s="106"/>
      <c r="DM49" s="106"/>
      <c r="DN49" s="106"/>
      <c r="DO49" s="106"/>
      <c r="DP49" s="106"/>
      <c r="DQ49" s="106"/>
      <c r="DR49" s="106"/>
      <c r="DS49" s="106"/>
      <c r="DT49" s="106"/>
      <c r="DU49" s="106"/>
      <c r="DV49" s="106"/>
      <c r="DW49" s="106"/>
      <c r="DX49" s="106"/>
      <c r="DY49" s="106"/>
      <c r="DZ49" s="106"/>
      <c r="EA49" s="106"/>
      <c r="EB49" s="106"/>
      <c r="EC49" s="106"/>
      <c r="ED49" s="106"/>
      <c r="EE49" s="106"/>
      <c r="EF49" s="106"/>
      <c r="EG49" s="106"/>
      <c r="EH49" s="106"/>
      <c r="EI49" s="106"/>
      <c r="EJ49" s="106"/>
      <c r="EK49" s="106"/>
      <c r="EL49" s="106"/>
      <c r="EM49" s="106"/>
      <c r="EN49" s="106"/>
      <c r="EO49" s="106"/>
      <c r="EP49" s="106"/>
      <c r="EQ49" s="106"/>
      <c r="ER49" s="106"/>
      <c r="ES49" s="106"/>
      <c r="ET49" s="106"/>
      <c r="EU49" s="106"/>
      <c r="EV49" s="106"/>
      <c r="EW49" s="106"/>
      <c r="EX49" s="106"/>
      <c r="EY49" s="106"/>
      <c r="EZ49" s="106"/>
      <c r="FA49" s="106"/>
      <c r="FB49" s="106"/>
      <c r="FC49" s="106"/>
      <c r="FD49" s="106"/>
      <c r="FE49" s="106"/>
      <c r="FF49" s="106"/>
      <c r="FG49" s="106"/>
      <c r="FH49" s="106"/>
      <c r="FI49" s="106"/>
      <c r="FJ49" s="106"/>
      <c r="FK49" s="106"/>
      <c r="FL49" s="106"/>
      <c r="FM49" s="106"/>
      <c r="FN49" s="106"/>
      <c r="FO49" s="106"/>
      <c r="FP49" s="106"/>
      <c r="FQ49" s="106"/>
      <c r="FR49" s="106"/>
      <c r="FS49" s="106"/>
      <c r="FT49" s="106"/>
      <c r="FU49" s="106"/>
      <c r="FV49" s="106"/>
      <c r="FW49" s="106"/>
      <c r="FX49" s="106"/>
      <c r="FY49" s="106"/>
      <c r="FZ49" s="106"/>
      <c r="GA49" s="106"/>
      <c r="GB49" s="106"/>
      <c r="GC49" s="106"/>
      <c r="GD49" s="106"/>
      <c r="GE49" s="106"/>
      <c r="GF49" s="106"/>
      <c r="GG49" s="106"/>
      <c r="GH49" s="106"/>
      <c r="GI49" s="106"/>
      <c r="GJ49" s="106"/>
      <c r="GK49" s="106"/>
      <c r="GL49" s="106"/>
      <c r="GM49" s="106"/>
      <c r="GN49" s="106"/>
      <c r="GO49" s="106"/>
      <c r="GP49" s="106"/>
      <c r="GQ49" s="106"/>
      <c r="GR49" s="106"/>
      <c r="GS49" s="106"/>
      <c r="GT49" s="106"/>
      <c r="GU49" s="106"/>
      <c r="GV49" s="106"/>
      <c r="GW49" s="106"/>
      <c r="GX49" s="106"/>
      <c r="GY49" s="106"/>
      <c r="GZ49" s="106"/>
      <c r="HA49" s="106"/>
      <c r="HB49" s="106"/>
      <c r="HC49" s="106"/>
      <c r="HD49" s="106"/>
      <c r="HE49" s="106"/>
      <c r="HF49" s="106"/>
      <c r="HG49" s="106"/>
      <c r="HH49" s="106"/>
      <c r="HI49" s="106"/>
      <c r="HJ49" s="106"/>
      <c r="HK49" s="106"/>
      <c r="HL49" s="106"/>
      <c r="HM49" s="106"/>
      <c r="HN49" s="106"/>
      <c r="HO49" s="106"/>
      <c r="HP49" s="106"/>
      <c r="HQ49" s="106"/>
      <c r="HR49" s="106"/>
      <c r="HS49" s="106"/>
      <c r="HT49" s="106"/>
      <c r="HU49" s="106"/>
      <c r="HV49" s="106"/>
      <c r="HW49" s="106"/>
      <c r="HX49" s="106"/>
      <c r="HY49" s="106"/>
      <c r="HZ49" s="106"/>
      <c r="IA49" s="106"/>
      <c r="IB49" s="106"/>
      <c r="IC49" s="106"/>
      <c r="ID49" s="106"/>
      <c r="IE49" s="106"/>
      <c r="IF49" s="106"/>
      <c r="IG49" s="106"/>
      <c r="IH49" s="106"/>
      <c r="II49" s="106"/>
      <c r="IJ49" s="106"/>
      <c r="IK49" s="106"/>
      <c r="IL49" s="106"/>
      <c r="IM49" s="106"/>
      <c r="IN49" s="106"/>
      <c r="IO49" s="106"/>
      <c r="IP49" s="106"/>
      <c r="IQ49" s="106"/>
      <c r="IR49" s="106"/>
      <c r="IS49" s="106"/>
      <c r="IT49" s="106"/>
      <c r="IU49" s="106"/>
      <c r="IV49" s="106"/>
    </row>
    <row r="50" spans="1:256" ht="18.75" x14ac:dyDescent="0.3">
      <c r="E50" s="62"/>
      <c r="F50" s="63"/>
      <c r="K50" s="105"/>
      <c r="L50" s="100"/>
    </row>
    <row r="52" spans="1:256" ht="15" customHeight="1" x14ac:dyDescent="0.25">
      <c r="A52" s="49" t="s">
        <v>449</v>
      </c>
      <c r="B52" s="49"/>
      <c r="C52" s="49"/>
    </row>
  </sheetData>
  <mergeCells count="3">
    <mergeCell ref="A13:D13"/>
    <mergeCell ref="B5:D5"/>
    <mergeCell ref="B11:D11"/>
  </mergeCells>
  <phoneticPr fontId="38" type="noConversion"/>
  <pageMargins left="0.70866141732283472" right="0.21" top="0.34" bottom="0.32" header="0.31496062992125984" footer="0.31496062992125984"/>
  <pageSetup paperSize="9" scale="6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46"/>
  <sheetViews>
    <sheetView zoomScale="90" zoomScaleNormal="90" zoomScaleSheetLayoutView="100" workbookViewId="0">
      <selection activeCell="C5" sqref="C5:H5"/>
    </sheetView>
  </sheetViews>
  <sheetFormatPr defaultColWidth="45.28515625" defaultRowHeight="15" x14ac:dyDescent="0.25"/>
  <cols>
    <col min="1" max="1" width="5.14062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1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569" t="s">
        <v>454</v>
      </c>
      <c r="D1" s="569"/>
      <c r="E1" s="569"/>
      <c r="F1" s="569"/>
      <c r="G1" s="569"/>
      <c r="H1" s="569"/>
    </row>
    <row r="2" spans="1:16" x14ac:dyDescent="0.25">
      <c r="C2" s="569" t="s">
        <v>0</v>
      </c>
      <c r="D2" s="569"/>
      <c r="E2" s="569"/>
      <c r="F2" s="569"/>
      <c r="G2" s="569"/>
      <c r="H2" s="569"/>
    </row>
    <row r="3" spans="1:16" x14ac:dyDescent="0.25">
      <c r="C3" s="569" t="s">
        <v>117</v>
      </c>
      <c r="D3" s="569"/>
      <c r="E3" s="569"/>
      <c r="F3" s="569"/>
      <c r="G3" s="569"/>
      <c r="H3" s="569"/>
    </row>
    <row r="4" spans="1:16" x14ac:dyDescent="0.25">
      <c r="C4" s="569" t="s">
        <v>2</v>
      </c>
      <c r="D4" s="569"/>
      <c r="E4" s="569"/>
      <c r="F4" s="569"/>
      <c r="G4" s="569"/>
      <c r="H4" s="569"/>
    </row>
    <row r="5" spans="1:16" x14ac:dyDescent="0.25">
      <c r="C5" s="569" t="s">
        <v>462</v>
      </c>
      <c r="D5" s="569"/>
      <c r="E5" s="569"/>
      <c r="F5" s="569"/>
      <c r="G5" s="569"/>
      <c r="H5" s="569"/>
    </row>
    <row r="6" spans="1:16" x14ac:dyDescent="0.25">
      <c r="C6" s="460"/>
      <c r="D6" s="460"/>
      <c r="E6" s="460"/>
      <c r="F6" s="460"/>
      <c r="G6" s="460"/>
      <c r="H6" s="460"/>
    </row>
    <row r="7" spans="1:16" x14ac:dyDescent="0.25">
      <c r="C7" s="569" t="s">
        <v>275</v>
      </c>
      <c r="D7" s="569"/>
      <c r="E7" s="569"/>
      <c r="F7" s="569"/>
      <c r="G7" s="569"/>
      <c r="H7" s="569"/>
    </row>
    <row r="8" spans="1:16" x14ac:dyDescent="0.25">
      <c r="C8" s="569" t="s">
        <v>0</v>
      </c>
      <c r="D8" s="569"/>
      <c r="E8" s="569"/>
      <c r="F8" s="569"/>
      <c r="G8" s="569"/>
      <c r="H8" s="569"/>
    </row>
    <row r="9" spans="1:16" x14ac:dyDescent="0.25">
      <c r="C9" s="569" t="s">
        <v>117</v>
      </c>
      <c r="D9" s="569"/>
      <c r="E9" s="569"/>
      <c r="F9" s="569"/>
      <c r="G9" s="569"/>
      <c r="H9" s="569"/>
    </row>
    <row r="10" spans="1:16" x14ac:dyDescent="0.25">
      <c r="C10" s="569" t="s">
        <v>2</v>
      </c>
      <c r="D10" s="569"/>
      <c r="E10" s="569"/>
      <c r="F10" s="569"/>
      <c r="G10" s="569"/>
      <c r="H10" s="569"/>
    </row>
    <row r="11" spans="1:16" x14ac:dyDescent="0.25">
      <c r="C11" s="569" t="s">
        <v>430</v>
      </c>
      <c r="D11" s="569"/>
      <c r="E11" s="569"/>
      <c r="F11" s="569"/>
      <c r="G11" s="569"/>
      <c r="H11" s="569"/>
    </row>
    <row r="12" spans="1:16" ht="52.5" customHeight="1" x14ac:dyDescent="0.25">
      <c r="A12" s="570" t="s">
        <v>351</v>
      </c>
      <c r="B12" s="570"/>
      <c r="C12" s="570"/>
      <c r="D12" s="570"/>
      <c r="E12" s="570"/>
      <c r="F12" s="570"/>
      <c r="G12" s="570"/>
      <c r="H12" s="570"/>
    </row>
    <row r="13" spans="1:16" x14ac:dyDescent="0.25">
      <c r="H13" s="17" t="s">
        <v>59</v>
      </c>
    </row>
    <row r="14" spans="1:16" ht="42" customHeight="1" x14ac:dyDescent="0.25">
      <c r="A14" s="18" t="s">
        <v>60</v>
      </c>
      <c r="B14" s="18" t="s">
        <v>4</v>
      </c>
      <c r="C14" s="561" t="s">
        <v>33</v>
      </c>
      <c r="D14" s="562"/>
      <c r="E14" s="562"/>
      <c r="F14" s="563"/>
      <c r="G14" s="93" t="s">
        <v>34</v>
      </c>
      <c r="H14" s="68" t="s">
        <v>148</v>
      </c>
      <c r="I14" s="28" t="s">
        <v>120</v>
      </c>
      <c r="J14" s="28" t="s">
        <v>119</v>
      </c>
    </row>
    <row r="15" spans="1:16" x14ac:dyDescent="0.25">
      <c r="A15" s="19">
        <v>1</v>
      </c>
      <c r="B15" s="19">
        <v>2</v>
      </c>
      <c r="C15" s="564">
        <v>6</v>
      </c>
      <c r="D15" s="565"/>
      <c r="E15" s="565"/>
      <c r="F15" s="566"/>
      <c r="G15" s="94">
        <v>7</v>
      </c>
      <c r="H15" s="19">
        <v>8</v>
      </c>
    </row>
    <row r="16" spans="1:16" ht="18" customHeight="1" x14ac:dyDescent="0.25">
      <c r="A16" s="20"/>
      <c r="B16" s="83" t="s">
        <v>63</v>
      </c>
      <c r="C16" s="84"/>
      <c r="D16" s="84"/>
      <c r="E16" s="84"/>
      <c r="F16" s="84"/>
      <c r="G16" s="20"/>
      <c r="H16" s="144">
        <f>H17+H21+H25+H36+H47+H51+H56+H60+H64+H68+H75+H79+H87+H100+H104+H117+H120+H123+H126+H128+H132+H136+H114+H46</f>
        <v>25937.5</v>
      </c>
      <c r="K16" s="225"/>
      <c r="L16" s="24"/>
      <c r="P16" s="24"/>
    </row>
    <row r="17" spans="1:11" s="21" customFormat="1" ht="63" x14ac:dyDescent="0.3">
      <c r="A17" s="319">
        <v>1</v>
      </c>
      <c r="B17" s="324" t="s">
        <v>352</v>
      </c>
      <c r="C17" s="325" t="s">
        <v>25</v>
      </c>
      <c r="D17" s="325" t="s">
        <v>66</v>
      </c>
      <c r="E17" s="325" t="s">
        <v>24</v>
      </c>
      <c r="F17" s="325" t="s">
        <v>127</v>
      </c>
      <c r="G17" s="325"/>
      <c r="H17" s="326">
        <f>H18</f>
        <v>10</v>
      </c>
      <c r="K17" s="224"/>
    </row>
    <row r="18" spans="1:11" ht="18.75" x14ac:dyDescent="0.3">
      <c r="A18" s="320"/>
      <c r="B18" s="327" t="s">
        <v>102</v>
      </c>
      <c r="C18" s="328" t="s">
        <v>25</v>
      </c>
      <c r="D18" s="328" t="s">
        <v>75</v>
      </c>
      <c r="E18" s="328" t="s">
        <v>24</v>
      </c>
      <c r="F18" s="328" t="s">
        <v>127</v>
      </c>
      <c r="G18" s="328"/>
      <c r="H18" s="329">
        <f>H20</f>
        <v>10</v>
      </c>
      <c r="K18" s="221"/>
    </row>
    <row r="19" spans="1:11" ht="71.25" customHeight="1" x14ac:dyDescent="0.3">
      <c r="A19" s="320"/>
      <c r="B19" s="378" t="s">
        <v>157</v>
      </c>
      <c r="C19" s="328" t="s">
        <v>25</v>
      </c>
      <c r="D19" s="328" t="s">
        <v>75</v>
      </c>
      <c r="E19" s="328" t="s">
        <v>24</v>
      </c>
      <c r="F19" s="328" t="s">
        <v>126</v>
      </c>
      <c r="G19" s="328"/>
      <c r="H19" s="329">
        <f>H20</f>
        <v>10</v>
      </c>
      <c r="K19" s="221"/>
    </row>
    <row r="20" spans="1:11" ht="33.75" customHeight="1" x14ac:dyDescent="0.3">
      <c r="A20" s="320"/>
      <c r="B20" s="330" t="s">
        <v>80</v>
      </c>
      <c r="C20" s="328" t="s">
        <v>25</v>
      </c>
      <c r="D20" s="328" t="s">
        <v>75</v>
      </c>
      <c r="E20" s="328" t="s">
        <v>24</v>
      </c>
      <c r="F20" s="328" t="s">
        <v>126</v>
      </c>
      <c r="G20" s="328" t="s">
        <v>81</v>
      </c>
      <c r="H20" s="329">
        <f>'прил._6(7)'!K93</f>
        <v>10</v>
      </c>
      <c r="K20" s="225"/>
    </row>
    <row r="21" spans="1:11" s="21" customFormat="1" ht="63" x14ac:dyDescent="0.3">
      <c r="A21" s="319">
        <v>2</v>
      </c>
      <c r="B21" s="324" t="s">
        <v>353</v>
      </c>
      <c r="C21" s="325" t="s">
        <v>26</v>
      </c>
      <c r="D21" s="325" t="s">
        <v>66</v>
      </c>
      <c r="E21" s="325" t="s">
        <v>24</v>
      </c>
      <c r="F21" s="325" t="s">
        <v>127</v>
      </c>
      <c r="G21" s="325"/>
      <c r="H21" s="326">
        <f>H24</f>
        <v>3495.9</v>
      </c>
      <c r="K21" s="224"/>
    </row>
    <row r="22" spans="1:11" ht="39" customHeight="1" x14ac:dyDescent="0.3">
      <c r="A22" s="320"/>
      <c r="B22" s="331" t="s">
        <v>354</v>
      </c>
      <c r="C22" s="328" t="s">
        <v>26</v>
      </c>
      <c r="D22" s="328" t="s">
        <v>75</v>
      </c>
      <c r="E22" s="328" t="s">
        <v>24</v>
      </c>
      <c r="F22" s="328" t="s">
        <v>127</v>
      </c>
      <c r="G22" s="328"/>
      <c r="H22" s="329">
        <f>H23</f>
        <v>3495.9</v>
      </c>
      <c r="K22" s="221"/>
    </row>
    <row r="23" spans="1:11" ht="47.25" x14ac:dyDescent="0.3">
      <c r="A23" s="320"/>
      <c r="B23" s="332" t="str">
        <f>'прил._6(7)'!B96</f>
        <v>Подпрограмма "Мероприятия, финансируемые за счет средств дорожного фонда"</v>
      </c>
      <c r="C23" s="328" t="s">
        <v>26</v>
      </c>
      <c r="D23" s="328" t="s">
        <v>75</v>
      </c>
      <c r="E23" s="328" t="s">
        <v>24</v>
      </c>
      <c r="F23" s="328" t="s">
        <v>128</v>
      </c>
      <c r="G23" s="328"/>
      <c r="H23" s="329">
        <f>H24</f>
        <v>3495.9</v>
      </c>
      <c r="K23" s="221"/>
    </row>
    <row r="24" spans="1:11" s="23" customFormat="1" ht="36" customHeight="1" x14ac:dyDescent="0.3">
      <c r="A24" s="320"/>
      <c r="B24" s="330" t="s">
        <v>80</v>
      </c>
      <c r="C24" s="328" t="s">
        <v>26</v>
      </c>
      <c r="D24" s="328" t="s">
        <v>75</v>
      </c>
      <c r="E24" s="328" t="s">
        <v>24</v>
      </c>
      <c r="F24" s="328" t="s">
        <v>128</v>
      </c>
      <c r="G24" s="328" t="s">
        <v>81</v>
      </c>
      <c r="H24" s="329">
        <f>'прил._6(7)'!K97</f>
        <v>3495.9</v>
      </c>
      <c r="K24" s="221"/>
    </row>
    <row r="25" spans="1:11" s="23" customFormat="1" ht="57" customHeight="1" x14ac:dyDescent="0.3">
      <c r="A25" s="319">
        <v>3</v>
      </c>
      <c r="B25" s="324" t="s">
        <v>409</v>
      </c>
      <c r="C25" s="325" t="s">
        <v>31</v>
      </c>
      <c r="D25" s="325" t="s">
        <v>66</v>
      </c>
      <c r="E25" s="325" t="s">
        <v>24</v>
      </c>
      <c r="F25" s="325" t="s">
        <v>127</v>
      </c>
      <c r="G25" s="325"/>
      <c r="H25" s="326">
        <f>'прил._6(7)'!K75</f>
        <v>45</v>
      </c>
      <c r="K25" s="221"/>
    </row>
    <row r="26" spans="1:11" s="23" customFormat="1" ht="69" customHeight="1" x14ac:dyDescent="0.3">
      <c r="A26" s="320"/>
      <c r="B26" s="332" t="s">
        <v>170</v>
      </c>
      <c r="C26" s="328" t="s">
        <v>31</v>
      </c>
      <c r="D26" s="328" t="s">
        <v>75</v>
      </c>
      <c r="E26" s="328" t="s">
        <v>24</v>
      </c>
      <c r="F26" s="328" t="s">
        <v>127</v>
      </c>
      <c r="G26" s="328"/>
      <c r="H26" s="329">
        <f>H27</f>
        <v>20</v>
      </c>
      <c r="K26" s="221"/>
    </row>
    <row r="27" spans="1:11" ht="95.25" customHeight="1" x14ac:dyDescent="0.3">
      <c r="A27" s="320"/>
      <c r="B27" s="330" t="str">
        <f>'прил._6(7)'!B78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27" s="328" t="s">
        <v>31</v>
      </c>
      <c r="D27" s="328" t="s">
        <v>75</v>
      </c>
      <c r="E27" s="328" t="s">
        <v>24</v>
      </c>
      <c r="F27" s="328" t="s">
        <v>144</v>
      </c>
      <c r="G27" s="328"/>
      <c r="H27" s="329">
        <f>H28</f>
        <v>20</v>
      </c>
      <c r="K27" s="221"/>
    </row>
    <row r="28" spans="1:11" ht="55.5" customHeight="1" x14ac:dyDescent="0.3">
      <c r="A28" s="320"/>
      <c r="B28" s="330" t="s">
        <v>80</v>
      </c>
      <c r="C28" s="328" t="s">
        <v>31</v>
      </c>
      <c r="D28" s="328" t="s">
        <v>75</v>
      </c>
      <c r="E28" s="328" t="s">
        <v>24</v>
      </c>
      <c r="F28" s="328" t="s">
        <v>144</v>
      </c>
      <c r="G28" s="328" t="s">
        <v>81</v>
      </c>
      <c r="H28" s="329">
        <f>'прил._6(7)'!K79</f>
        <v>20</v>
      </c>
      <c r="K28" s="221"/>
    </row>
    <row r="29" spans="1:11" ht="30" customHeight="1" x14ac:dyDescent="0.3">
      <c r="A29" s="320"/>
      <c r="B29" s="333" t="s">
        <v>400</v>
      </c>
      <c r="C29" s="325" t="s">
        <v>31</v>
      </c>
      <c r="D29" s="325" t="s">
        <v>88</v>
      </c>
      <c r="E29" s="325" t="s">
        <v>24</v>
      </c>
      <c r="F29" s="325" t="s">
        <v>127</v>
      </c>
      <c r="G29" s="325"/>
      <c r="H29" s="326">
        <f>H31</f>
        <v>5</v>
      </c>
      <c r="K29" s="221"/>
    </row>
    <row r="30" spans="1:11" ht="54.75" customHeight="1" x14ac:dyDescent="0.3">
      <c r="A30" s="320">
        <v>4</v>
      </c>
      <c r="B30" s="334" t="s">
        <v>401</v>
      </c>
      <c r="C30" s="328" t="s">
        <v>31</v>
      </c>
      <c r="D30" s="328" t="s">
        <v>88</v>
      </c>
      <c r="E30" s="328" t="s">
        <v>24</v>
      </c>
      <c r="F30" s="328" t="s">
        <v>402</v>
      </c>
      <c r="G30" s="328"/>
      <c r="H30" s="329">
        <f>H31</f>
        <v>5</v>
      </c>
      <c r="K30" s="221"/>
    </row>
    <row r="31" spans="1:11" ht="36" customHeight="1" x14ac:dyDescent="0.3">
      <c r="A31" s="320"/>
      <c r="B31" s="230" t="s">
        <v>80</v>
      </c>
      <c r="C31" s="328" t="s">
        <v>31</v>
      </c>
      <c r="D31" s="328" t="s">
        <v>88</v>
      </c>
      <c r="E31" s="328" t="s">
        <v>24</v>
      </c>
      <c r="F31" s="328" t="s">
        <v>402</v>
      </c>
      <c r="G31" s="328" t="s">
        <v>81</v>
      </c>
      <c r="H31" s="329">
        <v>5</v>
      </c>
      <c r="K31" s="221"/>
    </row>
    <row r="32" spans="1:11" ht="63.75" customHeight="1" x14ac:dyDescent="0.3">
      <c r="A32" s="320"/>
      <c r="B32" s="335" t="str">
        <f>'прил._6(7)'!B84</f>
        <v>Муниципальная программа "Обеспечение безопасности и развитие казачества в Новодмитриевском сельском поселении на 2021-2023 годы"</v>
      </c>
      <c r="C32" s="328" t="s">
        <v>31</v>
      </c>
      <c r="D32" s="328" t="s">
        <v>66</v>
      </c>
      <c r="E32" s="328" t="s">
        <v>24</v>
      </c>
      <c r="F32" s="328" t="s">
        <v>127</v>
      </c>
      <c r="G32" s="328"/>
      <c r="H32" s="329">
        <f>H35</f>
        <v>20</v>
      </c>
      <c r="K32" s="221"/>
    </row>
    <row r="33" spans="1:11" ht="17.25" customHeight="1" x14ac:dyDescent="0.3">
      <c r="A33" s="320"/>
      <c r="B33" s="331" t="s">
        <v>94</v>
      </c>
      <c r="C33" s="328" t="s">
        <v>31</v>
      </c>
      <c r="D33" s="328" t="s">
        <v>89</v>
      </c>
      <c r="E33" s="328" t="s">
        <v>24</v>
      </c>
      <c r="F33" s="328" t="s">
        <v>127</v>
      </c>
      <c r="G33" s="328"/>
      <c r="H33" s="329">
        <v>20</v>
      </c>
      <c r="K33" s="221"/>
    </row>
    <row r="34" spans="1:11" ht="29.25" customHeight="1" x14ac:dyDescent="0.3">
      <c r="A34" s="320"/>
      <c r="B34" s="331" t="str">
        <f>'прил._6(7)'!B86</f>
        <v>Подпрограмма "Поддержка и развитие Кубанского казачества"</v>
      </c>
      <c r="C34" s="328" t="s">
        <v>31</v>
      </c>
      <c r="D34" s="328" t="s">
        <v>89</v>
      </c>
      <c r="E34" s="328" t="s">
        <v>24</v>
      </c>
      <c r="F34" s="328" t="s">
        <v>145</v>
      </c>
      <c r="G34" s="328"/>
      <c r="H34" s="329">
        <v>20</v>
      </c>
      <c r="K34" s="221"/>
    </row>
    <row r="35" spans="1:11" ht="43.5" customHeight="1" x14ac:dyDescent="0.3">
      <c r="A35" s="320"/>
      <c r="B35" s="336" t="s">
        <v>355</v>
      </c>
      <c r="C35" s="328" t="s">
        <v>31</v>
      </c>
      <c r="D35" s="328" t="s">
        <v>89</v>
      </c>
      <c r="E35" s="328" t="s">
        <v>24</v>
      </c>
      <c r="F35" s="328" t="s">
        <v>145</v>
      </c>
      <c r="G35" s="328" t="s">
        <v>108</v>
      </c>
      <c r="H35" s="329">
        <f>'прил._6(7)'!K87</f>
        <v>20</v>
      </c>
      <c r="K35" s="221"/>
    </row>
    <row r="36" spans="1:11" ht="51" customHeight="1" x14ac:dyDescent="0.3">
      <c r="A36" s="319">
        <v>5</v>
      </c>
      <c r="B36" s="324" t="str">
        <f>'прил._6(7)'!B142</f>
        <v>Муниципальная программа "Развитие культуры на 2021-2023 годы  в Новодмитриевском сельском поселении"</v>
      </c>
      <c r="C36" s="325" t="s">
        <v>29</v>
      </c>
      <c r="D36" s="325" t="s">
        <v>66</v>
      </c>
      <c r="E36" s="325" t="s">
        <v>24</v>
      </c>
      <c r="F36" s="325" t="s">
        <v>127</v>
      </c>
      <c r="G36" s="325"/>
      <c r="H36" s="326">
        <f>H38+H41</f>
        <v>5052.3999999999996</v>
      </c>
      <c r="K36" s="221"/>
    </row>
    <row r="37" spans="1:11" ht="26.25" customHeight="1" x14ac:dyDescent="0.3">
      <c r="A37" s="320"/>
      <c r="B37" s="337" t="s">
        <v>153</v>
      </c>
      <c r="C37" s="328" t="s">
        <v>29</v>
      </c>
      <c r="D37" s="328" t="s">
        <v>75</v>
      </c>
      <c r="E37" s="328" t="s">
        <v>24</v>
      </c>
      <c r="F37" s="328" t="s">
        <v>127</v>
      </c>
      <c r="G37" s="328"/>
      <c r="H37" s="329">
        <f>H38</f>
        <v>5012.3999999999996</v>
      </c>
      <c r="K37" s="221"/>
    </row>
    <row r="38" spans="1:11" ht="29.25" customHeight="1" x14ac:dyDescent="0.3">
      <c r="A38" s="317"/>
      <c r="B38" s="337" t="s">
        <v>109</v>
      </c>
      <c r="C38" s="328" t="s">
        <v>29</v>
      </c>
      <c r="D38" s="328" t="s">
        <v>75</v>
      </c>
      <c r="E38" s="328" t="s">
        <v>31</v>
      </c>
      <c r="F38" s="328" t="s">
        <v>127</v>
      </c>
      <c r="G38" s="328"/>
      <c r="H38" s="329">
        <f>H40</f>
        <v>5012.3999999999996</v>
      </c>
      <c r="K38" s="221"/>
    </row>
    <row r="39" spans="1:11" ht="48" customHeight="1" x14ac:dyDescent="0.3">
      <c r="A39" s="317"/>
      <c r="B39" s="337" t="str">
        <f>'прил._6(7)'!B145</f>
        <v>Подпрограмма "Расходы на обеспечение деятельности (оказание услуг) муниципальных учреждений"</v>
      </c>
      <c r="C39" s="328" t="s">
        <v>29</v>
      </c>
      <c r="D39" s="328" t="s">
        <v>75</v>
      </c>
      <c r="E39" s="328" t="s">
        <v>31</v>
      </c>
      <c r="F39" s="328" t="s">
        <v>129</v>
      </c>
      <c r="G39" s="328"/>
      <c r="H39" s="329">
        <f>H40</f>
        <v>5012.3999999999996</v>
      </c>
      <c r="K39" s="221"/>
    </row>
    <row r="40" spans="1:11" ht="55.5" customHeight="1" x14ac:dyDescent="0.3">
      <c r="A40" s="317"/>
      <c r="B40" s="337" t="s">
        <v>150</v>
      </c>
      <c r="C40" s="328" t="s">
        <v>29</v>
      </c>
      <c r="D40" s="328" t="s">
        <v>75</v>
      </c>
      <c r="E40" s="328" t="s">
        <v>31</v>
      </c>
      <c r="F40" s="328" t="s">
        <v>129</v>
      </c>
      <c r="G40" s="328" t="s">
        <v>108</v>
      </c>
      <c r="H40" s="329">
        <f>'прил._6(7)'!K146</f>
        <v>5012.3999999999996</v>
      </c>
      <c r="K40" s="221"/>
    </row>
    <row r="41" spans="1:11" ht="28.5" customHeight="1" x14ac:dyDescent="0.3">
      <c r="A41" s="320"/>
      <c r="B41" s="332" t="s">
        <v>110</v>
      </c>
      <c r="C41" s="328" t="s">
        <v>29</v>
      </c>
      <c r="D41" s="328" t="s">
        <v>75</v>
      </c>
      <c r="E41" s="328" t="s">
        <v>32</v>
      </c>
      <c r="F41" s="328" t="s">
        <v>127</v>
      </c>
      <c r="G41" s="328"/>
      <c r="H41" s="329">
        <f>H43</f>
        <v>40</v>
      </c>
      <c r="K41" s="221"/>
    </row>
    <row r="42" spans="1:11" ht="30.75" customHeight="1" x14ac:dyDescent="0.3">
      <c r="A42" s="320"/>
      <c r="B42" s="327" t="str">
        <f>'прил._6(7)'!B148</f>
        <v>Мероприятия в сфере сохранения и развития культуры</v>
      </c>
      <c r="C42" s="328" t="s">
        <v>29</v>
      </c>
      <c r="D42" s="328" t="s">
        <v>75</v>
      </c>
      <c r="E42" s="328" t="s">
        <v>32</v>
      </c>
      <c r="F42" s="328" t="s">
        <v>130</v>
      </c>
      <c r="G42" s="328"/>
      <c r="H42" s="329">
        <f>H43</f>
        <v>40</v>
      </c>
      <c r="K42" s="221"/>
    </row>
    <row r="43" spans="1:11" ht="34.5" customHeight="1" x14ac:dyDescent="0.3">
      <c r="A43" s="320"/>
      <c r="B43" s="331" t="s">
        <v>80</v>
      </c>
      <c r="C43" s="328" t="s">
        <v>29</v>
      </c>
      <c r="D43" s="328" t="s">
        <v>75</v>
      </c>
      <c r="E43" s="328" t="s">
        <v>32</v>
      </c>
      <c r="F43" s="328" t="s">
        <v>130</v>
      </c>
      <c r="G43" s="328" t="s">
        <v>81</v>
      </c>
      <c r="H43" s="329">
        <v>40</v>
      </c>
      <c r="K43" s="221"/>
    </row>
    <row r="44" spans="1:11" ht="41.25" customHeight="1" x14ac:dyDescent="0.3">
      <c r="A44" s="320"/>
      <c r="B44" s="338" t="s">
        <v>426</v>
      </c>
      <c r="C44" s="328" t="s">
        <v>29</v>
      </c>
      <c r="D44" s="328" t="s">
        <v>75</v>
      </c>
      <c r="E44" s="328" t="s">
        <v>28</v>
      </c>
      <c r="F44" s="328" t="s">
        <v>127</v>
      </c>
      <c r="G44" s="328"/>
      <c r="H44" s="329">
        <f>H46</f>
        <v>1392.9</v>
      </c>
      <c r="K44" s="221"/>
    </row>
    <row r="45" spans="1:11" ht="76.5" customHeight="1" x14ac:dyDescent="0.3">
      <c r="A45" s="320"/>
      <c r="B45" s="334" t="s">
        <v>427</v>
      </c>
      <c r="C45" s="328" t="s">
        <v>29</v>
      </c>
      <c r="D45" s="328" t="s">
        <v>75</v>
      </c>
      <c r="E45" s="328" t="s">
        <v>28</v>
      </c>
      <c r="F45" s="328" t="s">
        <v>425</v>
      </c>
      <c r="G45" s="328"/>
      <c r="H45" s="329">
        <f>H46</f>
        <v>1392.9</v>
      </c>
      <c r="K45" s="221"/>
    </row>
    <row r="46" spans="1:11" ht="48" customHeight="1" x14ac:dyDescent="0.3">
      <c r="A46" s="320"/>
      <c r="B46" s="336" t="s">
        <v>80</v>
      </c>
      <c r="C46" s="328" t="s">
        <v>29</v>
      </c>
      <c r="D46" s="328" t="s">
        <v>75</v>
      </c>
      <c r="E46" s="328" t="s">
        <v>28</v>
      </c>
      <c r="F46" s="328" t="s">
        <v>425</v>
      </c>
      <c r="G46" s="328" t="s">
        <v>81</v>
      </c>
      <c r="H46" s="329">
        <f>'прил._6(7)'!K133</f>
        <v>1392.9</v>
      </c>
      <c r="K46" s="221"/>
    </row>
    <row r="47" spans="1:11" ht="67.5" customHeight="1" x14ac:dyDescent="0.3">
      <c r="A47" s="320">
        <v>6</v>
      </c>
      <c r="B47" s="324" t="str">
        <f>'прил._6(7)'!B163</f>
        <v>Муниципальная программа "Развитие физической культуры и спорта в Новодмитриевском сельском поселении Северского района</v>
      </c>
      <c r="C47" s="325" t="s">
        <v>32</v>
      </c>
      <c r="D47" s="325" t="s">
        <v>75</v>
      </c>
      <c r="E47" s="325" t="s">
        <v>27</v>
      </c>
      <c r="F47" s="325" t="s">
        <v>127</v>
      </c>
      <c r="G47" s="325"/>
      <c r="H47" s="326">
        <f>H50</f>
        <v>263.60000000000002</v>
      </c>
      <c r="K47" s="221"/>
    </row>
    <row r="48" spans="1:11" ht="29.25" customHeight="1" x14ac:dyDescent="0.3">
      <c r="A48" s="320"/>
      <c r="B48" s="327" t="s">
        <v>115</v>
      </c>
      <c r="C48" s="328" t="s">
        <v>32</v>
      </c>
      <c r="D48" s="328" t="s">
        <v>75</v>
      </c>
      <c r="E48" s="328" t="s">
        <v>27</v>
      </c>
      <c r="F48" s="328" t="s">
        <v>67</v>
      </c>
      <c r="G48" s="328"/>
      <c r="H48" s="329">
        <f>H49</f>
        <v>263.60000000000002</v>
      </c>
      <c r="K48" s="221"/>
    </row>
    <row r="49" spans="1:11" ht="29.25" customHeight="1" x14ac:dyDescent="0.3">
      <c r="A49" s="320"/>
      <c r="B49" s="327" t="s">
        <v>115</v>
      </c>
      <c r="C49" s="328" t="s">
        <v>32</v>
      </c>
      <c r="D49" s="328" t="s">
        <v>75</v>
      </c>
      <c r="E49" s="328" t="s">
        <v>27</v>
      </c>
      <c r="F49" s="328" t="s">
        <v>131</v>
      </c>
      <c r="G49" s="328"/>
      <c r="H49" s="329">
        <f>H50</f>
        <v>263.60000000000002</v>
      </c>
      <c r="K49" s="221"/>
    </row>
    <row r="50" spans="1:11" ht="75" customHeight="1" x14ac:dyDescent="0.3">
      <c r="A50" s="320"/>
      <c r="B50" s="339" t="s">
        <v>76</v>
      </c>
      <c r="C50" s="328" t="s">
        <v>32</v>
      </c>
      <c r="D50" s="328" t="s">
        <v>75</v>
      </c>
      <c r="E50" s="328" t="s">
        <v>27</v>
      </c>
      <c r="F50" s="328" t="s">
        <v>131</v>
      </c>
      <c r="G50" s="328" t="s">
        <v>77</v>
      </c>
      <c r="H50" s="329">
        <f>'прил._6(7)'!K166</f>
        <v>263.60000000000002</v>
      </c>
      <c r="K50" s="221"/>
    </row>
    <row r="51" spans="1:11" ht="49.5" customHeight="1" x14ac:dyDescent="0.3">
      <c r="A51" s="319">
        <v>7</v>
      </c>
      <c r="B51" s="324" t="str">
        <f>'прил._6(7)'!B136</f>
        <v xml:space="preserve">Муниципальная программа "Молодежь Новодмитриевского сельского поселения Северского района на 2021-2023 годы  </v>
      </c>
      <c r="C51" s="325" t="s">
        <v>98</v>
      </c>
      <c r="D51" s="325" t="s">
        <v>66</v>
      </c>
      <c r="E51" s="325" t="s">
        <v>24</v>
      </c>
      <c r="F51" s="325" t="s">
        <v>127</v>
      </c>
      <c r="G51" s="325"/>
      <c r="H51" s="326">
        <f>H55</f>
        <v>10</v>
      </c>
      <c r="I51" s="26"/>
      <c r="J51" s="26"/>
      <c r="K51" s="221"/>
    </row>
    <row r="52" spans="1:11" ht="37.5" customHeight="1" x14ac:dyDescent="0.3">
      <c r="A52" s="320"/>
      <c r="B52" s="340" t="s">
        <v>357</v>
      </c>
      <c r="C52" s="341" t="s">
        <v>98</v>
      </c>
      <c r="D52" s="341" t="s">
        <v>75</v>
      </c>
      <c r="E52" s="341" t="s">
        <v>24</v>
      </c>
      <c r="F52" s="341" t="s">
        <v>127</v>
      </c>
      <c r="G52" s="328"/>
      <c r="H52" s="329">
        <f>H53</f>
        <v>10</v>
      </c>
      <c r="I52" s="26"/>
      <c r="J52" s="26"/>
      <c r="K52" s="221"/>
    </row>
    <row r="53" spans="1:11" ht="48.75" customHeight="1" x14ac:dyDescent="0.3">
      <c r="A53" s="320"/>
      <c r="B53" s="342" t="s">
        <v>152</v>
      </c>
      <c r="C53" s="341" t="s">
        <v>98</v>
      </c>
      <c r="D53" s="341" t="s">
        <v>75</v>
      </c>
      <c r="E53" s="341" t="s">
        <v>23</v>
      </c>
      <c r="F53" s="341" t="s">
        <v>127</v>
      </c>
      <c r="G53" s="328"/>
      <c r="H53" s="329">
        <f>H54</f>
        <v>10</v>
      </c>
      <c r="I53" s="26"/>
      <c r="J53" s="26"/>
      <c r="K53" s="221"/>
    </row>
    <row r="54" spans="1:11" ht="30" customHeight="1" x14ac:dyDescent="0.3">
      <c r="A54" s="320"/>
      <c r="B54" s="343" t="s">
        <v>37</v>
      </c>
      <c r="C54" s="341" t="s">
        <v>98</v>
      </c>
      <c r="D54" s="341" t="s">
        <v>75</v>
      </c>
      <c r="E54" s="341" t="s">
        <v>23</v>
      </c>
      <c r="F54" s="341" t="s">
        <v>132</v>
      </c>
      <c r="G54" s="328"/>
      <c r="H54" s="329">
        <f>H55</f>
        <v>10</v>
      </c>
      <c r="I54" s="26"/>
      <c r="J54" s="26"/>
      <c r="K54" s="221"/>
    </row>
    <row r="55" spans="1:11" ht="29.25" customHeight="1" x14ac:dyDescent="0.3">
      <c r="A55" s="319"/>
      <c r="B55" s="343" t="s">
        <v>80</v>
      </c>
      <c r="C55" s="341" t="s">
        <v>98</v>
      </c>
      <c r="D55" s="341" t="s">
        <v>75</v>
      </c>
      <c r="E55" s="341" t="s">
        <v>23</v>
      </c>
      <c r="F55" s="341" t="s">
        <v>132</v>
      </c>
      <c r="G55" s="328" t="s">
        <v>81</v>
      </c>
      <c r="H55" s="329">
        <f>'прил._6(7)'!K139</f>
        <v>10</v>
      </c>
      <c r="I55" s="26"/>
      <c r="J55" s="26"/>
      <c r="K55" s="221"/>
    </row>
    <row r="56" spans="1:11" ht="60" customHeight="1" x14ac:dyDescent="0.3">
      <c r="A56" s="317">
        <v>8</v>
      </c>
      <c r="B56" s="324" t="str">
        <f>'прил._6(7)'!B58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56" s="325" t="s">
        <v>43</v>
      </c>
      <c r="D56" s="325" t="s">
        <v>66</v>
      </c>
      <c r="E56" s="325" t="s">
        <v>24</v>
      </c>
      <c r="F56" s="325" t="s">
        <v>127</v>
      </c>
      <c r="G56" s="344"/>
      <c r="H56" s="326">
        <f>H57</f>
        <v>14.4</v>
      </c>
      <c r="K56" s="221"/>
    </row>
    <row r="57" spans="1:11" ht="45" customHeight="1" x14ac:dyDescent="0.3">
      <c r="A57" s="317"/>
      <c r="B57" s="332" t="s">
        <v>91</v>
      </c>
      <c r="C57" s="328" t="s">
        <v>43</v>
      </c>
      <c r="D57" s="328" t="s">
        <v>75</v>
      </c>
      <c r="E57" s="328" t="s">
        <v>24</v>
      </c>
      <c r="F57" s="328" t="s">
        <v>127</v>
      </c>
      <c r="G57" s="345"/>
      <c r="H57" s="329">
        <f>H58</f>
        <v>14.4</v>
      </c>
      <c r="K57" s="221"/>
    </row>
    <row r="58" spans="1:11" ht="33.75" customHeight="1" x14ac:dyDescent="0.3">
      <c r="A58" s="317"/>
      <c r="B58" s="332" t="s">
        <v>92</v>
      </c>
      <c r="C58" s="328" t="s">
        <v>43</v>
      </c>
      <c r="D58" s="328" t="s">
        <v>75</v>
      </c>
      <c r="E58" s="328" t="s">
        <v>24</v>
      </c>
      <c r="F58" s="328" t="s">
        <v>133</v>
      </c>
      <c r="G58" s="345"/>
      <c r="H58" s="329">
        <f>H59</f>
        <v>14.4</v>
      </c>
      <c r="K58" s="221"/>
    </row>
    <row r="59" spans="1:11" ht="50.25" customHeight="1" x14ac:dyDescent="0.3">
      <c r="A59" s="317"/>
      <c r="B59" s="327" t="str">
        <f>'прил._6(7)'!B61</f>
        <v>Социальное обеспечение и иные выплаты населению</v>
      </c>
      <c r="C59" s="328" t="s">
        <v>43</v>
      </c>
      <c r="D59" s="328" t="s">
        <v>75</v>
      </c>
      <c r="E59" s="328" t="s">
        <v>24</v>
      </c>
      <c r="F59" s="328" t="s">
        <v>133</v>
      </c>
      <c r="G59" s="345" t="s">
        <v>113</v>
      </c>
      <c r="H59" s="329">
        <f>'прил._6(7)'!K61</f>
        <v>14.4</v>
      </c>
      <c r="K59" s="221"/>
    </row>
    <row r="60" spans="1:11" s="21" customFormat="1" ht="76.5" customHeight="1" x14ac:dyDescent="0.3">
      <c r="A60" s="321">
        <v>9</v>
      </c>
      <c r="B60" s="346" t="s">
        <v>155</v>
      </c>
      <c r="C60" s="347" t="s">
        <v>41</v>
      </c>
      <c r="D60" s="347" t="s">
        <v>66</v>
      </c>
      <c r="E60" s="347" t="s">
        <v>24</v>
      </c>
      <c r="F60" s="347" t="s">
        <v>127</v>
      </c>
      <c r="G60" s="348"/>
      <c r="H60" s="326">
        <f>H63</f>
        <v>20</v>
      </c>
      <c r="K60" s="224"/>
    </row>
    <row r="61" spans="1:11" ht="54" customHeight="1" x14ac:dyDescent="0.3">
      <c r="A61" s="317"/>
      <c r="B61" s="349" t="s">
        <v>156</v>
      </c>
      <c r="C61" s="341" t="s">
        <v>41</v>
      </c>
      <c r="D61" s="341" t="s">
        <v>75</v>
      </c>
      <c r="E61" s="341" t="s">
        <v>24</v>
      </c>
      <c r="F61" s="341" t="s">
        <v>127</v>
      </c>
      <c r="G61" s="350"/>
      <c r="H61" s="329">
        <f>H62</f>
        <v>20</v>
      </c>
      <c r="K61" s="221"/>
    </row>
    <row r="62" spans="1:11" ht="62.25" customHeight="1" x14ac:dyDescent="0.3">
      <c r="A62" s="317"/>
      <c r="B62" s="349" t="s">
        <v>156</v>
      </c>
      <c r="C62" s="341" t="s">
        <v>41</v>
      </c>
      <c r="D62" s="341" t="s">
        <v>75</v>
      </c>
      <c r="E62" s="341" t="s">
        <v>24</v>
      </c>
      <c r="F62" s="341" t="s">
        <v>151</v>
      </c>
      <c r="G62" s="350"/>
      <c r="H62" s="329">
        <f>H63</f>
        <v>20</v>
      </c>
      <c r="K62" s="221"/>
    </row>
    <row r="63" spans="1:11" ht="52.5" customHeight="1" x14ac:dyDescent="0.3">
      <c r="A63" s="317"/>
      <c r="B63" s="349" t="s">
        <v>107</v>
      </c>
      <c r="C63" s="341" t="s">
        <v>41</v>
      </c>
      <c r="D63" s="341" t="s">
        <v>75</v>
      </c>
      <c r="E63" s="341" t="s">
        <v>24</v>
      </c>
      <c r="F63" s="341" t="s">
        <v>151</v>
      </c>
      <c r="G63" s="350" t="s">
        <v>108</v>
      </c>
      <c r="H63" s="329">
        <f>'прил._6(7)'!K160</f>
        <v>20</v>
      </c>
      <c r="K63" s="221"/>
    </row>
    <row r="64" spans="1:11" ht="58.5" customHeight="1" x14ac:dyDescent="0.3">
      <c r="A64" s="317">
        <v>10</v>
      </c>
      <c r="B64" s="351" t="s">
        <v>233</v>
      </c>
      <c r="C64" s="347" t="s">
        <v>42</v>
      </c>
      <c r="D64" s="347" t="s">
        <v>66</v>
      </c>
      <c r="E64" s="347" t="s">
        <v>24</v>
      </c>
      <c r="F64" s="347" t="s">
        <v>127</v>
      </c>
      <c r="G64" s="348"/>
      <c r="H64" s="326">
        <f>H67</f>
        <v>425.4</v>
      </c>
      <c r="K64" s="221"/>
    </row>
    <row r="65" spans="1:15" ht="30.75" customHeight="1" x14ac:dyDescent="0.3">
      <c r="A65" s="317"/>
      <c r="B65" s="352" t="s">
        <v>185</v>
      </c>
      <c r="C65" s="341" t="s">
        <v>42</v>
      </c>
      <c r="D65" s="341" t="s">
        <v>75</v>
      </c>
      <c r="E65" s="341" t="s">
        <v>24</v>
      </c>
      <c r="F65" s="341" t="s">
        <v>127</v>
      </c>
      <c r="G65" s="350"/>
      <c r="H65" s="329">
        <f>H67</f>
        <v>425.4</v>
      </c>
      <c r="K65" s="221"/>
    </row>
    <row r="66" spans="1:15" ht="69.75" customHeight="1" x14ac:dyDescent="0.3">
      <c r="A66" s="317"/>
      <c r="B66" s="334" t="s">
        <v>187</v>
      </c>
      <c r="C66" s="341" t="s">
        <v>42</v>
      </c>
      <c r="D66" s="341" t="s">
        <v>75</v>
      </c>
      <c r="E66" s="341" t="s">
        <v>24</v>
      </c>
      <c r="F66" s="341" t="s">
        <v>186</v>
      </c>
      <c r="G66" s="350"/>
      <c r="H66" s="329">
        <f>H67</f>
        <v>425.4</v>
      </c>
      <c r="K66" s="221"/>
    </row>
    <row r="67" spans="1:15" ht="33" customHeight="1" x14ac:dyDescent="0.3">
      <c r="A67" s="317"/>
      <c r="B67" s="353" t="s">
        <v>80</v>
      </c>
      <c r="C67" s="341" t="s">
        <v>42</v>
      </c>
      <c r="D67" s="341" t="s">
        <v>75</v>
      </c>
      <c r="E67" s="341" t="s">
        <v>24</v>
      </c>
      <c r="F67" s="341" t="s">
        <v>186</v>
      </c>
      <c r="G67" s="350" t="s">
        <v>81</v>
      </c>
      <c r="H67" s="329">
        <f>'прил._6(7)'!K65</f>
        <v>425.4</v>
      </c>
      <c r="K67" s="221"/>
    </row>
    <row r="68" spans="1:15" ht="65.25" customHeight="1" x14ac:dyDescent="0.3">
      <c r="A68" s="319">
        <v>11</v>
      </c>
      <c r="B68" s="354" t="str">
        <f>'прил._6(7)'!B99</f>
        <v>Муниципальная программа "Информационное общество Северского района в Новодмитриевском сельском поселении на 2021-2023 годы"</v>
      </c>
      <c r="C68" s="325" t="s">
        <v>99</v>
      </c>
      <c r="D68" s="325" t="s">
        <v>66</v>
      </c>
      <c r="E68" s="325" t="s">
        <v>24</v>
      </c>
      <c r="F68" s="325" t="s">
        <v>127</v>
      </c>
      <c r="G68" s="325"/>
      <c r="H68" s="326">
        <f>H69+H72</f>
        <v>365.7</v>
      </c>
      <c r="K68" s="221"/>
    </row>
    <row r="69" spans="1:15" ht="22.5" customHeight="1" x14ac:dyDescent="0.3">
      <c r="A69" s="319"/>
      <c r="B69" s="331" t="s">
        <v>116</v>
      </c>
      <c r="C69" s="328" t="s">
        <v>99</v>
      </c>
      <c r="D69" s="328" t="s">
        <v>75</v>
      </c>
      <c r="E69" s="328" t="s">
        <v>24</v>
      </c>
      <c r="F69" s="328" t="s">
        <v>127</v>
      </c>
      <c r="G69" s="328"/>
      <c r="H69" s="329">
        <f>H71</f>
        <v>150</v>
      </c>
      <c r="K69" s="221"/>
    </row>
    <row r="70" spans="1:15" ht="42.75" customHeight="1" x14ac:dyDescent="0.3">
      <c r="A70" s="319"/>
      <c r="B70" s="327" t="s">
        <v>57</v>
      </c>
      <c r="C70" s="328" t="s">
        <v>99</v>
      </c>
      <c r="D70" s="328" t="s">
        <v>75</v>
      </c>
      <c r="E70" s="328" t="s">
        <v>24</v>
      </c>
      <c r="F70" s="328" t="s">
        <v>134</v>
      </c>
      <c r="G70" s="328"/>
      <c r="H70" s="329">
        <v>150</v>
      </c>
      <c r="K70" s="221"/>
    </row>
    <row r="71" spans="1:15" ht="42.75" customHeight="1" x14ac:dyDescent="0.3">
      <c r="A71" s="319"/>
      <c r="B71" s="330" t="s">
        <v>80</v>
      </c>
      <c r="C71" s="328" t="s">
        <v>99</v>
      </c>
      <c r="D71" s="328" t="s">
        <v>75</v>
      </c>
      <c r="E71" s="328" t="s">
        <v>24</v>
      </c>
      <c r="F71" s="328" t="s">
        <v>134</v>
      </c>
      <c r="G71" s="328" t="s">
        <v>81</v>
      </c>
      <c r="H71" s="329">
        <f>'прил._6(7)'!K172</f>
        <v>150</v>
      </c>
      <c r="K71" s="221"/>
    </row>
    <row r="72" spans="1:15" ht="25.5" customHeight="1" x14ac:dyDescent="0.3">
      <c r="A72" s="320"/>
      <c r="B72" s="331" t="s">
        <v>423</v>
      </c>
      <c r="C72" s="328" t="s">
        <v>99</v>
      </c>
      <c r="D72" s="328" t="s">
        <v>68</v>
      </c>
      <c r="E72" s="328" t="s">
        <v>24</v>
      </c>
      <c r="F72" s="328" t="s">
        <v>127</v>
      </c>
      <c r="G72" s="328"/>
      <c r="H72" s="329">
        <f>H73</f>
        <v>215.7</v>
      </c>
      <c r="K72" s="223"/>
      <c r="L72" s="25"/>
      <c r="M72" s="25"/>
      <c r="N72" s="25"/>
      <c r="O72" s="25"/>
    </row>
    <row r="73" spans="1:15" ht="25.5" customHeight="1" x14ac:dyDescent="0.3">
      <c r="A73" s="320"/>
      <c r="B73" s="327" t="s">
        <v>422</v>
      </c>
      <c r="C73" s="328" t="s">
        <v>99</v>
      </c>
      <c r="D73" s="328" t="s">
        <v>68</v>
      </c>
      <c r="E73" s="328" t="s">
        <v>24</v>
      </c>
      <c r="F73" s="328" t="s">
        <v>135</v>
      </c>
      <c r="G73" s="328"/>
      <c r="H73" s="329">
        <f>H74</f>
        <v>215.7</v>
      </c>
      <c r="K73" s="223"/>
      <c r="L73" s="25"/>
      <c r="M73" s="25"/>
      <c r="N73" s="25"/>
      <c r="O73" s="25"/>
    </row>
    <row r="74" spans="1:15" ht="32.25" customHeight="1" x14ac:dyDescent="0.3">
      <c r="A74" s="320"/>
      <c r="B74" s="330" t="s">
        <v>80</v>
      </c>
      <c r="C74" s="328" t="s">
        <v>99</v>
      </c>
      <c r="D74" s="328" t="s">
        <v>68</v>
      </c>
      <c r="E74" s="328" t="s">
        <v>24</v>
      </c>
      <c r="F74" s="328" t="s">
        <v>135</v>
      </c>
      <c r="G74" s="328" t="s">
        <v>81</v>
      </c>
      <c r="H74" s="329">
        <f>'прил._6(7)'!K102</f>
        <v>215.7</v>
      </c>
      <c r="K74" s="223"/>
      <c r="L74" s="25"/>
      <c r="M74" s="25"/>
      <c r="N74" s="25"/>
      <c r="O74" s="25"/>
    </row>
    <row r="75" spans="1:15" ht="62.25" customHeight="1" x14ac:dyDescent="0.3">
      <c r="A75" s="320">
        <v>12</v>
      </c>
      <c r="B75" s="324" t="s">
        <v>358</v>
      </c>
      <c r="C75" s="328" t="s">
        <v>95</v>
      </c>
      <c r="D75" s="328" t="s">
        <v>66</v>
      </c>
      <c r="E75" s="328"/>
      <c r="F75" s="328" t="s">
        <v>127</v>
      </c>
      <c r="G75" s="328"/>
      <c r="H75" s="329">
        <f>H78</f>
        <v>10</v>
      </c>
      <c r="I75" s="26" t="e">
        <v>#REF!</v>
      </c>
      <c r="J75" s="26" t="e">
        <v>#REF!</v>
      </c>
      <c r="K75" s="221"/>
    </row>
    <row r="76" spans="1:15" ht="39" customHeight="1" x14ac:dyDescent="0.3">
      <c r="A76" s="320"/>
      <c r="B76" s="355" t="s">
        <v>359</v>
      </c>
      <c r="C76" s="328" t="s">
        <v>95</v>
      </c>
      <c r="D76" s="328" t="s">
        <v>75</v>
      </c>
      <c r="E76" s="328"/>
      <c r="F76" s="328" t="s">
        <v>127</v>
      </c>
      <c r="G76" s="328"/>
      <c r="H76" s="329">
        <f>H78</f>
        <v>10</v>
      </c>
      <c r="K76" s="221"/>
    </row>
    <row r="77" spans="1:15" ht="51.75" customHeight="1" x14ac:dyDescent="0.3">
      <c r="A77" s="320"/>
      <c r="B77" s="331" t="s">
        <v>360</v>
      </c>
      <c r="C77" s="328" t="s">
        <v>95</v>
      </c>
      <c r="D77" s="328" t="s">
        <v>75</v>
      </c>
      <c r="E77" s="328"/>
      <c r="F77" s="328" t="s">
        <v>146</v>
      </c>
      <c r="G77" s="328"/>
      <c r="H77" s="329">
        <f>H78</f>
        <v>10</v>
      </c>
      <c r="K77" s="221"/>
    </row>
    <row r="78" spans="1:15" ht="33" customHeight="1" x14ac:dyDescent="0.3">
      <c r="A78" s="320"/>
      <c r="B78" s="330" t="s">
        <v>80</v>
      </c>
      <c r="C78" s="328" t="s">
        <v>95</v>
      </c>
      <c r="D78" s="328" t="s">
        <v>75</v>
      </c>
      <c r="E78" s="328"/>
      <c r="F78" s="328" t="s">
        <v>146</v>
      </c>
      <c r="G78" s="328" t="s">
        <v>81</v>
      </c>
      <c r="H78" s="329">
        <f>'прил._6(7)'!K107</f>
        <v>10</v>
      </c>
      <c r="K78" s="221"/>
    </row>
    <row r="79" spans="1:15" ht="65.25" customHeight="1" x14ac:dyDescent="0.3">
      <c r="A79" s="319">
        <v>13</v>
      </c>
      <c r="B79" s="324" t="str">
        <f>'прил._6(7)'!B110</f>
        <v>Муниципальная программа "Развитие жилищно-коммунальной инфраструктуры в Новодмитриевском сельском поселении на 2021-2023 годы"</v>
      </c>
      <c r="C79" s="325" t="s">
        <v>100</v>
      </c>
      <c r="D79" s="325" t="s">
        <v>66</v>
      </c>
      <c r="E79" s="325" t="s">
        <v>24</v>
      </c>
      <c r="F79" s="325" t="s">
        <v>127</v>
      </c>
      <c r="G79" s="325"/>
      <c r="H79" s="326">
        <f>H83+H86</f>
        <v>231</v>
      </c>
      <c r="K79" s="221"/>
    </row>
    <row r="80" spans="1:15" ht="43.5" customHeight="1" x14ac:dyDescent="0.3">
      <c r="A80" s="320"/>
      <c r="B80" s="332" t="s">
        <v>101</v>
      </c>
      <c r="C80" s="328" t="s">
        <v>100</v>
      </c>
      <c r="D80" s="328" t="s">
        <v>68</v>
      </c>
      <c r="E80" s="328" t="s">
        <v>24</v>
      </c>
      <c r="F80" s="328" t="s">
        <v>127</v>
      </c>
      <c r="G80" s="328"/>
      <c r="H80" s="329">
        <f>H82</f>
        <v>200</v>
      </c>
      <c r="K80" s="221"/>
    </row>
    <row r="81" spans="1:45" ht="22.5" customHeight="1" x14ac:dyDescent="0.3">
      <c r="A81" s="320"/>
      <c r="B81" s="332" t="s">
        <v>16</v>
      </c>
      <c r="C81" s="328" t="s">
        <v>100</v>
      </c>
      <c r="D81" s="328" t="s">
        <v>68</v>
      </c>
      <c r="E81" s="328" t="s">
        <v>24</v>
      </c>
      <c r="F81" s="328" t="s">
        <v>147</v>
      </c>
      <c r="G81" s="328"/>
      <c r="H81" s="329">
        <f>H82</f>
        <v>200</v>
      </c>
      <c r="K81" s="221"/>
    </row>
    <row r="82" spans="1:45" ht="28.5" customHeight="1" x14ac:dyDescent="0.3">
      <c r="A82" s="320"/>
      <c r="B82" s="356" t="str">
        <f>'прил._6(7)'!B112</f>
        <v>Мероприятия в области коммунального хозяйства</v>
      </c>
      <c r="C82" s="328" t="s">
        <v>100</v>
      </c>
      <c r="D82" s="328" t="s">
        <v>68</v>
      </c>
      <c r="E82" s="328" t="s">
        <v>24</v>
      </c>
      <c r="F82" s="328" t="s">
        <v>147</v>
      </c>
      <c r="G82" s="328"/>
      <c r="H82" s="329">
        <f>H83</f>
        <v>200</v>
      </c>
      <c r="K82" s="221"/>
    </row>
    <row r="83" spans="1:45" ht="34.5" customHeight="1" x14ac:dyDescent="0.3">
      <c r="A83" s="320"/>
      <c r="B83" s="331" t="s">
        <v>80</v>
      </c>
      <c r="C83" s="328" t="s">
        <v>100</v>
      </c>
      <c r="D83" s="328" t="s">
        <v>68</v>
      </c>
      <c r="E83" s="328" t="s">
        <v>24</v>
      </c>
      <c r="F83" s="328" t="s">
        <v>147</v>
      </c>
      <c r="G83" s="328" t="s">
        <v>81</v>
      </c>
      <c r="H83" s="329">
        <f>'прил._6(7)'!K113</f>
        <v>200</v>
      </c>
      <c r="I83" s="26">
        <v>0</v>
      </c>
      <c r="J83" s="26">
        <v>0</v>
      </c>
      <c r="K83" s="221"/>
    </row>
    <row r="84" spans="1:45" ht="34.5" customHeight="1" x14ac:dyDescent="0.3">
      <c r="A84" s="320"/>
      <c r="B84" s="470" t="s">
        <v>435</v>
      </c>
      <c r="C84" s="328" t="s">
        <v>100</v>
      </c>
      <c r="D84" s="328" t="s">
        <v>86</v>
      </c>
      <c r="E84" s="328" t="s">
        <v>24</v>
      </c>
      <c r="F84" s="328" t="s">
        <v>127</v>
      </c>
      <c r="G84" s="328"/>
      <c r="H84" s="329">
        <f>H86</f>
        <v>31</v>
      </c>
      <c r="I84" s="469"/>
      <c r="J84" s="469"/>
      <c r="K84" s="221"/>
    </row>
    <row r="85" spans="1:45" ht="34.5" customHeight="1" x14ac:dyDescent="0.3">
      <c r="A85" s="320"/>
      <c r="B85" s="470" t="s">
        <v>437</v>
      </c>
      <c r="C85" s="328" t="s">
        <v>100</v>
      </c>
      <c r="D85" s="328" t="s">
        <v>86</v>
      </c>
      <c r="E85" s="328" t="s">
        <v>24</v>
      </c>
      <c r="F85" s="328" t="s">
        <v>436</v>
      </c>
      <c r="G85" s="328"/>
      <c r="H85" s="329">
        <f>H86</f>
        <v>31</v>
      </c>
      <c r="I85" s="469"/>
      <c r="J85" s="469"/>
      <c r="K85" s="221"/>
    </row>
    <row r="86" spans="1:45" ht="34.5" customHeight="1" x14ac:dyDescent="0.3">
      <c r="A86" s="320"/>
      <c r="B86" s="470" t="s">
        <v>80</v>
      </c>
      <c r="C86" s="328" t="s">
        <v>100</v>
      </c>
      <c r="D86" s="328" t="s">
        <v>86</v>
      </c>
      <c r="E86" s="328" t="s">
        <v>24</v>
      </c>
      <c r="F86" s="328" t="s">
        <v>436</v>
      </c>
      <c r="G86" s="328" t="s">
        <v>81</v>
      </c>
      <c r="H86" s="329">
        <f>'прил._6(7)'!K116</f>
        <v>31</v>
      </c>
      <c r="I86" s="469"/>
      <c r="J86" s="469"/>
      <c r="K86" s="221"/>
    </row>
    <row r="87" spans="1:45" ht="65.25" customHeight="1" x14ac:dyDescent="0.3">
      <c r="A87" s="319">
        <v>14</v>
      </c>
      <c r="B87" s="324" t="str">
        <f>'прил._6(7)'!B118</f>
        <v>Муниципальная программа "Благоустройство территории поселения в Новодмитриевском сельском поселении на 2021-2023 годы"</v>
      </c>
      <c r="C87" s="325" t="s">
        <v>103</v>
      </c>
      <c r="D87" s="325" t="s">
        <v>66</v>
      </c>
      <c r="E87" s="325" t="s">
        <v>24</v>
      </c>
      <c r="F87" s="325" t="s">
        <v>127</v>
      </c>
      <c r="G87" s="325"/>
      <c r="H87" s="326">
        <f>H90+H93+H96+H98+H99</f>
        <v>3110.8</v>
      </c>
      <c r="K87" s="221"/>
    </row>
    <row r="88" spans="1:45" ht="34.5" customHeight="1" x14ac:dyDescent="0.3">
      <c r="A88" s="320"/>
      <c r="B88" s="332" t="s">
        <v>104</v>
      </c>
      <c r="C88" s="328" t="s">
        <v>103</v>
      </c>
      <c r="D88" s="328" t="s">
        <v>75</v>
      </c>
      <c r="E88" s="328" t="s">
        <v>24</v>
      </c>
      <c r="F88" s="328" t="s">
        <v>127</v>
      </c>
      <c r="G88" s="328"/>
      <c r="H88" s="329">
        <f>H90</f>
        <v>882.2</v>
      </c>
      <c r="K88" s="221"/>
    </row>
    <row r="89" spans="1:45" ht="61.5" customHeight="1" x14ac:dyDescent="0.3">
      <c r="A89" s="320"/>
      <c r="B89" s="327" t="str">
        <f>'прил._6(7)'!B120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89" s="328" t="s">
        <v>103</v>
      </c>
      <c r="D89" s="328" t="s">
        <v>75</v>
      </c>
      <c r="E89" s="328" t="s">
        <v>24</v>
      </c>
      <c r="F89" s="328" t="s">
        <v>136</v>
      </c>
      <c r="G89" s="328"/>
      <c r="H89" s="329">
        <f>H90</f>
        <v>882.2</v>
      </c>
      <c r="K89" s="221"/>
    </row>
    <row r="90" spans="1:45" ht="32.25" x14ac:dyDescent="0.3">
      <c r="A90" s="320"/>
      <c r="B90" s="331" t="s">
        <v>80</v>
      </c>
      <c r="C90" s="328" t="s">
        <v>103</v>
      </c>
      <c r="D90" s="328" t="s">
        <v>75</v>
      </c>
      <c r="E90" s="328" t="s">
        <v>24</v>
      </c>
      <c r="F90" s="328" t="s">
        <v>136</v>
      </c>
      <c r="G90" s="328" t="s">
        <v>81</v>
      </c>
      <c r="H90" s="329">
        <f>'прил._6(7)'!K121</f>
        <v>882.2</v>
      </c>
      <c r="K90" s="221"/>
    </row>
    <row r="91" spans="1:45" ht="77.25" customHeight="1" x14ac:dyDescent="0.3">
      <c r="A91" s="320"/>
      <c r="B91" s="335" t="str">
        <f>'прил._6(7)'!B122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91" s="328" t="s">
        <v>103</v>
      </c>
      <c r="D91" s="328" t="s">
        <v>68</v>
      </c>
      <c r="E91" s="328" t="s">
        <v>24</v>
      </c>
      <c r="F91" s="328" t="s">
        <v>127</v>
      </c>
      <c r="G91" s="328"/>
      <c r="H91" s="329">
        <f>H93</f>
        <v>485</v>
      </c>
      <c r="K91" s="221"/>
    </row>
    <row r="92" spans="1:45" ht="30.75" customHeight="1" x14ac:dyDescent="0.3">
      <c r="A92" s="320"/>
      <c r="B92" s="331" t="s">
        <v>105</v>
      </c>
      <c r="C92" s="328" t="s">
        <v>103</v>
      </c>
      <c r="D92" s="328" t="s">
        <v>68</v>
      </c>
      <c r="E92" s="328" t="s">
        <v>24</v>
      </c>
      <c r="F92" s="328" t="s">
        <v>137</v>
      </c>
      <c r="G92" s="328"/>
      <c r="H92" s="329">
        <f>H93</f>
        <v>485</v>
      </c>
      <c r="K92" s="221"/>
    </row>
    <row r="93" spans="1:45" ht="30.75" customHeight="1" x14ac:dyDescent="0.3">
      <c r="A93" s="320"/>
      <c r="B93" s="335" t="s">
        <v>80</v>
      </c>
      <c r="C93" s="328" t="s">
        <v>103</v>
      </c>
      <c r="D93" s="328" t="s">
        <v>68</v>
      </c>
      <c r="E93" s="328" t="s">
        <v>24</v>
      </c>
      <c r="F93" s="328" t="s">
        <v>137</v>
      </c>
      <c r="G93" s="328" t="s">
        <v>81</v>
      </c>
      <c r="H93" s="329">
        <f>'прил._6(7)'!K124</f>
        <v>485</v>
      </c>
      <c r="K93" s="221"/>
    </row>
    <row r="94" spans="1:45" s="143" customFormat="1" ht="77.25" customHeight="1" x14ac:dyDescent="0.3">
      <c r="A94" s="309"/>
      <c r="B94" s="332" t="str">
        <f>'прил._6(7)'!B125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94" s="328" t="s">
        <v>103</v>
      </c>
      <c r="D94" s="328" t="s">
        <v>93</v>
      </c>
      <c r="E94" s="328" t="s">
        <v>24</v>
      </c>
      <c r="F94" s="328" t="s">
        <v>127</v>
      </c>
      <c r="G94" s="328"/>
      <c r="H94" s="329">
        <f>H96+H97</f>
        <v>1743.6000000000001</v>
      </c>
      <c r="I94" s="53"/>
      <c r="J94" s="53"/>
      <c r="K94" s="221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  <c r="AF94" s="53"/>
      <c r="AG94" s="53"/>
      <c r="AH94" s="53"/>
      <c r="AI94" s="53"/>
      <c r="AJ94" s="53"/>
      <c r="AK94" s="53"/>
      <c r="AL94" s="53"/>
      <c r="AM94" s="53"/>
      <c r="AN94" s="53"/>
      <c r="AO94" s="53"/>
      <c r="AP94" s="53"/>
      <c r="AQ94" s="53"/>
      <c r="AR94" s="53"/>
      <c r="AS94" s="53"/>
    </row>
    <row r="95" spans="1:45" s="143" customFormat="1" ht="28.5" customHeight="1" x14ac:dyDescent="0.3">
      <c r="A95" s="309"/>
      <c r="B95" s="470" t="s">
        <v>439</v>
      </c>
      <c r="C95" s="328" t="s">
        <v>103</v>
      </c>
      <c r="D95" s="328" t="s">
        <v>93</v>
      </c>
      <c r="E95" s="328" t="s">
        <v>24</v>
      </c>
      <c r="F95" s="328" t="s">
        <v>440</v>
      </c>
      <c r="G95" s="328"/>
      <c r="H95" s="329">
        <f>H96</f>
        <v>1027.9000000000001</v>
      </c>
      <c r="I95" s="53"/>
      <c r="J95" s="53"/>
      <c r="K95" s="221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  <c r="AA95" s="53"/>
      <c r="AB95" s="53"/>
      <c r="AC95" s="53"/>
      <c r="AD95" s="53"/>
      <c r="AE95" s="53"/>
      <c r="AF95" s="53"/>
      <c r="AG95" s="53"/>
      <c r="AH95" s="53"/>
      <c r="AI95" s="53"/>
      <c r="AJ95" s="53"/>
      <c r="AK95" s="53"/>
      <c r="AL95" s="53"/>
      <c r="AM95" s="53"/>
      <c r="AN95" s="53"/>
      <c r="AO95" s="53"/>
      <c r="AP95" s="53"/>
      <c r="AQ95" s="53"/>
      <c r="AR95" s="53"/>
      <c r="AS95" s="53"/>
    </row>
    <row r="96" spans="1:45" s="143" customFormat="1" ht="49.5" customHeight="1" x14ac:dyDescent="0.3">
      <c r="A96" s="309"/>
      <c r="B96" s="529" t="s">
        <v>80</v>
      </c>
      <c r="C96" s="328" t="s">
        <v>103</v>
      </c>
      <c r="D96" s="328" t="s">
        <v>93</v>
      </c>
      <c r="E96" s="328" t="s">
        <v>24</v>
      </c>
      <c r="F96" s="328" t="s">
        <v>440</v>
      </c>
      <c r="G96" s="328" t="s">
        <v>81</v>
      </c>
      <c r="H96" s="329">
        <f>'прил._6(7)'!K127</f>
        <v>1027.9000000000001</v>
      </c>
      <c r="I96" s="53"/>
      <c r="J96" s="53"/>
      <c r="K96" s="221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  <c r="AB96" s="53"/>
      <c r="AC96" s="53"/>
      <c r="AD96" s="53"/>
      <c r="AE96" s="53"/>
      <c r="AF96" s="53"/>
      <c r="AG96" s="53"/>
      <c r="AH96" s="53"/>
      <c r="AI96" s="53"/>
      <c r="AJ96" s="53"/>
      <c r="AK96" s="53"/>
      <c r="AL96" s="53"/>
      <c r="AM96" s="53"/>
      <c r="AN96" s="53"/>
      <c r="AO96" s="53"/>
      <c r="AP96" s="53"/>
      <c r="AQ96" s="53"/>
      <c r="AR96" s="53"/>
      <c r="AS96" s="53"/>
    </row>
    <row r="97" spans="1:12" ht="59.25" customHeight="1" x14ac:dyDescent="0.3">
      <c r="A97" s="320"/>
      <c r="B97" s="331" t="s">
        <v>106</v>
      </c>
      <c r="C97" s="328" t="s">
        <v>103</v>
      </c>
      <c r="D97" s="328" t="s">
        <v>93</v>
      </c>
      <c r="E97" s="328" t="s">
        <v>24</v>
      </c>
      <c r="F97" s="328" t="s">
        <v>138</v>
      </c>
      <c r="G97" s="328"/>
      <c r="H97" s="329">
        <f>H98+H99</f>
        <v>715.7</v>
      </c>
      <c r="K97" s="221"/>
    </row>
    <row r="98" spans="1:12" ht="29.25" customHeight="1" x14ac:dyDescent="0.3">
      <c r="A98" s="320"/>
      <c r="B98" s="331" t="s">
        <v>80</v>
      </c>
      <c r="C98" s="328" t="s">
        <v>103</v>
      </c>
      <c r="D98" s="328" t="s">
        <v>93</v>
      </c>
      <c r="E98" s="328" t="s">
        <v>24</v>
      </c>
      <c r="F98" s="328" t="s">
        <v>138</v>
      </c>
      <c r="G98" s="328" t="s">
        <v>81</v>
      </c>
      <c r="H98" s="329">
        <f>'прил._6(7)'!K129</f>
        <v>592.1</v>
      </c>
      <c r="K98" s="223"/>
      <c r="L98" s="25"/>
    </row>
    <row r="99" spans="1:12" ht="45.75" customHeight="1" x14ac:dyDescent="0.3">
      <c r="A99" s="320"/>
      <c r="B99" s="353" t="s">
        <v>442</v>
      </c>
      <c r="C99" s="328" t="s">
        <v>103</v>
      </c>
      <c r="D99" s="328" t="s">
        <v>93</v>
      </c>
      <c r="E99" s="328" t="s">
        <v>24</v>
      </c>
      <c r="F99" s="328" t="s">
        <v>138</v>
      </c>
      <c r="G99" s="328" t="s">
        <v>441</v>
      </c>
      <c r="H99" s="329">
        <f>'прил._6(7)'!K130</f>
        <v>123.6</v>
      </c>
      <c r="K99" s="223"/>
      <c r="L99" s="25"/>
    </row>
    <row r="100" spans="1:12" ht="32.25" customHeight="1" x14ac:dyDescent="0.3">
      <c r="A100" s="322"/>
      <c r="B100" s="357" t="s">
        <v>73</v>
      </c>
      <c r="C100" s="325" t="s">
        <v>74</v>
      </c>
      <c r="D100" s="325" t="s">
        <v>66</v>
      </c>
      <c r="E100" s="325" t="s">
        <v>24</v>
      </c>
      <c r="F100" s="325" t="s">
        <v>127</v>
      </c>
      <c r="G100" s="325"/>
      <c r="H100" s="326">
        <f>H103</f>
        <v>853.1</v>
      </c>
      <c r="I100" s="78">
        <f>I103</f>
        <v>0</v>
      </c>
      <c r="J100" s="96">
        <f>J103</f>
        <v>0</v>
      </c>
      <c r="K100" s="226"/>
      <c r="L100" s="25"/>
    </row>
    <row r="101" spans="1:12" ht="24.75" customHeight="1" x14ac:dyDescent="0.3">
      <c r="A101" s="322"/>
      <c r="B101" s="327" t="s">
        <v>52</v>
      </c>
      <c r="C101" s="328" t="s">
        <v>74</v>
      </c>
      <c r="D101" s="328" t="s">
        <v>75</v>
      </c>
      <c r="E101" s="328" t="s">
        <v>24</v>
      </c>
      <c r="F101" s="328" t="s">
        <v>127</v>
      </c>
      <c r="G101" s="328"/>
      <c r="H101" s="329">
        <f>'прил._6(7)'!K36</f>
        <v>853.1</v>
      </c>
      <c r="K101" s="223"/>
      <c r="L101" s="25"/>
    </row>
    <row r="102" spans="1:12" ht="32.25" x14ac:dyDescent="0.3">
      <c r="A102" s="322"/>
      <c r="B102" s="327" t="s">
        <v>69</v>
      </c>
      <c r="C102" s="328" t="s">
        <v>74</v>
      </c>
      <c r="D102" s="328" t="s">
        <v>75</v>
      </c>
      <c r="E102" s="328" t="s">
        <v>24</v>
      </c>
      <c r="F102" s="328" t="s">
        <v>139</v>
      </c>
      <c r="G102" s="328"/>
      <c r="H102" s="329">
        <f>H103</f>
        <v>853.1</v>
      </c>
      <c r="K102" s="223"/>
      <c r="L102" s="25"/>
    </row>
    <row r="103" spans="1:12" ht="78" customHeight="1" x14ac:dyDescent="0.3">
      <c r="A103" s="322"/>
      <c r="B103" s="327" t="s">
        <v>76</v>
      </c>
      <c r="C103" s="328" t="s">
        <v>74</v>
      </c>
      <c r="D103" s="328" t="s">
        <v>75</v>
      </c>
      <c r="E103" s="328" t="s">
        <v>24</v>
      </c>
      <c r="F103" s="328" t="s">
        <v>139</v>
      </c>
      <c r="G103" s="328" t="s">
        <v>77</v>
      </c>
      <c r="H103" s="329">
        <f>'прил._6(7)'!K36</f>
        <v>853.1</v>
      </c>
      <c r="K103" s="223"/>
      <c r="L103" s="25"/>
    </row>
    <row r="104" spans="1:12" ht="18" customHeight="1" x14ac:dyDescent="0.3">
      <c r="A104" s="322"/>
      <c r="B104" s="357" t="s">
        <v>169</v>
      </c>
      <c r="C104" s="325" t="s">
        <v>79</v>
      </c>
      <c r="D104" s="325" t="s">
        <v>75</v>
      </c>
      <c r="E104" s="325" t="s">
        <v>24</v>
      </c>
      <c r="F104" s="325" t="s">
        <v>127</v>
      </c>
      <c r="G104" s="325"/>
      <c r="H104" s="358">
        <f>H105</f>
        <v>10034.299999999999</v>
      </c>
      <c r="I104" s="78" t="e">
        <f>I107+I108+I113+#REF!+I116+I119+I122+I109</f>
        <v>#REF!</v>
      </c>
      <c r="J104" s="96" t="e">
        <f>J107+J108+J113+#REF!+J116+J119+J122+J109</f>
        <v>#REF!</v>
      </c>
      <c r="K104" s="226"/>
      <c r="L104" s="25"/>
    </row>
    <row r="105" spans="1:12" ht="16.5" customHeight="1" x14ac:dyDescent="0.3">
      <c r="A105" s="320"/>
      <c r="B105" s="327" t="s">
        <v>169</v>
      </c>
      <c r="C105" s="328" t="s">
        <v>79</v>
      </c>
      <c r="D105" s="328" t="s">
        <v>75</v>
      </c>
      <c r="E105" s="328" t="s">
        <v>24</v>
      </c>
      <c r="F105" s="328" t="s">
        <v>127</v>
      </c>
      <c r="G105" s="328"/>
      <c r="H105" s="329">
        <f>H106+H110+H112</f>
        <v>10034.299999999999</v>
      </c>
      <c r="K105" s="227"/>
      <c r="L105" s="25"/>
    </row>
    <row r="106" spans="1:12" ht="32.25" x14ac:dyDescent="0.3">
      <c r="A106" s="320"/>
      <c r="B106" s="327" t="s">
        <v>69</v>
      </c>
      <c r="C106" s="328" t="s">
        <v>79</v>
      </c>
      <c r="D106" s="328" t="s">
        <v>75</v>
      </c>
      <c r="E106" s="328" t="s">
        <v>24</v>
      </c>
      <c r="F106" s="328" t="s">
        <v>139</v>
      </c>
      <c r="G106" s="328"/>
      <c r="H106" s="329">
        <f>H107+H108+H109</f>
        <v>4751.2</v>
      </c>
      <c r="K106" s="223"/>
      <c r="L106" s="25"/>
    </row>
    <row r="107" spans="1:12" ht="87.75" customHeight="1" x14ac:dyDescent="0.3">
      <c r="A107" s="320"/>
      <c r="B107" s="327" t="s">
        <v>76</v>
      </c>
      <c r="C107" s="328" t="s">
        <v>79</v>
      </c>
      <c r="D107" s="328" t="s">
        <v>75</v>
      </c>
      <c r="E107" s="328" t="s">
        <v>24</v>
      </c>
      <c r="F107" s="328" t="s">
        <v>139</v>
      </c>
      <c r="G107" s="328" t="s">
        <v>77</v>
      </c>
      <c r="H107" s="329">
        <f>'прил._6(7)'!K41</f>
        <v>3454.6</v>
      </c>
      <c r="K107" s="225"/>
    </row>
    <row r="108" spans="1:12" ht="67.5" customHeight="1" x14ac:dyDescent="0.3">
      <c r="A108" s="320"/>
      <c r="B108" s="327" t="s">
        <v>80</v>
      </c>
      <c r="C108" s="328" t="s">
        <v>79</v>
      </c>
      <c r="D108" s="328" t="s">
        <v>75</v>
      </c>
      <c r="E108" s="328" t="s">
        <v>24</v>
      </c>
      <c r="F108" s="328" t="s">
        <v>139</v>
      </c>
      <c r="G108" s="328" t="s">
        <v>81</v>
      </c>
      <c r="H108" s="329">
        <f>'прил._6(7)'!K42</f>
        <v>1281.0999999999999</v>
      </c>
      <c r="K108" s="221"/>
    </row>
    <row r="109" spans="1:12" ht="20.25" customHeight="1" x14ac:dyDescent="0.3">
      <c r="A109" s="320"/>
      <c r="B109" s="327" t="s">
        <v>82</v>
      </c>
      <c r="C109" s="328" t="s">
        <v>79</v>
      </c>
      <c r="D109" s="328" t="s">
        <v>75</v>
      </c>
      <c r="E109" s="328" t="s">
        <v>24</v>
      </c>
      <c r="F109" s="328" t="s">
        <v>139</v>
      </c>
      <c r="G109" s="328" t="s">
        <v>83</v>
      </c>
      <c r="H109" s="329">
        <f>'прил._6(7)'!K43</f>
        <v>15.5</v>
      </c>
      <c r="K109" s="221"/>
    </row>
    <row r="110" spans="1:12" ht="20.25" customHeight="1" x14ac:dyDescent="0.3">
      <c r="A110" s="320"/>
      <c r="B110" s="327" t="s">
        <v>175</v>
      </c>
      <c r="C110" s="328" t="s">
        <v>79</v>
      </c>
      <c r="D110" s="328" t="s">
        <v>75</v>
      </c>
      <c r="E110" s="328" t="s">
        <v>24</v>
      </c>
      <c r="F110" s="328" t="s">
        <v>127</v>
      </c>
      <c r="G110" s="328"/>
      <c r="H110" s="329">
        <f>H111</f>
        <v>5037.8</v>
      </c>
      <c r="K110" s="221"/>
    </row>
    <row r="111" spans="1:12" ht="30" customHeight="1" x14ac:dyDescent="0.3">
      <c r="A111" s="320"/>
      <c r="B111" s="359" t="s">
        <v>361</v>
      </c>
      <c r="C111" s="328" t="s">
        <v>79</v>
      </c>
      <c r="D111" s="328" t="s">
        <v>75</v>
      </c>
      <c r="E111" s="328" t="s">
        <v>24</v>
      </c>
      <c r="F111" s="328" t="s">
        <v>176</v>
      </c>
      <c r="G111" s="328" t="s">
        <v>83</v>
      </c>
      <c r="H111" s="329">
        <f>'прил._6(7)'!K68</f>
        <v>5037.8</v>
      </c>
      <c r="K111" s="221"/>
    </row>
    <row r="112" spans="1:12" ht="51" customHeight="1" x14ac:dyDescent="0.3">
      <c r="A112" s="317"/>
      <c r="B112" s="327" t="s">
        <v>36</v>
      </c>
      <c r="C112" s="328" t="s">
        <v>79</v>
      </c>
      <c r="D112" s="328" t="s">
        <v>75</v>
      </c>
      <c r="E112" s="328" t="s">
        <v>24</v>
      </c>
      <c r="F112" s="328" t="s">
        <v>143</v>
      </c>
      <c r="G112" s="328"/>
      <c r="H112" s="329">
        <f>'прил._6(7)'!K70</f>
        <v>245.3</v>
      </c>
      <c r="K112" s="221"/>
    </row>
    <row r="113" spans="1:11" ht="81" customHeight="1" x14ac:dyDescent="0.3">
      <c r="A113" s="317"/>
      <c r="B113" s="327" t="s">
        <v>76</v>
      </c>
      <c r="C113" s="328" t="s">
        <v>79</v>
      </c>
      <c r="D113" s="328" t="s">
        <v>75</v>
      </c>
      <c r="E113" s="328" t="s">
        <v>24</v>
      </c>
      <c r="F113" s="328" t="s">
        <v>143</v>
      </c>
      <c r="G113" s="328" t="s">
        <v>77</v>
      </c>
      <c r="H113" s="329">
        <f>'прил._6(7)'!K74</f>
        <v>245.3</v>
      </c>
      <c r="K113" s="225"/>
    </row>
    <row r="114" spans="1:11" ht="27" customHeight="1" x14ac:dyDescent="0.3">
      <c r="A114" s="320"/>
      <c r="B114" s="327" t="s">
        <v>56</v>
      </c>
      <c r="C114" s="328" t="s">
        <v>79</v>
      </c>
      <c r="D114" s="328" t="s">
        <v>68</v>
      </c>
      <c r="E114" s="328" t="s">
        <v>24</v>
      </c>
      <c r="F114" s="328" t="s">
        <v>127</v>
      </c>
      <c r="G114" s="328"/>
      <c r="H114" s="329">
        <v>3.8</v>
      </c>
      <c r="K114" s="221"/>
    </row>
    <row r="115" spans="1:11" ht="55.5" customHeight="1" x14ac:dyDescent="0.3">
      <c r="A115" s="320"/>
      <c r="B115" s="327" t="s">
        <v>84</v>
      </c>
      <c r="C115" s="328" t="s">
        <v>79</v>
      </c>
      <c r="D115" s="328" t="s">
        <v>68</v>
      </c>
      <c r="E115" s="328" t="s">
        <v>24</v>
      </c>
      <c r="F115" s="328" t="s">
        <v>140</v>
      </c>
      <c r="G115" s="328"/>
      <c r="H115" s="329">
        <v>3.8</v>
      </c>
      <c r="K115" s="221"/>
    </row>
    <row r="116" spans="1:11" ht="31.5" customHeight="1" x14ac:dyDescent="0.3">
      <c r="A116" s="320"/>
      <c r="B116" s="327" t="s">
        <v>80</v>
      </c>
      <c r="C116" s="328" t="s">
        <v>79</v>
      </c>
      <c r="D116" s="328" t="s">
        <v>68</v>
      </c>
      <c r="E116" s="328" t="s">
        <v>24</v>
      </c>
      <c r="F116" s="328" t="s">
        <v>140</v>
      </c>
      <c r="G116" s="328" t="s">
        <v>81</v>
      </c>
      <c r="H116" s="329">
        <f>'прил._6(7)'!K46</f>
        <v>3.8</v>
      </c>
      <c r="K116" s="221"/>
    </row>
    <row r="117" spans="1:11" ht="34.5" customHeight="1" x14ac:dyDescent="0.3">
      <c r="A117" s="320"/>
      <c r="B117" s="327" t="s">
        <v>55</v>
      </c>
      <c r="C117" s="328" t="s">
        <v>79</v>
      </c>
      <c r="D117" s="328" t="s">
        <v>86</v>
      </c>
      <c r="E117" s="328" t="s">
        <v>24</v>
      </c>
      <c r="F117" s="328" t="s">
        <v>127</v>
      </c>
      <c r="G117" s="328"/>
      <c r="H117" s="329">
        <f>H119</f>
        <v>10</v>
      </c>
      <c r="K117" s="221"/>
    </row>
    <row r="118" spans="1:11" ht="20.25" customHeight="1" x14ac:dyDescent="0.3">
      <c r="A118" s="320"/>
      <c r="B118" s="327" t="s">
        <v>87</v>
      </c>
      <c r="C118" s="328" t="s">
        <v>79</v>
      </c>
      <c r="D118" s="328" t="s">
        <v>86</v>
      </c>
      <c r="E118" s="328" t="s">
        <v>24</v>
      </c>
      <c r="F118" s="328" t="s">
        <v>141</v>
      </c>
      <c r="G118" s="328"/>
      <c r="H118" s="329">
        <f>H119</f>
        <v>10</v>
      </c>
      <c r="K118" s="221"/>
    </row>
    <row r="119" spans="1:11" ht="22.5" customHeight="1" x14ac:dyDescent="0.3">
      <c r="A119" s="320"/>
      <c r="B119" s="360" t="s">
        <v>82</v>
      </c>
      <c r="C119" s="341" t="s">
        <v>79</v>
      </c>
      <c r="D119" s="341" t="s">
        <v>86</v>
      </c>
      <c r="E119" s="341" t="s">
        <v>24</v>
      </c>
      <c r="F119" s="341" t="s">
        <v>141</v>
      </c>
      <c r="G119" s="341" t="s">
        <v>83</v>
      </c>
      <c r="H119" s="361">
        <f>'прил._6(7)'!K56</f>
        <v>10</v>
      </c>
      <c r="K119" s="221"/>
    </row>
    <row r="120" spans="1:11" s="23" customFormat="1" ht="34.5" customHeight="1" x14ac:dyDescent="0.3">
      <c r="A120" s="317"/>
      <c r="B120" s="332" t="s">
        <v>51</v>
      </c>
      <c r="C120" s="328" t="s">
        <v>79</v>
      </c>
      <c r="D120" s="328" t="s">
        <v>90</v>
      </c>
      <c r="E120" s="328" t="s">
        <v>24</v>
      </c>
      <c r="F120" s="328" t="s">
        <v>127</v>
      </c>
      <c r="G120" s="328"/>
      <c r="H120" s="329">
        <f>H122</f>
        <v>453</v>
      </c>
      <c r="K120" s="221"/>
    </row>
    <row r="121" spans="1:11" ht="32.25" x14ac:dyDescent="0.3">
      <c r="A121" s="317"/>
      <c r="B121" s="331" t="s">
        <v>111</v>
      </c>
      <c r="C121" s="328" t="s">
        <v>79</v>
      </c>
      <c r="D121" s="328" t="s">
        <v>90</v>
      </c>
      <c r="E121" s="328" t="s">
        <v>24</v>
      </c>
      <c r="F121" s="328" t="s">
        <v>142</v>
      </c>
      <c r="G121" s="328"/>
      <c r="H121" s="329">
        <f>H122</f>
        <v>453</v>
      </c>
      <c r="K121" s="221"/>
    </row>
    <row r="122" spans="1:11" ht="32.25" x14ac:dyDescent="0.3">
      <c r="A122" s="317"/>
      <c r="B122" s="331" t="s">
        <v>112</v>
      </c>
      <c r="C122" s="328" t="s">
        <v>79</v>
      </c>
      <c r="D122" s="328" t="s">
        <v>90</v>
      </c>
      <c r="E122" s="328" t="s">
        <v>24</v>
      </c>
      <c r="F122" s="328" t="s">
        <v>142</v>
      </c>
      <c r="G122" s="328" t="s">
        <v>113</v>
      </c>
      <c r="H122" s="329">
        <f>'прил._6(7)'!K155</f>
        <v>453</v>
      </c>
      <c r="K122" s="225"/>
    </row>
    <row r="123" spans="1:11" ht="18.75" x14ac:dyDescent="0.3">
      <c r="A123" s="317"/>
      <c r="B123" s="230" t="s">
        <v>326</v>
      </c>
      <c r="C123" s="362" t="s">
        <v>79</v>
      </c>
      <c r="D123" s="362" t="s">
        <v>149</v>
      </c>
      <c r="E123" s="362" t="s">
        <v>24</v>
      </c>
      <c r="F123" s="362" t="s">
        <v>127</v>
      </c>
      <c r="G123" s="363"/>
      <c r="H123" s="364">
        <f>H125</f>
        <v>27.5</v>
      </c>
      <c r="K123" s="225"/>
    </row>
    <row r="124" spans="1:11" ht="63.75" x14ac:dyDescent="0.3">
      <c r="A124" s="317"/>
      <c r="B124" s="230" t="s">
        <v>327</v>
      </c>
      <c r="C124" s="362" t="s">
        <v>79</v>
      </c>
      <c r="D124" s="362" t="s">
        <v>149</v>
      </c>
      <c r="E124" s="362" t="s">
        <v>24</v>
      </c>
      <c r="F124" s="362" t="s">
        <v>127</v>
      </c>
      <c r="G124" s="363"/>
      <c r="H124" s="364">
        <f>H125</f>
        <v>27.5</v>
      </c>
      <c r="K124" s="225"/>
    </row>
    <row r="125" spans="1:11" ht="18.75" x14ac:dyDescent="0.3">
      <c r="A125" s="317"/>
      <c r="B125" s="365" t="s">
        <v>70</v>
      </c>
      <c r="C125" s="362" t="s">
        <v>79</v>
      </c>
      <c r="D125" s="362" t="s">
        <v>149</v>
      </c>
      <c r="E125" s="362" t="s">
        <v>24</v>
      </c>
      <c r="F125" s="362" t="s">
        <v>328</v>
      </c>
      <c r="G125" s="363" t="s">
        <v>71</v>
      </c>
      <c r="H125" s="364">
        <f>'прил._6(7)'!K49</f>
        <v>27.5</v>
      </c>
      <c r="K125" s="225"/>
    </row>
    <row r="126" spans="1:11" ht="32.25" x14ac:dyDescent="0.3">
      <c r="A126" s="317"/>
      <c r="B126" s="230" t="s">
        <v>362</v>
      </c>
      <c r="C126" s="362" t="s">
        <v>79</v>
      </c>
      <c r="D126" s="362" t="s">
        <v>149</v>
      </c>
      <c r="E126" s="362" t="s">
        <v>24</v>
      </c>
      <c r="F126" s="362" t="s">
        <v>127</v>
      </c>
      <c r="G126" s="363"/>
      <c r="H126" s="364">
        <f>H127</f>
        <v>27.7</v>
      </c>
      <c r="K126" s="225"/>
    </row>
    <row r="127" spans="1:11" ht="18.75" x14ac:dyDescent="0.3">
      <c r="A127" s="317"/>
      <c r="B127" s="365" t="s">
        <v>70</v>
      </c>
      <c r="C127" s="362" t="s">
        <v>79</v>
      </c>
      <c r="D127" s="362" t="s">
        <v>149</v>
      </c>
      <c r="E127" s="362" t="s">
        <v>24</v>
      </c>
      <c r="F127" s="362" t="s">
        <v>330</v>
      </c>
      <c r="G127" s="363" t="s">
        <v>71</v>
      </c>
      <c r="H127" s="364">
        <f>'прил._6(7)'!K51</f>
        <v>27.7</v>
      </c>
      <c r="K127" s="225"/>
    </row>
    <row r="128" spans="1:11" ht="32.25" x14ac:dyDescent="0.3">
      <c r="A128" s="317"/>
      <c r="B128" s="366" t="s">
        <v>180</v>
      </c>
      <c r="C128" s="367" t="s">
        <v>178</v>
      </c>
      <c r="D128" s="367" t="s">
        <v>66</v>
      </c>
      <c r="E128" s="367" t="s">
        <v>24</v>
      </c>
      <c r="F128" s="367" t="s">
        <v>127</v>
      </c>
      <c r="G128" s="367"/>
      <c r="H128" s="368">
        <f>H131</f>
        <v>10</v>
      </c>
      <c r="K128" s="225"/>
    </row>
    <row r="129" spans="1:256" ht="32.25" x14ac:dyDescent="0.3">
      <c r="A129" s="317"/>
      <c r="B129" s="369" t="s">
        <v>181</v>
      </c>
      <c r="C129" s="370" t="s">
        <v>178</v>
      </c>
      <c r="D129" s="371" t="s">
        <v>68</v>
      </c>
      <c r="E129" s="371" t="s">
        <v>24</v>
      </c>
      <c r="F129" s="371" t="s">
        <v>127</v>
      </c>
      <c r="G129" s="371"/>
      <c r="H129" s="372">
        <f>H131</f>
        <v>10</v>
      </c>
      <c r="K129" s="225"/>
    </row>
    <row r="130" spans="1:256" ht="32.25" x14ac:dyDescent="0.3">
      <c r="A130" s="317"/>
      <c r="B130" s="369" t="s">
        <v>182</v>
      </c>
      <c r="C130" s="370" t="s">
        <v>178</v>
      </c>
      <c r="D130" s="371" t="s">
        <v>68</v>
      </c>
      <c r="E130" s="371" t="s">
        <v>24</v>
      </c>
      <c r="F130" s="371" t="s">
        <v>127</v>
      </c>
      <c r="G130" s="371"/>
      <c r="H130" s="372">
        <f>H131</f>
        <v>10</v>
      </c>
      <c r="K130" s="225"/>
    </row>
    <row r="131" spans="1:256" ht="48" x14ac:dyDescent="0.3">
      <c r="A131" s="317"/>
      <c r="B131" s="373" t="s">
        <v>183</v>
      </c>
      <c r="C131" s="370" t="s">
        <v>178</v>
      </c>
      <c r="D131" s="371" t="s">
        <v>68</v>
      </c>
      <c r="E131" s="371" t="s">
        <v>24</v>
      </c>
      <c r="F131" s="371" t="s">
        <v>139</v>
      </c>
      <c r="G131" s="371" t="s">
        <v>81</v>
      </c>
      <c r="H131" s="372">
        <f>'прил._6(7)'!K24</f>
        <v>10</v>
      </c>
      <c r="K131" s="225"/>
    </row>
    <row r="132" spans="1:256" customFormat="1" ht="32.25" x14ac:dyDescent="0.3">
      <c r="A132" s="317"/>
      <c r="B132" s="373" t="s">
        <v>167</v>
      </c>
      <c r="C132" s="370" t="s">
        <v>161</v>
      </c>
      <c r="D132" s="371" t="s">
        <v>66</v>
      </c>
      <c r="E132" s="371" t="s">
        <v>24</v>
      </c>
      <c r="F132" s="371" t="s">
        <v>127</v>
      </c>
      <c r="G132" s="371"/>
      <c r="H132" s="372">
        <f>H135</f>
        <v>1</v>
      </c>
      <c r="I132" s="119"/>
      <c r="J132" s="119"/>
      <c r="K132" s="228"/>
      <c r="L132" s="119"/>
      <c r="M132" s="119"/>
      <c r="N132" s="119"/>
      <c r="O132" s="119"/>
      <c r="P132" s="119"/>
      <c r="Q132" s="119"/>
      <c r="R132" s="119"/>
      <c r="S132" s="119"/>
      <c r="T132" s="119"/>
      <c r="U132" s="119"/>
      <c r="V132" s="119"/>
      <c r="W132" s="119"/>
      <c r="X132" s="119"/>
      <c r="Y132" s="119"/>
      <c r="Z132" s="119"/>
      <c r="AA132" s="119"/>
      <c r="AB132" s="119"/>
      <c r="AC132" s="119"/>
      <c r="AD132" s="119"/>
      <c r="AE132" s="119"/>
      <c r="AF132" s="119"/>
      <c r="AG132" s="119"/>
      <c r="AH132" s="119"/>
      <c r="AI132" s="119"/>
      <c r="AJ132" s="119"/>
      <c r="AK132" s="119"/>
      <c r="AL132" s="119"/>
      <c r="AM132" s="119"/>
      <c r="AN132" s="119"/>
      <c r="AO132" s="119"/>
      <c r="AP132" s="119"/>
      <c r="AQ132" s="119"/>
      <c r="AR132" s="119"/>
      <c r="AS132" s="119"/>
      <c r="AT132" s="119"/>
      <c r="AU132" s="119"/>
      <c r="AV132" s="119"/>
      <c r="AW132" s="119"/>
      <c r="AX132" s="119"/>
      <c r="AY132" s="119"/>
      <c r="AZ132" s="119"/>
      <c r="BA132" s="119"/>
      <c r="BB132" s="119"/>
      <c r="BC132" s="119"/>
      <c r="BD132" s="119"/>
      <c r="BE132" s="119"/>
      <c r="BF132" s="119"/>
      <c r="BG132" s="119"/>
      <c r="BH132" s="119"/>
      <c r="BI132" s="119"/>
      <c r="BJ132" s="119"/>
      <c r="BK132" s="119"/>
      <c r="BL132" s="119"/>
      <c r="BM132" s="119"/>
      <c r="BN132" s="119"/>
      <c r="BO132" s="119"/>
      <c r="BP132" s="119"/>
      <c r="BQ132" s="119"/>
      <c r="BR132" s="119"/>
      <c r="BS132" s="119"/>
      <c r="BT132" s="119"/>
      <c r="BU132" s="119"/>
      <c r="BV132" s="119"/>
      <c r="BW132" s="119"/>
      <c r="BX132" s="119"/>
      <c r="BY132" s="119"/>
      <c r="BZ132" s="119"/>
      <c r="CA132" s="119"/>
      <c r="CB132" s="119"/>
      <c r="CC132" s="119"/>
      <c r="CD132" s="119"/>
      <c r="CE132" s="119"/>
      <c r="CF132" s="119"/>
      <c r="CG132" s="119"/>
      <c r="CH132" s="119"/>
      <c r="CI132" s="119"/>
      <c r="CJ132" s="119"/>
      <c r="CK132" s="119"/>
      <c r="CL132" s="119"/>
      <c r="CM132" s="119"/>
      <c r="CN132" s="119"/>
      <c r="CO132" s="119"/>
      <c r="CP132" s="119"/>
      <c r="CQ132" s="119"/>
      <c r="CR132" s="119"/>
      <c r="CS132" s="119"/>
      <c r="CT132" s="119"/>
      <c r="CU132" s="119"/>
      <c r="CV132" s="119"/>
      <c r="CW132" s="119"/>
      <c r="CX132" s="119"/>
      <c r="CY132" s="119"/>
      <c r="CZ132" s="119"/>
      <c r="DA132" s="119"/>
      <c r="DB132" s="119"/>
      <c r="DC132" s="119"/>
      <c r="DD132" s="119"/>
      <c r="DE132" s="119"/>
      <c r="DF132" s="119"/>
      <c r="DG132" s="119"/>
      <c r="DH132" s="119"/>
      <c r="DI132" s="119"/>
      <c r="DJ132" s="119"/>
      <c r="DK132" s="119"/>
      <c r="DL132" s="119"/>
      <c r="DM132" s="119"/>
      <c r="DN132" s="119"/>
      <c r="DO132" s="119"/>
      <c r="DP132" s="119"/>
      <c r="DQ132" s="119"/>
      <c r="DR132" s="119"/>
      <c r="DS132" s="119"/>
      <c r="DT132" s="119"/>
      <c r="DU132" s="119"/>
      <c r="DV132" s="119"/>
      <c r="DW132" s="119"/>
      <c r="DX132" s="119"/>
      <c r="DY132" s="119"/>
      <c r="DZ132" s="119"/>
      <c r="EA132" s="119"/>
      <c r="EB132" s="119"/>
      <c r="EC132" s="119"/>
      <c r="ED132" s="119"/>
      <c r="EE132" s="119"/>
      <c r="EF132" s="119"/>
      <c r="EG132" s="119"/>
      <c r="EH132" s="119"/>
      <c r="EI132" s="119"/>
      <c r="EJ132" s="119"/>
      <c r="EK132" s="119"/>
      <c r="EL132" s="119"/>
      <c r="EM132" s="119"/>
      <c r="EN132" s="119"/>
      <c r="EO132" s="119"/>
      <c r="EP132" s="119"/>
      <c r="EQ132" s="119"/>
      <c r="ER132" s="119"/>
      <c r="ES132" s="119"/>
      <c r="ET132" s="119"/>
      <c r="EU132" s="119"/>
      <c r="EV132" s="119"/>
      <c r="EW132" s="119"/>
      <c r="EX132" s="119"/>
      <c r="EY132" s="119"/>
      <c r="EZ132" s="119"/>
      <c r="FA132" s="119"/>
      <c r="FB132" s="119"/>
      <c r="FC132" s="119"/>
      <c r="FD132" s="119"/>
      <c r="FE132" s="119"/>
      <c r="FF132" s="119"/>
      <c r="FG132" s="119"/>
      <c r="FH132" s="119"/>
      <c r="FI132" s="119"/>
      <c r="FJ132" s="119"/>
      <c r="FK132" s="119"/>
      <c r="FL132" s="119"/>
      <c r="FM132" s="119"/>
      <c r="FN132" s="119"/>
      <c r="FO132" s="119"/>
      <c r="FP132" s="119"/>
      <c r="FQ132" s="119"/>
      <c r="FR132" s="119"/>
      <c r="FS132" s="119"/>
      <c r="FT132" s="119"/>
      <c r="FU132" s="119"/>
      <c r="FV132" s="119"/>
      <c r="FW132" s="119"/>
      <c r="FX132" s="119"/>
      <c r="FY132" s="119"/>
      <c r="FZ132" s="119"/>
      <c r="GA132" s="119"/>
      <c r="GB132" s="119"/>
      <c r="GC132" s="119"/>
      <c r="GD132" s="119"/>
      <c r="GE132" s="119"/>
      <c r="GF132" s="119"/>
      <c r="GG132" s="119"/>
      <c r="GH132" s="119"/>
      <c r="GI132" s="119"/>
      <c r="GJ132" s="119"/>
      <c r="GK132" s="119"/>
      <c r="GL132" s="119"/>
      <c r="GM132" s="119"/>
      <c r="GN132" s="119"/>
      <c r="GO132" s="119"/>
      <c r="GP132" s="119"/>
      <c r="GQ132" s="119"/>
      <c r="GR132" s="119"/>
      <c r="GS132" s="119"/>
      <c r="GT132" s="119"/>
      <c r="GU132" s="119"/>
      <c r="GV132" s="119"/>
      <c r="GW132" s="119"/>
      <c r="GX132" s="119"/>
      <c r="GY132" s="119"/>
      <c r="GZ132" s="119"/>
      <c r="HA132" s="119"/>
      <c r="HB132" s="119"/>
      <c r="HC132" s="119"/>
      <c r="HD132" s="119"/>
      <c r="HE132" s="119"/>
      <c r="HF132" s="119"/>
      <c r="HG132" s="119"/>
      <c r="HH132" s="119"/>
      <c r="HI132" s="119"/>
      <c r="HJ132" s="119"/>
      <c r="HK132" s="119"/>
      <c r="HL132" s="119"/>
      <c r="HM132" s="119"/>
      <c r="HN132" s="119"/>
      <c r="HO132" s="119"/>
      <c r="HP132" s="119"/>
      <c r="HQ132" s="119"/>
      <c r="HR132" s="119"/>
      <c r="HS132" s="119"/>
      <c r="HT132" s="119"/>
      <c r="HU132" s="119"/>
      <c r="HV132" s="119"/>
      <c r="HW132" s="119"/>
      <c r="HX132" s="119"/>
      <c r="HY132" s="119"/>
      <c r="HZ132" s="119"/>
      <c r="IA132" s="119"/>
      <c r="IB132" s="119"/>
      <c r="IC132" s="119"/>
      <c r="ID132" s="119"/>
      <c r="IE132" s="119"/>
      <c r="IF132" s="119"/>
      <c r="IG132" s="119"/>
      <c r="IH132" s="119"/>
      <c r="II132" s="119"/>
      <c r="IJ132" s="119"/>
      <c r="IK132" s="119"/>
      <c r="IL132" s="119"/>
      <c r="IM132" s="119"/>
      <c r="IN132" s="119"/>
      <c r="IO132" s="119"/>
      <c r="IP132" s="119"/>
      <c r="IQ132" s="119"/>
      <c r="IR132" s="119"/>
      <c r="IS132" s="119"/>
      <c r="IT132" s="119"/>
      <c r="IU132" s="119"/>
      <c r="IV132" s="119"/>
    </row>
    <row r="133" spans="1:256" customFormat="1" ht="32.25" x14ac:dyDescent="0.3">
      <c r="A133" s="317"/>
      <c r="B133" s="373" t="s">
        <v>332</v>
      </c>
      <c r="C133" s="370" t="s">
        <v>161</v>
      </c>
      <c r="D133" s="371" t="s">
        <v>68</v>
      </c>
      <c r="E133" s="371" t="s">
        <v>24</v>
      </c>
      <c r="F133" s="371" t="s">
        <v>127</v>
      </c>
      <c r="G133" s="371"/>
      <c r="H133" s="372">
        <f>H135</f>
        <v>1</v>
      </c>
      <c r="I133" s="119"/>
      <c r="J133" s="119"/>
      <c r="K133" s="228"/>
      <c r="L133" s="119"/>
      <c r="M133" s="119"/>
      <c r="N133" s="119"/>
      <c r="O133" s="119"/>
      <c r="P133" s="119"/>
      <c r="Q133" s="119"/>
      <c r="R133" s="119"/>
      <c r="S133" s="119"/>
      <c r="T133" s="119"/>
      <c r="U133" s="119"/>
      <c r="V133" s="119"/>
      <c r="W133" s="119"/>
      <c r="X133" s="119"/>
      <c r="Y133" s="119"/>
      <c r="Z133" s="119"/>
      <c r="AA133" s="119"/>
      <c r="AB133" s="119"/>
      <c r="AC133" s="119"/>
      <c r="AD133" s="119"/>
      <c r="AE133" s="119"/>
      <c r="AF133" s="119"/>
      <c r="AG133" s="119"/>
      <c r="AH133" s="119"/>
      <c r="AI133" s="119"/>
      <c r="AJ133" s="119"/>
      <c r="AK133" s="119"/>
      <c r="AL133" s="119"/>
      <c r="AM133" s="119"/>
      <c r="AN133" s="119"/>
      <c r="AO133" s="119"/>
      <c r="AP133" s="119"/>
      <c r="AQ133" s="119"/>
      <c r="AR133" s="119"/>
      <c r="AS133" s="119"/>
      <c r="AT133" s="119"/>
      <c r="AU133" s="119"/>
      <c r="AV133" s="119"/>
      <c r="AW133" s="119"/>
      <c r="AX133" s="119"/>
      <c r="AY133" s="119"/>
      <c r="AZ133" s="119"/>
      <c r="BA133" s="119"/>
      <c r="BB133" s="119"/>
      <c r="BC133" s="119"/>
      <c r="BD133" s="119"/>
      <c r="BE133" s="119"/>
      <c r="BF133" s="119"/>
      <c r="BG133" s="119"/>
      <c r="BH133" s="119"/>
      <c r="BI133" s="119"/>
      <c r="BJ133" s="119"/>
      <c r="BK133" s="119"/>
      <c r="BL133" s="119"/>
      <c r="BM133" s="119"/>
      <c r="BN133" s="119"/>
      <c r="BO133" s="119"/>
      <c r="BP133" s="119"/>
      <c r="BQ133" s="119"/>
      <c r="BR133" s="119"/>
      <c r="BS133" s="119"/>
      <c r="BT133" s="119"/>
      <c r="BU133" s="119"/>
      <c r="BV133" s="119"/>
      <c r="BW133" s="119"/>
      <c r="BX133" s="119"/>
      <c r="BY133" s="119"/>
      <c r="BZ133" s="119"/>
      <c r="CA133" s="119"/>
      <c r="CB133" s="119"/>
      <c r="CC133" s="119"/>
      <c r="CD133" s="119"/>
      <c r="CE133" s="119"/>
      <c r="CF133" s="119"/>
      <c r="CG133" s="119"/>
      <c r="CH133" s="119"/>
      <c r="CI133" s="119"/>
      <c r="CJ133" s="119"/>
      <c r="CK133" s="119"/>
      <c r="CL133" s="119"/>
      <c r="CM133" s="119"/>
      <c r="CN133" s="119"/>
      <c r="CO133" s="119"/>
      <c r="CP133" s="119"/>
      <c r="CQ133" s="119"/>
      <c r="CR133" s="119"/>
      <c r="CS133" s="119"/>
      <c r="CT133" s="119"/>
      <c r="CU133" s="119"/>
      <c r="CV133" s="119"/>
      <c r="CW133" s="119"/>
      <c r="CX133" s="119"/>
      <c r="CY133" s="119"/>
      <c r="CZ133" s="119"/>
      <c r="DA133" s="119"/>
      <c r="DB133" s="119"/>
      <c r="DC133" s="119"/>
      <c r="DD133" s="119"/>
      <c r="DE133" s="119"/>
      <c r="DF133" s="119"/>
      <c r="DG133" s="119"/>
      <c r="DH133" s="119"/>
      <c r="DI133" s="119"/>
      <c r="DJ133" s="119"/>
      <c r="DK133" s="119"/>
      <c r="DL133" s="119"/>
      <c r="DM133" s="119"/>
      <c r="DN133" s="119"/>
      <c r="DO133" s="119"/>
      <c r="DP133" s="119"/>
      <c r="DQ133" s="119"/>
      <c r="DR133" s="119"/>
      <c r="DS133" s="119"/>
      <c r="DT133" s="119"/>
      <c r="DU133" s="119"/>
      <c r="DV133" s="119"/>
      <c r="DW133" s="119"/>
      <c r="DX133" s="119"/>
      <c r="DY133" s="119"/>
      <c r="DZ133" s="119"/>
      <c r="EA133" s="119"/>
      <c r="EB133" s="119"/>
      <c r="EC133" s="119"/>
      <c r="ED133" s="119"/>
      <c r="EE133" s="119"/>
      <c r="EF133" s="119"/>
      <c r="EG133" s="119"/>
      <c r="EH133" s="119"/>
      <c r="EI133" s="119"/>
      <c r="EJ133" s="119"/>
      <c r="EK133" s="119"/>
      <c r="EL133" s="119"/>
      <c r="EM133" s="119"/>
      <c r="EN133" s="119"/>
      <c r="EO133" s="119"/>
      <c r="EP133" s="119"/>
      <c r="EQ133" s="119"/>
      <c r="ER133" s="119"/>
      <c r="ES133" s="119"/>
      <c r="ET133" s="119"/>
      <c r="EU133" s="119"/>
      <c r="EV133" s="119"/>
      <c r="EW133" s="119"/>
      <c r="EX133" s="119"/>
      <c r="EY133" s="119"/>
      <c r="EZ133" s="119"/>
      <c r="FA133" s="119"/>
      <c r="FB133" s="119"/>
      <c r="FC133" s="119"/>
      <c r="FD133" s="119"/>
      <c r="FE133" s="119"/>
      <c r="FF133" s="119"/>
      <c r="FG133" s="119"/>
      <c r="FH133" s="119"/>
      <c r="FI133" s="119"/>
      <c r="FJ133" s="119"/>
      <c r="FK133" s="119"/>
      <c r="FL133" s="119"/>
      <c r="FM133" s="119"/>
      <c r="FN133" s="119"/>
      <c r="FO133" s="119"/>
      <c r="FP133" s="119"/>
      <c r="FQ133" s="119"/>
      <c r="FR133" s="119"/>
      <c r="FS133" s="119"/>
      <c r="FT133" s="119"/>
      <c r="FU133" s="119"/>
      <c r="FV133" s="119"/>
      <c r="FW133" s="119"/>
      <c r="FX133" s="119"/>
      <c r="FY133" s="119"/>
      <c r="FZ133" s="119"/>
      <c r="GA133" s="119"/>
      <c r="GB133" s="119"/>
      <c r="GC133" s="119"/>
      <c r="GD133" s="119"/>
      <c r="GE133" s="119"/>
      <c r="GF133" s="119"/>
      <c r="GG133" s="119"/>
      <c r="GH133" s="119"/>
      <c r="GI133" s="119"/>
      <c r="GJ133" s="119"/>
      <c r="GK133" s="119"/>
      <c r="GL133" s="119"/>
      <c r="GM133" s="119"/>
      <c r="GN133" s="119"/>
      <c r="GO133" s="119"/>
      <c r="GP133" s="119"/>
      <c r="GQ133" s="119"/>
      <c r="GR133" s="119"/>
      <c r="GS133" s="119"/>
      <c r="GT133" s="119"/>
      <c r="GU133" s="119"/>
      <c r="GV133" s="119"/>
      <c r="GW133" s="119"/>
      <c r="GX133" s="119"/>
      <c r="GY133" s="119"/>
      <c r="GZ133" s="119"/>
      <c r="HA133" s="119"/>
      <c r="HB133" s="119"/>
      <c r="HC133" s="119"/>
      <c r="HD133" s="119"/>
      <c r="HE133" s="119"/>
      <c r="HF133" s="119"/>
      <c r="HG133" s="119"/>
      <c r="HH133" s="119"/>
      <c r="HI133" s="119"/>
      <c r="HJ133" s="119"/>
      <c r="HK133" s="119"/>
      <c r="HL133" s="119"/>
      <c r="HM133" s="119"/>
      <c r="HN133" s="119"/>
      <c r="HO133" s="119"/>
      <c r="HP133" s="119"/>
      <c r="HQ133" s="119"/>
      <c r="HR133" s="119"/>
      <c r="HS133" s="119"/>
      <c r="HT133" s="119"/>
      <c r="HU133" s="119"/>
      <c r="HV133" s="119"/>
      <c r="HW133" s="119"/>
      <c r="HX133" s="119"/>
      <c r="HY133" s="119"/>
      <c r="HZ133" s="119"/>
      <c r="IA133" s="119"/>
      <c r="IB133" s="119"/>
      <c r="IC133" s="119"/>
      <c r="ID133" s="119"/>
      <c r="IE133" s="119"/>
      <c r="IF133" s="119"/>
      <c r="IG133" s="119"/>
      <c r="IH133" s="119"/>
      <c r="II133" s="119"/>
      <c r="IJ133" s="119"/>
      <c r="IK133" s="119"/>
      <c r="IL133" s="119"/>
      <c r="IM133" s="119"/>
      <c r="IN133" s="119"/>
      <c r="IO133" s="119"/>
      <c r="IP133" s="119"/>
      <c r="IQ133" s="119"/>
      <c r="IR133" s="119"/>
      <c r="IS133" s="119"/>
      <c r="IT133" s="119"/>
      <c r="IU133" s="119"/>
      <c r="IV133" s="119"/>
    </row>
    <row r="134" spans="1:256" customFormat="1" ht="32.25" x14ac:dyDescent="0.3">
      <c r="A134" s="317"/>
      <c r="B134" s="373" t="s">
        <v>333</v>
      </c>
      <c r="C134" s="370" t="s">
        <v>161</v>
      </c>
      <c r="D134" s="371" t="s">
        <v>68</v>
      </c>
      <c r="E134" s="371" t="s">
        <v>24</v>
      </c>
      <c r="F134" s="371" t="s">
        <v>163</v>
      </c>
      <c r="G134" s="371"/>
      <c r="H134" s="372">
        <f>H135</f>
        <v>1</v>
      </c>
      <c r="I134" s="119"/>
      <c r="J134" s="119"/>
      <c r="K134" s="228"/>
      <c r="L134" s="119"/>
      <c r="M134" s="119"/>
      <c r="N134" s="119"/>
      <c r="O134" s="119"/>
      <c r="P134" s="119"/>
      <c r="Q134" s="119"/>
      <c r="R134" s="119"/>
      <c r="S134" s="119"/>
      <c r="T134" s="119"/>
      <c r="U134" s="119"/>
      <c r="V134" s="119"/>
      <c r="W134" s="119"/>
      <c r="X134" s="119"/>
      <c r="Y134" s="119"/>
      <c r="Z134" s="119"/>
      <c r="AA134" s="119"/>
      <c r="AB134" s="119"/>
      <c r="AC134" s="119"/>
      <c r="AD134" s="119"/>
      <c r="AE134" s="119"/>
      <c r="AF134" s="119"/>
      <c r="AG134" s="119"/>
      <c r="AH134" s="119"/>
      <c r="AI134" s="119"/>
      <c r="AJ134" s="119"/>
      <c r="AK134" s="119"/>
      <c r="AL134" s="119"/>
      <c r="AM134" s="119"/>
      <c r="AN134" s="119"/>
      <c r="AO134" s="119"/>
      <c r="AP134" s="119"/>
      <c r="AQ134" s="119"/>
      <c r="AR134" s="119"/>
      <c r="AS134" s="119"/>
      <c r="AT134" s="119"/>
      <c r="AU134" s="119"/>
      <c r="AV134" s="119"/>
      <c r="AW134" s="119"/>
      <c r="AX134" s="119"/>
      <c r="AY134" s="119"/>
      <c r="AZ134" s="119"/>
      <c r="BA134" s="119"/>
      <c r="BB134" s="119"/>
      <c r="BC134" s="119"/>
      <c r="BD134" s="119"/>
      <c r="BE134" s="119"/>
      <c r="BF134" s="119"/>
      <c r="BG134" s="119"/>
      <c r="BH134" s="119"/>
      <c r="BI134" s="119"/>
      <c r="BJ134" s="119"/>
      <c r="BK134" s="119"/>
      <c r="BL134" s="119"/>
      <c r="BM134" s="119"/>
      <c r="BN134" s="119"/>
      <c r="BO134" s="119"/>
      <c r="BP134" s="119"/>
      <c r="BQ134" s="119"/>
      <c r="BR134" s="119"/>
      <c r="BS134" s="119"/>
      <c r="BT134" s="119"/>
      <c r="BU134" s="119"/>
      <c r="BV134" s="119"/>
      <c r="BW134" s="119"/>
      <c r="BX134" s="119"/>
      <c r="BY134" s="119"/>
      <c r="BZ134" s="119"/>
      <c r="CA134" s="119"/>
      <c r="CB134" s="119"/>
      <c r="CC134" s="119"/>
      <c r="CD134" s="119"/>
      <c r="CE134" s="119"/>
      <c r="CF134" s="119"/>
      <c r="CG134" s="119"/>
      <c r="CH134" s="119"/>
      <c r="CI134" s="119"/>
      <c r="CJ134" s="119"/>
      <c r="CK134" s="119"/>
      <c r="CL134" s="119"/>
      <c r="CM134" s="119"/>
      <c r="CN134" s="119"/>
      <c r="CO134" s="119"/>
      <c r="CP134" s="119"/>
      <c r="CQ134" s="119"/>
      <c r="CR134" s="119"/>
      <c r="CS134" s="119"/>
      <c r="CT134" s="119"/>
      <c r="CU134" s="119"/>
      <c r="CV134" s="119"/>
      <c r="CW134" s="119"/>
      <c r="CX134" s="119"/>
      <c r="CY134" s="119"/>
      <c r="CZ134" s="119"/>
      <c r="DA134" s="119"/>
      <c r="DB134" s="119"/>
      <c r="DC134" s="119"/>
      <c r="DD134" s="119"/>
      <c r="DE134" s="119"/>
      <c r="DF134" s="119"/>
      <c r="DG134" s="119"/>
      <c r="DH134" s="119"/>
      <c r="DI134" s="119"/>
      <c r="DJ134" s="119"/>
      <c r="DK134" s="119"/>
      <c r="DL134" s="119"/>
      <c r="DM134" s="119"/>
      <c r="DN134" s="119"/>
      <c r="DO134" s="119"/>
      <c r="DP134" s="119"/>
      <c r="DQ134" s="119"/>
      <c r="DR134" s="119"/>
      <c r="DS134" s="119"/>
      <c r="DT134" s="119"/>
      <c r="DU134" s="119"/>
      <c r="DV134" s="119"/>
      <c r="DW134" s="119"/>
      <c r="DX134" s="119"/>
      <c r="DY134" s="119"/>
      <c r="DZ134" s="119"/>
      <c r="EA134" s="119"/>
      <c r="EB134" s="119"/>
      <c r="EC134" s="119"/>
      <c r="ED134" s="119"/>
      <c r="EE134" s="119"/>
      <c r="EF134" s="119"/>
      <c r="EG134" s="119"/>
      <c r="EH134" s="119"/>
      <c r="EI134" s="119"/>
      <c r="EJ134" s="119"/>
      <c r="EK134" s="119"/>
      <c r="EL134" s="119"/>
      <c r="EM134" s="119"/>
      <c r="EN134" s="119"/>
      <c r="EO134" s="119"/>
      <c r="EP134" s="119"/>
      <c r="EQ134" s="119"/>
      <c r="ER134" s="119"/>
      <c r="ES134" s="119"/>
      <c r="ET134" s="119"/>
      <c r="EU134" s="119"/>
      <c r="EV134" s="119"/>
      <c r="EW134" s="119"/>
      <c r="EX134" s="119"/>
      <c r="EY134" s="119"/>
      <c r="EZ134" s="119"/>
      <c r="FA134" s="119"/>
      <c r="FB134" s="119"/>
      <c r="FC134" s="119"/>
      <c r="FD134" s="119"/>
      <c r="FE134" s="119"/>
      <c r="FF134" s="119"/>
      <c r="FG134" s="119"/>
      <c r="FH134" s="119"/>
      <c r="FI134" s="119"/>
      <c r="FJ134" s="119"/>
      <c r="FK134" s="119"/>
      <c r="FL134" s="119"/>
      <c r="FM134" s="119"/>
      <c r="FN134" s="119"/>
      <c r="FO134" s="119"/>
      <c r="FP134" s="119"/>
      <c r="FQ134" s="119"/>
      <c r="FR134" s="119"/>
      <c r="FS134" s="119"/>
      <c r="FT134" s="119"/>
      <c r="FU134" s="119"/>
      <c r="FV134" s="119"/>
      <c r="FW134" s="119"/>
      <c r="FX134" s="119"/>
      <c r="FY134" s="119"/>
      <c r="FZ134" s="119"/>
      <c r="GA134" s="119"/>
      <c r="GB134" s="119"/>
      <c r="GC134" s="119"/>
      <c r="GD134" s="119"/>
      <c r="GE134" s="119"/>
      <c r="GF134" s="119"/>
      <c r="GG134" s="119"/>
      <c r="GH134" s="119"/>
      <c r="GI134" s="119"/>
      <c r="GJ134" s="119"/>
      <c r="GK134" s="119"/>
      <c r="GL134" s="119"/>
      <c r="GM134" s="119"/>
      <c r="GN134" s="119"/>
      <c r="GO134" s="119"/>
      <c r="GP134" s="119"/>
      <c r="GQ134" s="119"/>
      <c r="GR134" s="119"/>
      <c r="GS134" s="119"/>
      <c r="GT134" s="119"/>
      <c r="GU134" s="119"/>
      <c r="GV134" s="119"/>
      <c r="GW134" s="119"/>
      <c r="GX134" s="119"/>
      <c r="GY134" s="119"/>
      <c r="GZ134" s="119"/>
      <c r="HA134" s="119"/>
      <c r="HB134" s="119"/>
      <c r="HC134" s="119"/>
      <c r="HD134" s="119"/>
      <c r="HE134" s="119"/>
      <c r="HF134" s="119"/>
      <c r="HG134" s="119"/>
      <c r="HH134" s="119"/>
      <c r="HI134" s="119"/>
      <c r="HJ134" s="119"/>
      <c r="HK134" s="119"/>
      <c r="HL134" s="119"/>
      <c r="HM134" s="119"/>
      <c r="HN134" s="119"/>
      <c r="HO134" s="119"/>
      <c r="HP134" s="119"/>
      <c r="HQ134" s="119"/>
      <c r="HR134" s="119"/>
      <c r="HS134" s="119"/>
      <c r="HT134" s="119"/>
      <c r="HU134" s="119"/>
      <c r="HV134" s="119"/>
      <c r="HW134" s="119"/>
      <c r="HX134" s="119"/>
      <c r="HY134" s="119"/>
      <c r="HZ134" s="119"/>
      <c r="IA134" s="119"/>
      <c r="IB134" s="119"/>
      <c r="IC134" s="119"/>
      <c r="ID134" s="119"/>
      <c r="IE134" s="119"/>
      <c r="IF134" s="119"/>
      <c r="IG134" s="119"/>
      <c r="IH134" s="119"/>
      <c r="II134" s="119"/>
      <c r="IJ134" s="119"/>
      <c r="IK134" s="119"/>
      <c r="IL134" s="119"/>
      <c r="IM134" s="119"/>
      <c r="IN134" s="119"/>
      <c r="IO134" s="119"/>
      <c r="IP134" s="119"/>
      <c r="IQ134" s="119"/>
      <c r="IR134" s="119"/>
      <c r="IS134" s="119"/>
      <c r="IT134" s="119"/>
      <c r="IU134" s="119"/>
      <c r="IV134" s="119"/>
    </row>
    <row r="135" spans="1:256" customFormat="1" ht="18.75" x14ac:dyDescent="0.3">
      <c r="A135" s="317"/>
      <c r="B135" s="373" t="s">
        <v>334</v>
      </c>
      <c r="C135" s="370" t="s">
        <v>161</v>
      </c>
      <c r="D135" s="371" t="s">
        <v>68</v>
      </c>
      <c r="E135" s="371" t="s">
        <v>24</v>
      </c>
      <c r="F135" s="371" t="s">
        <v>163</v>
      </c>
      <c r="G135" s="371" t="s">
        <v>184</v>
      </c>
      <c r="H135" s="372">
        <f>'прил._6(7)'!K178</f>
        <v>1</v>
      </c>
      <c r="I135" s="119"/>
      <c r="J135" s="119"/>
      <c r="K135" s="228"/>
      <c r="L135" s="119"/>
      <c r="M135" s="119"/>
      <c r="N135" s="119"/>
      <c r="O135" s="119"/>
      <c r="P135" s="119"/>
      <c r="Q135" s="119"/>
      <c r="R135" s="119"/>
      <c r="S135" s="119"/>
      <c r="T135" s="119"/>
      <c r="U135" s="119"/>
      <c r="V135" s="119"/>
      <c r="W135" s="119"/>
      <c r="X135" s="119"/>
      <c r="Y135" s="119"/>
      <c r="Z135" s="119"/>
      <c r="AA135" s="119"/>
      <c r="AB135" s="119"/>
      <c r="AC135" s="119"/>
      <c r="AD135" s="119"/>
      <c r="AE135" s="119"/>
      <c r="AF135" s="119"/>
      <c r="AG135" s="119"/>
      <c r="AH135" s="119"/>
      <c r="AI135" s="119"/>
      <c r="AJ135" s="119"/>
      <c r="AK135" s="119"/>
      <c r="AL135" s="119"/>
      <c r="AM135" s="119"/>
      <c r="AN135" s="119"/>
      <c r="AO135" s="119"/>
      <c r="AP135" s="119"/>
      <c r="AQ135" s="119"/>
      <c r="AR135" s="119"/>
      <c r="AS135" s="119"/>
      <c r="AT135" s="119"/>
      <c r="AU135" s="119"/>
      <c r="AV135" s="119"/>
      <c r="AW135" s="119"/>
      <c r="AX135" s="119"/>
      <c r="AY135" s="119"/>
      <c r="AZ135" s="119"/>
      <c r="BA135" s="119"/>
      <c r="BB135" s="119"/>
      <c r="BC135" s="119"/>
      <c r="BD135" s="119"/>
      <c r="BE135" s="119"/>
      <c r="BF135" s="119"/>
      <c r="BG135" s="119"/>
      <c r="BH135" s="119"/>
      <c r="BI135" s="119"/>
      <c r="BJ135" s="119"/>
      <c r="BK135" s="119"/>
      <c r="BL135" s="119"/>
      <c r="BM135" s="119"/>
      <c r="BN135" s="119"/>
      <c r="BO135" s="119"/>
      <c r="BP135" s="119"/>
      <c r="BQ135" s="119"/>
      <c r="BR135" s="119"/>
      <c r="BS135" s="119"/>
      <c r="BT135" s="119"/>
      <c r="BU135" s="119"/>
      <c r="BV135" s="119"/>
      <c r="BW135" s="119"/>
      <c r="BX135" s="119"/>
      <c r="BY135" s="119"/>
      <c r="BZ135" s="119"/>
      <c r="CA135" s="119"/>
      <c r="CB135" s="119"/>
      <c r="CC135" s="119"/>
      <c r="CD135" s="119"/>
      <c r="CE135" s="119"/>
      <c r="CF135" s="119"/>
      <c r="CG135" s="119"/>
      <c r="CH135" s="119"/>
      <c r="CI135" s="119"/>
      <c r="CJ135" s="119"/>
      <c r="CK135" s="119"/>
      <c r="CL135" s="119"/>
      <c r="CM135" s="119"/>
      <c r="CN135" s="119"/>
      <c r="CO135" s="119"/>
      <c r="CP135" s="119"/>
      <c r="CQ135" s="119"/>
      <c r="CR135" s="119"/>
      <c r="CS135" s="119"/>
      <c r="CT135" s="119"/>
      <c r="CU135" s="119"/>
      <c r="CV135" s="119"/>
      <c r="CW135" s="119"/>
      <c r="CX135" s="119"/>
      <c r="CY135" s="119"/>
      <c r="CZ135" s="119"/>
      <c r="DA135" s="119"/>
      <c r="DB135" s="119"/>
      <c r="DC135" s="119"/>
      <c r="DD135" s="119"/>
      <c r="DE135" s="119"/>
      <c r="DF135" s="119"/>
      <c r="DG135" s="119"/>
      <c r="DH135" s="119"/>
      <c r="DI135" s="119"/>
      <c r="DJ135" s="119"/>
      <c r="DK135" s="119"/>
      <c r="DL135" s="119"/>
      <c r="DM135" s="119"/>
      <c r="DN135" s="119"/>
      <c r="DO135" s="119"/>
      <c r="DP135" s="119"/>
      <c r="DQ135" s="119"/>
      <c r="DR135" s="119"/>
      <c r="DS135" s="119"/>
      <c r="DT135" s="119"/>
      <c r="DU135" s="119"/>
      <c r="DV135" s="119"/>
      <c r="DW135" s="119"/>
      <c r="DX135" s="119"/>
      <c r="DY135" s="119"/>
      <c r="DZ135" s="119"/>
      <c r="EA135" s="119"/>
      <c r="EB135" s="119"/>
      <c r="EC135" s="119"/>
      <c r="ED135" s="119"/>
      <c r="EE135" s="119"/>
      <c r="EF135" s="119"/>
      <c r="EG135" s="119"/>
      <c r="EH135" s="119"/>
      <c r="EI135" s="119"/>
      <c r="EJ135" s="119"/>
      <c r="EK135" s="119"/>
      <c r="EL135" s="119"/>
      <c r="EM135" s="119"/>
      <c r="EN135" s="119"/>
      <c r="EO135" s="119"/>
      <c r="EP135" s="119"/>
      <c r="EQ135" s="119"/>
      <c r="ER135" s="119"/>
      <c r="ES135" s="119"/>
      <c r="ET135" s="119"/>
      <c r="EU135" s="119"/>
      <c r="EV135" s="119"/>
      <c r="EW135" s="119"/>
      <c r="EX135" s="119"/>
      <c r="EY135" s="119"/>
      <c r="EZ135" s="119"/>
      <c r="FA135" s="119"/>
      <c r="FB135" s="119"/>
      <c r="FC135" s="119"/>
      <c r="FD135" s="119"/>
      <c r="FE135" s="119"/>
      <c r="FF135" s="119"/>
      <c r="FG135" s="119"/>
      <c r="FH135" s="119"/>
      <c r="FI135" s="119"/>
      <c r="FJ135" s="119"/>
      <c r="FK135" s="119"/>
      <c r="FL135" s="119"/>
      <c r="FM135" s="119"/>
      <c r="FN135" s="119"/>
      <c r="FO135" s="119"/>
      <c r="FP135" s="119"/>
      <c r="FQ135" s="119"/>
      <c r="FR135" s="119"/>
      <c r="FS135" s="119"/>
      <c r="FT135" s="119"/>
      <c r="FU135" s="119"/>
      <c r="FV135" s="119"/>
      <c r="FW135" s="119"/>
      <c r="FX135" s="119"/>
      <c r="FY135" s="119"/>
      <c r="FZ135" s="119"/>
      <c r="GA135" s="119"/>
      <c r="GB135" s="119"/>
      <c r="GC135" s="119"/>
      <c r="GD135" s="119"/>
      <c r="GE135" s="119"/>
      <c r="GF135" s="119"/>
      <c r="GG135" s="119"/>
      <c r="GH135" s="119"/>
      <c r="GI135" s="119"/>
      <c r="GJ135" s="119"/>
      <c r="GK135" s="119"/>
      <c r="GL135" s="119"/>
      <c r="GM135" s="119"/>
      <c r="GN135" s="119"/>
      <c r="GO135" s="119"/>
      <c r="GP135" s="119"/>
      <c r="GQ135" s="119"/>
      <c r="GR135" s="119"/>
      <c r="GS135" s="119"/>
      <c r="GT135" s="119"/>
      <c r="GU135" s="119"/>
      <c r="GV135" s="119"/>
      <c r="GW135" s="119"/>
      <c r="GX135" s="119"/>
      <c r="GY135" s="119"/>
      <c r="GZ135" s="119"/>
      <c r="HA135" s="119"/>
      <c r="HB135" s="119"/>
      <c r="HC135" s="119"/>
      <c r="HD135" s="119"/>
      <c r="HE135" s="119"/>
      <c r="HF135" s="119"/>
      <c r="HG135" s="119"/>
      <c r="HH135" s="119"/>
      <c r="HI135" s="119"/>
      <c r="HJ135" s="119"/>
      <c r="HK135" s="119"/>
      <c r="HL135" s="119"/>
      <c r="HM135" s="119"/>
      <c r="HN135" s="119"/>
      <c r="HO135" s="119"/>
      <c r="HP135" s="119"/>
      <c r="HQ135" s="119"/>
      <c r="HR135" s="119"/>
      <c r="HS135" s="119"/>
      <c r="HT135" s="119"/>
      <c r="HU135" s="119"/>
      <c r="HV135" s="119"/>
      <c r="HW135" s="119"/>
      <c r="HX135" s="119"/>
      <c r="HY135" s="119"/>
      <c r="HZ135" s="119"/>
      <c r="IA135" s="119"/>
      <c r="IB135" s="119"/>
      <c r="IC135" s="119"/>
      <c r="ID135" s="119"/>
      <c r="IE135" s="119"/>
      <c r="IF135" s="119"/>
      <c r="IG135" s="119"/>
      <c r="IH135" s="119"/>
      <c r="II135" s="119"/>
      <c r="IJ135" s="119"/>
      <c r="IK135" s="119"/>
      <c r="IL135" s="119"/>
      <c r="IM135" s="119"/>
      <c r="IN135" s="119"/>
      <c r="IO135" s="119"/>
      <c r="IP135" s="119"/>
      <c r="IQ135" s="119"/>
      <c r="IR135" s="119"/>
      <c r="IS135" s="119"/>
      <c r="IT135" s="119"/>
      <c r="IU135" s="119"/>
      <c r="IV135" s="119"/>
    </row>
    <row r="136" spans="1:256" ht="48" x14ac:dyDescent="0.3">
      <c r="A136" s="322"/>
      <c r="B136" s="357" t="s">
        <v>64</v>
      </c>
      <c r="C136" s="325" t="s">
        <v>65</v>
      </c>
      <c r="D136" s="325" t="s">
        <v>66</v>
      </c>
      <c r="E136" s="325" t="s">
        <v>24</v>
      </c>
      <c r="F136" s="325" t="s">
        <v>127</v>
      </c>
      <c r="G136" s="374"/>
      <c r="H136" s="375">
        <f>H139</f>
        <v>70</v>
      </c>
      <c r="K136" s="221"/>
    </row>
    <row r="137" spans="1:256" ht="18.75" x14ac:dyDescent="0.3">
      <c r="A137" s="323"/>
      <c r="B137" s="327" t="s">
        <v>54</v>
      </c>
      <c r="C137" s="328" t="s">
        <v>65</v>
      </c>
      <c r="D137" s="328" t="s">
        <v>68</v>
      </c>
      <c r="E137" s="328" t="s">
        <v>24</v>
      </c>
      <c r="F137" s="328" t="s">
        <v>127</v>
      </c>
      <c r="G137" s="376"/>
      <c r="H137" s="377">
        <f>H138</f>
        <v>70</v>
      </c>
      <c r="K137" s="221"/>
    </row>
    <row r="138" spans="1:256" ht="32.25" x14ac:dyDescent="0.3">
      <c r="A138" s="323"/>
      <c r="B138" s="327" t="s">
        <v>69</v>
      </c>
      <c r="C138" s="328" t="s">
        <v>65</v>
      </c>
      <c r="D138" s="328" t="s">
        <v>68</v>
      </c>
      <c r="E138" s="328" t="s">
        <v>24</v>
      </c>
      <c r="F138" s="328" t="s">
        <v>139</v>
      </c>
      <c r="G138" s="376"/>
      <c r="H138" s="377">
        <f>H139</f>
        <v>70</v>
      </c>
      <c r="K138" s="221"/>
    </row>
    <row r="139" spans="1:256" ht="26.25" customHeight="1" x14ac:dyDescent="0.3">
      <c r="A139" s="323"/>
      <c r="B139" s="365" t="s">
        <v>70</v>
      </c>
      <c r="C139" s="328" t="s">
        <v>65</v>
      </c>
      <c r="D139" s="328" t="s">
        <v>68</v>
      </c>
      <c r="E139" s="328" t="s">
        <v>24</v>
      </c>
      <c r="F139" s="328" t="s">
        <v>139</v>
      </c>
      <c r="G139" s="376" t="s">
        <v>71</v>
      </c>
      <c r="H139" s="377">
        <f>'прил._6(7)'!K29</f>
        <v>70</v>
      </c>
      <c r="K139" s="221"/>
    </row>
    <row r="140" spans="1:256" ht="32.25" customHeight="1" x14ac:dyDescent="0.25">
      <c r="A140" s="25"/>
      <c r="B140" s="22"/>
      <c r="C140" s="79"/>
      <c r="D140" s="79"/>
      <c r="E140" s="79"/>
      <c r="F140" s="79"/>
      <c r="G140" s="79"/>
      <c r="H140" s="80"/>
      <c r="K140" s="221"/>
    </row>
    <row r="141" spans="1:256" ht="32.25" customHeight="1" x14ac:dyDescent="0.3">
      <c r="A141" s="25"/>
      <c r="B141" s="567" t="s">
        <v>449</v>
      </c>
      <c r="C141" s="568"/>
      <c r="D141" s="568"/>
      <c r="E141" s="568"/>
      <c r="F141" s="568"/>
      <c r="G141" s="568"/>
      <c r="H141" s="568"/>
      <c r="K141" s="221"/>
    </row>
    <row r="142" spans="1:256" ht="32.25" customHeight="1" x14ac:dyDescent="0.25">
      <c r="A142" s="25"/>
      <c r="B142" s="22"/>
      <c r="C142" s="79"/>
      <c r="D142" s="79"/>
      <c r="E142" s="79"/>
      <c r="F142" s="79"/>
      <c r="G142" s="79"/>
      <c r="H142" s="80"/>
      <c r="K142" s="221"/>
    </row>
    <row r="143" spans="1:256" x14ac:dyDescent="0.25">
      <c r="G143" s="15"/>
      <c r="K143" s="221"/>
      <c r="O143" s="221"/>
      <c r="P143" s="221"/>
      <c r="Q143" s="221"/>
    </row>
    <row r="144" spans="1:256" x14ac:dyDescent="0.25">
      <c r="B144" s="23"/>
      <c r="C144" s="23"/>
      <c r="D144" s="23"/>
      <c r="E144" s="23"/>
      <c r="F144" s="23"/>
      <c r="G144" s="95"/>
      <c r="H144" s="23"/>
      <c r="K144" s="221"/>
      <c r="O144" s="221"/>
      <c r="P144" s="221"/>
      <c r="Q144" s="221"/>
    </row>
    <row r="145" spans="11:17" x14ac:dyDescent="0.25">
      <c r="K145" s="221"/>
      <c r="O145" s="221"/>
      <c r="P145" s="221"/>
      <c r="Q145" s="221"/>
    </row>
    <row r="146" spans="11:17" x14ac:dyDescent="0.25">
      <c r="K146" s="221"/>
    </row>
  </sheetData>
  <mergeCells count="14">
    <mergeCell ref="C14:F14"/>
    <mergeCell ref="C15:F15"/>
    <mergeCell ref="B141:H141"/>
    <mergeCell ref="C1:H1"/>
    <mergeCell ref="C2:H2"/>
    <mergeCell ref="C3:H3"/>
    <mergeCell ref="C4:H4"/>
    <mergeCell ref="C5:H5"/>
    <mergeCell ref="A12:H12"/>
    <mergeCell ref="C7:H7"/>
    <mergeCell ref="C8:H8"/>
    <mergeCell ref="C9:H9"/>
    <mergeCell ref="C10:H10"/>
    <mergeCell ref="C11:H11"/>
  </mergeCells>
  <phoneticPr fontId="38" type="noConversion"/>
  <pageMargins left="0.7" right="0.7" top="0.75" bottom="0.75" header="0.3" footer="0.3"/>
  <pageSetup paperSize="9" scale="93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80"/>
  <sheetViews>
    <sheetView view="pageBreakPreview" zoomScale="80" zoomScaleNormal="91" zoomScaleSheetLayoutView="80" workbookViewId="0">
      <selection activeCell="C6" sqref="C6:K6"/>
    </sheetView>
  </sheetViews>
  <sheetFormatPr defaultColWidth="11.42578125" defaultRowHeight="15" x14ac:dyDescent="0.25"/>
  <cols>
    <col min="1" max="1" width="3.85546875" style="53" customWidth="1"/>
    <col min="2" max="2" width="96.5703125" style="53" customWidth="1"/>
    <col min="3" max="3" width="7" style="53" customWidth="1"/>
    <col min="4" max="5" width="3.85546875" style="53" customWidth="1"/>
    <col min="6" max="6" width="4.140625" style="53" customWidth="1"/>
    <col min="7" max="7" width="3.28515625" style="53" customWidth="1"/>
    <col min="8" max="8" width="4" style="53" customWidth="1"/>
    <col min="9" max="9" width="7.42578125" style="53" customWidth="1"/>
    <col min="10" max="10" width="4.7109375" style="81" customWidth="1"/>
    <col min="11" max="11" width="11.42578125" style="53" customWidth="1"/>
    <col min="12" max="12" width="11.28515625" style="122" customWidth="1"/>
    <col min="13" max="13" width="14.7109375" style="123" customWidth="1"/>
    <col min="14" max="14" width="9.140625" style="123" customWidth="1"/>
    <col min="15" max="15" width="14.42578125" style="53" customWidth="1"/>
    <col min="16" max="246" width="9.140625" style="53" customWidth="1"/>
    <col min="247" max="247" width="3.85546875" style="53" customWidth="1"/>
    <col min="248" max="248" width="45.28515625" style="53" customWidth="1"/>
    <col min="249" max="249" width="4.85546875" style="53" customWidth="1"/>
    <col min="250" max="251" width="3.85546875" style="53" customWidth="1"/>
    <col min="252" max="252" width="3.7109375" style="53" customWidth="1"/>
    <col min="253" max="253" width="2.5703125" style="53" customWidth="1"/>
    <col min="254" max="254" width="7.42578125" style="53" customWidth="1"/>
    <col min="255" max="255" width="4.7109375" style="53" customWidth="1"/>
    <col min="256" max="16384" width="11.42578125" style="53"/>
  </cols>
  <sheetData>
    <row r="1" spans="1:17" x14ac:dyDescent="0.25">
      <c r="B1"/>
      <c r="C1" s="571" t="s">
        <v>456</v>
      </c>
      <c r="D1" s="571"/>
      <c r="E1" s="571"/>
      <c r="F1" s="571"/>
      <c r="G1" s="571"/>
      <c r="H1" s="571"/>
      <c r="I1" s="571"/>
      <c r="J1" s="571"/>
      <c r="K1" s="571"/>
    </row>
    <row r="2" spans="1:17" x14ac:dyDescent="0.25">
      <c r="C2" s="571" t="s">
        <v>0</v>
      </c>
      <c r="D2" s="571"/>
      <c r="E2" s="571"/>
      <c r="F2" s="571"/>
      <c r="G2" s="571"/>
      <c r="H2" s="571"/>
      <c r="I2" s="571"/>
      <c r="J2" s="571"/>
      <c r="K2" s="571"/>
      <c r="P2" s="137"/>
      <c r="Q2" s="137"/>
    </row>
    <row r="3" spans="1:17" x14ac:dyDescent="0.25">
      <c r="C3" s="571" t="s">
        <v>1</v>
      </c>
      <c r="D3" s="571"/>
      <c r="E3" s="571"/>
      <c r="F3" s="571"/>
      <c r="G3" s="571"/>
      <c r="H3" s="571"/>
      <c r="I3" s="571"/>
      <c r="J3" s="571"/>
      <c r="K3" s="571"/>
    </row>
    <row r="4" spans="1:17" x14ac:dyDescent="0.25">
      <c r="C4" s="571" t="s">
        <v>2</v>
      </c>
      <c r="D4" s="571"/>
      <c r="E4" s="571"/>
      <c r="F4" s="571"/>
      <c r="G4" s="571"/>
      <c r="H4" s="571"/>
      <c r="I4" s="571"/>
      <c r="J4" s="571"/>
      <c r="K4" s="571"/>
    </row>
    <row r="5" spans="1:17" ht="12.75" customHeight="1" x14ac:dyDescent="0.25">
      <c r="C5" s="571" t="s">
        <v>459</v>
      </c>
      <c r="D5" s="571"/>
      <c r="E5" s="571"/>
      <c r="F5" s="571"/>
      <c r="G5" s="571"/>
      <c r="H5" s="571"/>
      <c r="I5" s="571"/>
      <c r="J5" s="571"/>
      <c r="K5" s="571"/>
    </row>
    <row r="6" spans="1:17" ht="12.75" customHeight="1" x14ac:dyDescent="0.25">
      <c r="C6" s="571" t="s">
        <v>276</v>
      </c>
      <c r="D6" s="571"/>
      <c r="E6" s="571"/>
      <c r="F6" s="571"/>
      <c r="G6" s="571"/>
      <c r="H6" s="571"/>
      <c r="I6" s="571"/>
      <c r="J6" s="571"/>
      <c r="K6" s="571"/>
    </row>
    <row r="7" spans="1:17" ht="12.75" customHeight="1" x14ac:dyDescent="0.25">
      <c r="C7" s="571" t="s">
        <v>0</v>
      </c>
      <c r="D7" s="571"/>
      <c r="E7" s="571"/>
      <c r="F7" s="571"/>
      <c r="G7" s="571"/>
      <c r="H7" s="571"/>
      <c r="I7" s="571"/>
      <c r="J7" s="571"/>
      <c r="K7" s="571"/>
    </row>
    <row r="8" spans="1:17" ht="12.75" customHeight="1" x14ac:dyDescent="0.25">
      <c r="C8" s="571" t="s">
        <v>1</v>
      </c>
      <c r="D8" s="571"/>
      <c r="E8" s="571"/>
      <c r="F8" s="571"/>
      <c r="G8" s="571"/>
      <c r="H8" s="571"/>
      <c r="I8" s="571"/>
      <c r="J8" s="571"/>
      <c r="K8" s="571"/>
    </row>
    <row r="9" spans="1:17" ht="12.75" customHeight="1" x14ac:dyDescent="0.25">
      <c r="C9" s="571" t="s">
        <v>2</v>
      </c>
      <c r="D9" s="571"/>
      <c r="E9" s="571"/>
      <c r="F9" s="571"/>
      <c r="G9" s="571"/>
      <c r="H9" s="571"/>
      <c r="I9" s="571"/>
      <c r="J9" s="571"/>
      <c r="K9" s="571"/>
    </row>
    <row r="10" spans="1:17" ht="12.75" customHeight="1" x14ac:dyDescent="0.25">
      <c r="C10" s="571" t="s">
        <v>431</v>
      </c>
      <c r="D10" s="571"/>
      <c r="E10" s="571"/>
      <c r="F10" s="571"/>
      <c r="G10" s="571"/>
      <c r="H10" s="571"/>
      <c r="I10" s="571"/>
      <c r="J10" s="571"/>
      <c r="K10" s="571"/>
    </row>
    <row r="11" spans="1:17" ht="12.75" customHeight="1" x14ac:dyDescent="0.25">
      <c r="C11" s="458"/>
      <c r="D11" s="458"/>
      <c r="E11" s="458"/>
      <c r="F11" s="458"/>
      <c r="G11" s="458"/>
      <c r="H11" s="458"/>
      <c r="I11" s="458"/>
      <c r="J11" s="458"/>
      <c r="K11" s="458"/>
    </row>
    <row r="12" spans="1:17" x14ac:dyDescent="0.25">
      <c r="A12" s="572" t="s">
        <v>363</v>
      </c>
      <c r="B12" s="572"/>
      <c r="C12" s="572"/>
      <c r="D12" s="572"/>
      <c r="E12" s="572"/>
      <c r="F12" s="572"/>
      <c r="G12" s="572"/>
      <c r="H12" s="572"/>
      <c r="I12" s="572"/>
      <c r="J12" s="572"/>
      <c r="K12" s="572"/>
    </row>
    <row r="13" spans="1:17" ht="6" customHeight="1" x14ac:dyDescent="0.25">
      <c r="A13" s="575"/>
      <c r="B13" s="575"/>
      <c r="C13" s="575"/>
      <c r="D13" s="575"/>
      <c r="E13" s="575"/>
      <c r="F13" s="575"/>
      <c r="G13" s="575"/>
      <c r="H13" s="575"/>
      <c r="I13" s="575"/>
      <c r="J13" s="575"/>
      <c r="K13" s="575"/>
    </row>
    <row r="14" spans="1:17" ht="17.25" customHeight="1" x14ac:dyDescent="0.25">
      <c r="A14" s="90"/>
      <c r="B14" s="90"/>
      <c r="C14" s="90"/>
      <c r="D14" s="90"/>
      <c r="E14" s="90"/>
      <c r="F14" s="90"/>
      <c r="G14" s="90"/>
      <c r="H14" s="90"/>
      <c r="I14" s="90"/>
      <c r="J14" s="91"/>
      <c r="K14" s="92" t="s">
        <v>59</v>
      </c>
    </row>
    <row r="15" spans="1:17" ht="43.5" customHeight="1" x14ac:dyDescent="0.25">
      <c r="A15" s="85" t="s">
        <v>60</v>
      </c>
      <c r="B15" s="85" t="s">
        <v>4</v>
      </c>
      <c r="C15" s="86" t="s">
        <v>61</v>
      </c>
      <c r="D15" s="87" t="s">
        <v>62</v>
      </c>
      <c r="E15" s="87" t="s">
        <v>6</v>
      </c>
      <c r="F15" s="576" t="s">
        <v>33</v>
      </c>
      <c r="G15" s="577"/>
      <c r="H15" s="577"/>
      <c r="I15" s="578"/>
      <c r="J15" s="88" t="s">
        <v>34</v>
      </c>
      <c r="K15" s="89" t="s">
        <v>148</v>
      </c>
      <c r="L15" s="124"/>
      <c r="M15" s="125"/>
    </row>
    <row r="16" spans="1:17" x14ac:dyDescent="0.25">
      <c r="A16" s="27">
        <v>1</v>
      </c>
      <c r="B16" s="27">
        <v>2</v>
      </c>
      <c r="C16" s="27">
        <v>3</v>
      </c>
      <c r="D16" s="27">
        <v>4</v>
      </c>
      <c r="E16" s="27">
        <v>5</v>
      </c>
      <c r="F16" s="579">
        <v>6</v>
      </c>
      <c r="G16" s="580"/>
      <c r="H16" s="580"/>
      <c r="I16" s="581"/>
      <c r="J16" s="82">
        <v>7</v>
      </c>
      <c r="K16" s="27">
        <v>8</v>
      </c>
      <c r="L16" s="136"/>
      <c r="M16" s="136"/>
    </row>
    <row r="17" spans="1:17" x14ac:dyDescent="0.25">
      <c r="A17" s="27"/>
      <c r="B17" s="55" t="s">
        <v>63</v>
      </c>
      <c r="C17" s="51"/>
      <c r="D17" s="51"/>
      <c r="E17" s="51"/>
      <c r="F17" s="75"/>
      <c r="G17" s="76"/>
      <c r="H17" s="76"/>
      <c r="I17" s="77"/>
      <c r="J17" s="77"/>
      <c r="K17" s="196">
        <f>K30+K18</f>
        <v>25937.5</v>
      </c>
      <c r="L17" s="124"/>
      <c r="M17" s="125"/>
      <c r="N17" s="126"/>
      <c r="O17" s="54"/>
      <c r="Q17" s="54"/>
    </row>
    <row r="18" spans="1:17" ht="18.75" x14ac:dyDescent="0.3">
      <c r="A18" s="284">
        <v>1</v>
      </c>
      <c r="B18" s="285" t="s">
        <v>118</v>
      </c>
      <c r="C18" s="284">
        <v>991</v>
      </c>
      <c r="D18" s="286"/>
      <c r="E18" s="286"/>
      <c r="F18" s="287"/>
      <c r="G18" s="288"/>
      <c r="H18" s="288"/>
      <c r="I18" s="289"/>
      <c r="J18" s="286"/>
      <c r="K18" s="290">
        <f>K25+K24</f>
        <v>80</v>
      </c>
    </row>
    <row r="19" spans="1:17" ht="18.75" x14ac:dyDescent="0.3">
      <c r="A19" s="284"/>
      <c r="B19" s="285" t="s">
        <v>7</v>
      </c>
      <c r="C19" s="284">
        <v>991</v>
      </c>
      <c r="D19" s="286" t="s">
        <v>23</v>
      </c>
      <c r="E19" s="286" t="s">
        <v>24</v>
      </c>
      <c r="F19" s="287"/>
      <c r="G19" s="288"/>
      <c r="H19" s="288"/>
      <c r="I19" s="289"/>
      <c r="J19" s="286"/>
      <c r="K19" s="290">
        <f>K18</f>
        <v>80</v>
      </c>
    </row>
    <row r="20" spans="1:17" ht="56.25" x14ac:dyDescent="0.3">
      <c r="A20" s="284"/>
      <c r="B20" s="283" t="s">
        <v>179</v>
      </c>
      <c r="C20" s="284">
        <v>991</v>
      </c>
      <c r="D20" s="286" t="s">
        <v>23</v>
      </c>
      <c r="E20" s="291" t="s">
        <v>27</v>
      </c>
      <c r="F20" s="287"/>
      <c r="G20" s="292"/>
      <c r="H20" s="292"/>
      <c r="I20" s="293"/>
      <c r="J20" s="294"/>
      <c r="K20" s="290">
        <f>K24</f>
        <v>10</v>
      </c>
      <c r="N20" s="125"/>
    </row>
    <row r="21" spans="1:17" ht="42.75" customHeight="1" x14ac:dyDescent="0.3">
      <c r="A21" s="295"/>
      <c r="B21" s="296" t="s">
        <v>180</v>
      </c>
      <c r="C21" s="295">
        <v>991</v>
      </c>
      <c r="D21" s="297" t="s">
        <v>23</v>
      </c>
      <c r="E21" s="298" t="s">
        <v>27</v>
      </c>
      <c r="F21" s="298" t="s">
        <v>178</v>
      </c>
      <c r="G21" s="299" t="s">
        <v>66</v>
      </c>
      <c r="H21" s="300" t="s">
        <v>24</v>
      </c>
      <c r="I21" s="301" t="s">
        <v>127</v>
      </c>
      <c r="J21" s="301"/>
      <c r="K21" s="302">
        <f>K24</f>
        <v>10</v>
      </c>
      <c r="O21" s="54"/>
    </row>
    <row r="22" spans="1:17" ht="18.75" x14ac:dyDescent="0.3">
      <c r="A22" s="295"/>
      <c r="B22" s="379" t="s">
        <v>181</v>
      </c>
      <c r="C22" s="303">
        <v>991</v>
      </c>
      <c r="D22" s="304" t="s">
        <v>23</v>
      </c>
      <c r="E22" s="305" t="s">
        <v>27</v>
      </c>
      <c r="F22" s="305" t="s">
        <v>178</v>
      </c>
      <c r="G22" s="380" t="s">
        <v>68</v>
      </c>
      <c r="H22" s="306" t="s">
        <v>24</v>
      </c>
      <c r="I22" s="307" t="s">
        <v>127</v>
      </c>
      <c r="J22" s="307"/>
      <c r="K22" s="302">
        <f>K24</f>
        <v>10</v>
      </c>
      <c r="N22" s="125"/>
      <c r="P22" s="54"/>
    </row>
    <row r="23" spans="1:17" ht="18.75" x14ac:dyDescent="0.3">
      <c r="A23" s="284"/>
      <c r="B23" s="379" t="s">
        <v>182</v>
      </c>
      <c r="C23" s="303">
        <v>991</v>
      </c>
      <c r="D23" s="304" t="s">
        <v>23</v>
      </c>
      <c r="E23" s="304" t="s">
        <v>27</v>
      </c>
      <c r="F23" s="381" t="s">
        <v>178</v>
      </c>
      <c r="G23" s="382" t="s">
        <v>68</v>
      </c>
      <c r="H23" s="382" t="s">
        <v>24</v>
      </c>
      <c r="I23" s="383" t="s">
        <v>127</v>
      </c>
      <c r="J23" s="304"/>
      <c r="K23" s="302">
        <f>K24</f>
        <v>10</v>
      </c>
    </row>
    <row r="24" spans="1:17" ht="37.5" x14ac:dyDescent="0.3">
      <c r="A24" s="284"/>
      <c r="B24" s="379" t="s">
        <v>183</v>
      </c>
      <c r="C24" s="303">
        <v>991</v>
      </c>
      <c r="D24" s="304" t="s">
        <v>23</v>
      </c>
      <c r="E24" s="304" t="s">
        <v>27</v>
      </c>
      <c r="F24" s="381" t="s">
        <v>178</v>
      </c>
      <c r="G24" s="382" t="s">
        <v>68</v>
      </c>
      <c r="H24" s="382" t="s">
        <v>24</v>
      </c>
      <c r="I24" s="383" t="s">
        <v>139</v>
      </c>
      <c r="J24" s="304" t="s">
        <v>81</v>
      </c>
      <c r="K24" s="302">
        <v>10</v>
      </c>
    </row>
    <row r="25" spans="1:17" ht="20.25" customHeight="1" x14ac:dyDescent="0.3">
      <c r="A25" s="284"/>
      <c r="B25" s="384" t="s">
        <v>7</v>
      </c>
      <c r="C25" s="312">
        <v>991</v>
      </c>
      <c r="D25" s="313" t="s">
        <v>23</v>
      </c>
      <c r="E25" s="313" t="s">
        <v>29</v>
      </c>
      <c r="F25" s="385"/>
      <c r="G25" s="386"/>
      <c r="H25" s="386"/>
      <c r="I25" s="387"/>
      <c r="J25" s="313"/>
      <c r="K25" s="290">
        <f>K29</f>
        <v>70</v>
      </c>
    </row>
    <row r="26" spans="1:17" ht="42.75" customHeight="1" x14ac:dyDescent="0.3">
      <c r="A26" s="295"/>
      <c r="B26" s="388" t="s">
        <v>64</v>
      </c>
      <c r="C26" s="303">
        <v>991</v>
      </c>
      <c r="D26" s="304" t="s">
        <v>23</v>
      </c>
      <c r="E26" s="305" t="s">
        <v>29</v>
      </c>
      <c r="F26" s="305" t="s">
        <v>65</v>
      </c>
      <c r="G26" s="306" t="s">
        <v>66</v>
      </c>
      <c r="H26" s="306" t="s">
        <v>24</v>
      </c>
      <c r="I26" s="307" t="s">
        <v>127</v>
      </c>
      <c r="J26" s="307"/>
      <c r="K26" s="302">
        <f>K29</f>
        <v>70</v>
      </c>
      <c r="O26" s="54"/>
    </row>
    <row r="27" spans="1:17" ht="18.75" x14ac:dyDescent="0.3">
      <c r="A27" s="295"/>
      <c r="B27" s="388" t="s">
        <v>54</v>
      </c>
      <c r="C27" s="303">
        <v>991</v>
      </c>
      <c r="D27" s="304" t="s">
        <v>23</v>
      </c>
      <c r="E27" s="305" t="s">
        <v>29</v>
      </c>
      <c r="F27" s="305" t="s">
        <v>65</v>
      </c>
      <c r="G27" s="306" t="s">
        <v>68</v>
      </c>
      <c r="H27" s="306" t="s">
        <v>24</v>
      </c>
      <c r="I27" s="307" t="s">
        <v>127</v>
      </c>
      <c r="J27" s="307"/>
      <c r="K27" s="302">
        <f>K29</f>
        <v>70</v>
      </c>
      <c r="N27" s="125"/>
      <c r="P27" s="54"/>
    </row>
    <row r="28" spans="1:17" ht="30" customHeight="1" x14ac:dyDescent="0.3">
      <c r="A28" s="295"/>
      <c r="B28" s="389" t="s">
        <v>69</v>
      </c>
      <c r="C28" s="303">
        <v>991</v>
      </c>
      <c r="D28" s="304" t="s">
        <v>23</v>
      </c>
      <c r="E28" s="305" t="s">
        <v>29</v>
      </c>
      <c r="F28" s="305" t="s">
        <v>65</v>
      </c>
      <c r="G28" s="306" t="s">
        <v>68</v>
      </c>
      <c r="H28" s="306" t="s">
        <v>24</v>
      </c>
      <c r="I28" s="307" t="s">
        <v>139</v>
      </c>
      <c r="J28" s="307"/>
      <c r="K28" s="302">
        <f>K29</f>
        <v>70</v>
      </c>
      <c r="O28" s="54"/>
      <c r="P28" s="54"/>
    </row>
    <row r="29" spans="1:17" ht="21" customHeight="1" x14ac:dyDescent="0.3">
      <c r="A29" s="295"/>
      <c r="B29" s="388" t="s">
        <v>70</v>
      </c>
      <c r="C29" s="303">
        <v>991</v>
      </c>
      <c r="D29" s="304" t="s">
        <v>23</v>
      </c>
      <c r="E29" s="305" t="s">
        <v>29</v>
      </c>
      <c r="F29" s="305" t="s">
        <v>65</v>
      </c>
      <c r="G29" s="306" t="s">
        <v>68</v>
      </c>
      <c r="H29" s="306" t="s">
        <v>24</v>
      </c>
      <c r="I29" s="307" t="s">
        <v>139</v>
      </c>
      <c r="J29" s="307" t="s">
        <v>71</v>
      </c>
      <c r="K29" s="302">
        <v>70</v>
      </c>
      <c r="L29" s="124"/>
      <c r="N29" s="125"/>
      <c r="O29" s="54"/>
    </row>
    <row r="30" spans="1:17" ht="36.75" customHeight="1" x14ac:dyDescent="0.3">
      <c r="A30" s="284">
        <v>2</v>
      </c>
      <c r="B30" s="390" t="s">
        <v>72</v>
      </c>
      <c r="C30" s="312">
        <v>992</v>
      </c>
      <c r="D30" s="391"/>
      <c r="E30" s="391"/>
      <c r="F30" s="305"/>
      <c r="G30" s="306"/>
      <c r="H30" s="306"/>
      <c r="I30" s="307"/>
      <c r="J30" s="312"/>
      <c r="K30" s="290">
        <f>K31+K69+K75+K88+K108+K134+K140+K150+K161+K167+K173</f>
        <v>25857.5</v>
      </c>
      <c r="L30" s="124"/>
      <c r="N30" s="125"/>
      <c r="O30" s="54"/>
      <c r="P30" s="54"/>
      <c r="Q30" s="54"/>
    </row>
    <row r="31" spans="1:17" s="52" customFormat="1" ht="18.75" x14ac:dyDescent="0.3">
      <c r="A31" s="284"/>
      <c r="B31" s="390" t="s">
        <v>7</v>
      </c>
      <c r="C31" s="312">
        <v>992</v>
      </c>
      <c r="D31" s="313" t="s">
        <v>23</v>
      </c>
      <c r="E31" s="313" t="s">
        <v>24</v>
      </c>
      <c r="F31" s="314"/>
      <c r="G31" s="315"/>
      <c r="H31" s="315"/>
      <c r="I31" s="316"/>
      <c r="J31" s="313"/>
      <c r="K31" s="290">
        <f>K32+K37+K52+K57</f>
        <v>11150.900000000001</v>
      </c>
      <c r="L31" s="127"/>
      <c r="M31" s="128"/>
      <c r="N31" s="128"/>
    </row>
    <row r="32" spans="1:17" s="52" customFormat="1" ht="51" customHeight="1" x14ac:dyDescent="0.3">
      <c r="A32" s="284"/>
      <c r="B32" s="392" t="s">
        <v>38</v>
      </c>
      <c r="C32" s="303">
        <v>992</v>
      </c>
      <c r="D32" s="304" t="s">
        <v>23</v>
      </c>
      <c r="E32" s="304" t="s">
        <v>25</v>
      </c>
      <c r="F32" s="305"/>
      <c r="G32" s="306"/>
      <c r="H32" s="306"/>
      <c r="I32" s="307"/>
      <c r="J32" s="304"/>
      <c r="K32" s="302">
        <f>K36</f>
        <v>853.1</v>
      </c>
      <c r="L32" s="127"/>
      <c r="M32" s="128"/>
      <c r="N32" s="128"/>
    </row>
    <row r="33" spans="1:15" s="52" customFormat="1" ht="18.75" x14ac:dyDescent="0.3">
      <c r="A33" s="284"/>
      <c r="B33" s="388" t="s">
        <v>73</v>
      </c>
      <c r="C33" s="303">
        <v>992</v>
      </c>
      <c r="D33" s="304" t="s">
        <v>23</v>
      </c>
      <c r="E33" s="304" t="s">
        <v>25</v>
      </c>
      <c r="F33" s="305" t="s">
        <v>74</v>
      </c>
      <c r="G33" s="306" t="s">
        <v>66</v>
      </c>
      <c r="H33" s="306" t="s">
        <v>24</v>
      </c>
      <c r="I33" s="307" t="s">
        <v>127</v>
      </c>
      <c r="J33" s="304"/>
      <c r="K33" s="302">
        <f>K36</f>
        <v>853.1</v>
      </c>
      <c r="L33" s="127"/>
      <c r="M33" s="128"/>
      <c r="N33" s="128"/>
      <c r="O33" s="57"/>
    </row>
    <row r="34" spans="1:15" s="52" customFormat="1" ht="18.75" x14ac:dyDescent="0.3">
      <c r="A34" s="284"/>
      <c r="B34" s="388" t="s">
        <v>52</v>
      </c>
      <c r="C34" s="303">
        <v>992</v>
      </c>
      <c r="D34" s="304" t="s">
        <v>23</v>
      </c>
      <c r="E34" s="304" t="s">
        <v>25</v>
      </c>
      <c r="F34" s="305" t="s">
        <v>74</v>
      </c>
      <c r="G34" s="306" t="s">
        <v>75</v>
      </c>
      <c r="H34" s="306" t="s">
        <v>24</v>
      </c>
      <c r="I34" s="307" t="s">
        <v>127</v>
      </c>
      <c r="J34" s="304"/>
      <c r="K34" s="302">
        <f>K36</f>
        <v>853.1</v>
      </c>
      <c r="L34" s="127"/>
      <c r="M34" s="128"/>
      <c r="N34" s="128"/>
      <c r="O34" s="57"/>
    </row>
    <row r="35" spans="1:15" s="52" customFormat="1" ht="18.75" x14ac:dyDescent="0.3">
      <c r="A35" s="284"/>
      <c r="B35" s="388" t="s">
        <v>69</v>
      </c>
      <c r="C35" s="303">
        <v>992</v>
      </c>
      <c r="D35" s="304" t="s">
        <v>23</v>
      </c>
      <c r="E35" s="304" t="s">
        <v>25</v>
      </c>
      <c r="F35" s="305" t="s">
        <v>74</v>
      </c>
      <c r="G35" s="306" t="s">
        <v>75</v>
      </c>
      <c r="H35" s="306" t="s">
        <v>24</v>
      </c>
      <c r="I35" s="307" t="s">
        <v>139</v>
      </c>
      <c r="J35" s="304"/>
      <c r="K35" s="302">
        <f>K36</f>
        <v>853.1</v>
      </c>
      <c r="L35" s="127"/>
      <c r="M35" s="128"/>
      <c r="N35" s="128"/>
    </row>
    <row r="36" spans="1:15" s="52" customFormat="1" ht="75" customHeight="1" x14ac:dyDescent="0.3">
      <c r="A36" s="284"/>
      <c r="B36" s="388" t="s">
        <v>76</v>
      </c>
      <c r="C36" s="303">
        <v>992</v>
      </c>
      <c r="D36" s="304" t="s">
        <v>23</v>
      </c>
      <c r="E36" s="304" t="s">
        <v>25</v>
      </c>
      <c r="F36" s="305" t="s">
        <v>74</v>
      </c>
      <c r="G36" s="306" t="s">
        <v>75</v>
      </c>
      <c r="H36" s="306" t="s">
        <v>24</v>
      </c>
      <c r="I36" s="307" t="s">
        <v>139</v>
      </c>
      <c r="J36" s="304" t="s">
        <v>77</v>
      </c>
      <c r="K36" s="302">
        <v>853.1</v>
      </c>
      <c r="L36" s="127"/>
      <c r="M36" s="128"/>
      <c r="N36" s="128"/>
      <c r="O36" s="57"/>
    </row>
    <row r="37" spans="1:15" s="52" customFormat="1" ht="57.75" customHeight="1" x14ac:dyDescent="0.3">
      <c r="A37" s="284"/>
      <c r="B37" s="392" t="s">
        <v>78</v>
      </c>
      <c r="C37" s="303">
        <v>992</v>
      </c>
      <c r="D37" s="304" t="s">
        <v>23</v>
      </c>
      <c r="E37" s="304" t="s">
        <v>26</v>
      </c>
      <c r="F37" s="305"/>
      <c r="G37" s="306"/>
      <c r="H37" s="306"/>
      <c r="I37" s="307"/>
      <c r="J37" s="304"/>
      <c r="K37" s="302">
        <f>K41+K42+K43+K46+K47</f>
        <v>4810.2</v>
      </c>
      <c r="L37" s="127"/>
      <c r="M37" s="129"/>
      <c r="N37" s="128"/>
    </row>
    <row r="38" spans="1:15" s="52" customFormat="1" ht="18.75" x14ac:dyDescent="0.3">
      <c r="A38" s="284"/>
      <c r="B38" s="388" t="s">
        <v>169</v>
      </c>
      <c r="C38" s="303">
        <v>992</v>
      </c>
      <c r="D38" s="304" t="s">
        <v>23</v>
      </c>
      <c r="E38" s="304" t="s">
        <v>26</v>
      </c>
      <c r="F38" s="305" t="s">
        <v>79</v>
      </c>
      <c r="G38" s="306" t="s">
        <v>66</v>
      </c>
      <c r="H38" s="306" t="s">
        <v>24</v>
      </c>
      <c r="I38" s="307" t="s">
        <v>127</v>
      </c>
      <c r="J38" s="304"/>
      <c r="K38" s="302">
        <f>K39+K44+K47</f>
        <v>4810.2</v>
      </c>
      <c r="L38" s="127"/>
      <c r="M38" s="128"/>
      <c r="N38" s="128"/>
    </row>
    <row r="39" spans="1:15" ht="18.75" x14ac:dyDescent="0.3">
      <c r="A39" s="309"/>
      <c r="B39" s="388" t="s">
        <v>169</v>
      </c>
      <c r="C39" s="303">
        <v>992</v>
      </c>
      <c r="D39" s="304" t="s">
        <v>23</v>
      </c>
      <c r="E39" s="304" t="s">
        <v>26</v>
      </c>
      <c r="F39" s="305" t="s">
        <v>79</v>
      </c>
      <c r="G39" s="306" t="s">
        <v>75</v>
      </c>
      <c r="H39" s="306" t="s">
        <v>24</v>
      </c>
      <c r="I39" s="307" t="s">
        <v>127</v>
      </c>
      <c r="J39" s="304"/>
      <c r="K39" s="302">
        <f>K40</f>
        <v>4751.2</v>
      </c>
    </row>
    <row r="40" spans="1:15" ht="18.75" x14ac:dyDescent="0.3">
      <c r="A40" s="309"/>
      <c r="B40" s="388" t="s">
        <v>69</v>
      </c>
      <c r="C40" s="303">
        <v>992</v>
      </c>
      <c r="D40" s="304" t="s">
        <v>23</v>
      </c>
      <c r="E40" s="304" t="s">
        <v>26</v>
      </c>
      <c r="F40" s="305" t="s">
        <v>79</v>
      </c>
      <c r="G40" s="306" t="s">
        <v>75</v>
      </c>
      <c r="H40" s="306" t="s">
        <v>24</v>
      </c>
      <c r="I40" s="307" t="s">
        <v>139</v>
      </c>
      <c r="J40" s="304"/>
      <c r="K40" s="302">
        <f>K41+K42+K43</f>
        <v>4751.2</v>
      </c>
    </row>
    <row r="41" spans="1:15" ht="76.5" customHeight="1" x14ac:dyDescent="0.3">
      <c r="A41" s="309"/>
      <c r="B41" s="388" t="s">
        <v>76</v>
      </c>
      <c r="C41" s="303">
        <v>992</v>
      </c>
      <c r="D41" s="304" t="s">
        <v>23</v>
      </c>
      <c r="E41" s="304" t="s">
        <v>26</v>
      </c>
      <c r="F41" s="305" t="s">
        <v>79</v>
      </c>
      <c r="G41" s="306" t="s">
        <v>75</v>
      </c>
      <c r="H41" s="306" t="s">
        <v>24</v>
      </c>
      <c r="I41" s="307" t="s">
        <v>139</v>
      </c>
      <c r="J41" s="304" t="s">
        <v>77</v>
      </c>
      <c r="K41" s="302">
        <v>3454.6</v>
      </c>
    </row>
    <row r="42" spans="1:15" ht="28.5" customHeight="1" x14ac:dyDescent="0.3">
      <c r="A42" s="310"/>
      <c r="B42" s="388" t="s">
        <v>80</v>
      </c>
      <c r="C42" s="303">
        <v>992</v>
      </c>
      <c r="D42" s="304" t="s">
        <v>23</v>
      </c>
      <c r="E42" s="304" t="s">
        <v>26</v>
      </c>
      <c r="F42" s="305" t="s">
        <v>79</v>
      </c>
      <c r="G42" s="306" t="s">
        <v>75</v>
      </c>
      <c r="H42" s="306" t="s">
        <v>24</v>
      </c>
      <c r="I42" s="307" t="s">
        <v>139</v>
      </c>
      <c r="J42" s="304" t="s">
        <v>81</v>
      </c>
      <c r="K42" s="302">
        <v>1281.0999999999999</v>
      </c>
    </row>
    <row r="43" spans="1:15" ht="16.5" customHeight="1" x14ac:dyDescent="0.3">
      <c r="A43" s="310"/>
      <c r="B43" s="388" t="s">
        <v>82</v>
      </c>
      <c r="C43" s="303">
        <v>992</v>
      </c>
      <c r="D43" s="304" t="s">
        <v>23</v>
      </c>
      <c r="E43" s="304" t="s">
        <v>26</v>
      </c>
      <c r="F43" s="305" t="s">
        <v>79</v>
      </c>
      <c r="G43" s="306" t="s">
        <v>75</v>
      </c>
      <c r="H43" s="306" t="s">
        <v>24</v>
      </c>
      <c r="I43" s="307" t="s">
        <v>139</v>
      </c>
      <c r="J43" s="304" t="s">
        <v>83</v>
      </c>
      <c r="K43" s="302">
        <v>15.5</v>
      </c>
    </row>
    <row r="44" spans="1:15" ht="18.75" x14ac:dyDescent="0.3">
      <c r="A44" s="309"/>
      <c r="B44" s="388" t="s">
        <v>56</v>
      </c>
      <c r="C44" s="303">
        <v>992</v>
      </c>
      <c r="D44" s="304" t="s">
        <v>23</v>
      </c>
      <c r="E44" s="304" t="s">
        <v>26</v>
      </c>
      <c r="F44" s="305" t="s">
        <v>79</v>
      </c>
      <c r="G44" s="306" t="s">
        <v>68</v>
      </c>
      <c r="H44" s="306" t="s">
        <v>24</v>
      </c>
      <c r="I44" s="307" t="s">
        <v>127</v>
      </c>
      <c r="J44" s="304"/>
      <c r="K44" s="302">
        <f>K45</f>
        <v>3.8</v>
      </c>
    </row>
    <row r="45" spans="1:15" ht="37.5" x14ac:dyDescent="0.3">
      <c r="A45" s="309"/>
      <c r="B45" s="388" t="s">
        <v>84</v>
      </c>
      <c r="C45" s="303">
        <v>992</v>
      </c>
      <c r="D45" s="304" t="s">
        <v>23</v>
      </c>
      <c r="E45" s="304" t="s">
        <v>26</v>
      </c>
      <c r="F45" s="305" t="s">
        <v>79</v>
      </c>
      <c r="G45" s="306" t="s">
        <v>68</v>
      </c>
      <c r="H45" s="306" t="s">
        <v>24</v>
      </c>
      <c r="I45" s="307" t="s">
        <v>140</v>
      </c>
      <c r="J45" s="304"/>
      <c r="K45" s="302">
        <f>K46</f>
        <v>3.8</v>
      </c>
    </row>
    <row r="46" spans="1:15" ht="44.25" customHeight="1" x14ac:dyDescent="0.3">
      <c r="A46" s="311"/>
      <c r="B46" s="393" t="s">
        <v>80</v>
      </c>
      <c r="C46" s="394">
        <v>992</v>
      </c>
      <c r="D46" s="395" t="s">
        <v>23</v>
      </c>
      <c r="E46" s="395" t="s">
        <v>26</v>
      </c>
      <c r="F46" s="396" t="s">
        <v>79</v>
      </c>
      <c r="G46" s="397" t="s">
        <v>68</v>
      </c>
      <c r="H46" s="397" t="s">
        <v>24</v>
      </c>
      <c r="I46" s="398" t="s">
        <v>140</v>
      </c>
      <c r="J46" s="395" t="s">
        <v>81</v>
      </c>
      <c r="K46" s="399">
        <v>3.8</v>
      </c>
    </row>
    <row r="47" spans="1:15" ht="18.75" x14ac:dyDescent="0.3">
      <c r="A47" s="309"/>
      <c r="B47" s="318" t="s">
        <v>326</v>
      </c>
      <c r="C47" s="303">
        <v>992</v>
      </c>
      <c r="D47" s="304" t="s">
        <v>23</v>
      </c>
      <c r="E47" s="304" t="s">
        <v>26</v>
      </c>
      <c r="F47" s="396" t="s">
        <v>79</v>
      </c>
      <c r="G47" s="397" t="s">
        <v>149</v>
      </c>
      <c r="H47" s="397" t="s">
        <v>24</v>
      </c>
      <c r="I47" s="398" t="s">
        <v>127</v>
      </c>
      <c r="J47" s="304"/>
      <c r="K47" s="302">
        <f>K48+K50</f>
        <v>55.2</v>
      </c>
    </row>
    <row r="48" spans="1:15" ht="56.25" x14ac:dyDescent="0.3">
      <c r="A48" s="309"/>
      <c r="B48" s="318" t="s">
        <v>327</v>
      </c>
      <c r="C48" s="303">
        <v>992</v>
      </c>
      <c r="D48" s="304" t="s">
        <v>23</v>
      </c>
      <c r="E48" s="304" t="s">
        <v>26</v>
      </c>
      <c r="F48" s="396" t="s">
        <v>79</v>
      </c>
      <c r="G48" s="397" t="s">
        <v>149</v>
      </c>
      <c r="H48" s="397" t="s">
        <v>24</v>
      </c>
      <c r="I48" s="398" t="s">
        <v>328</v>
      </c>
      <c r="J48" s="304"/>
      <c r="K48" s="302">
        <f>K49</f>
        <v>27.5</v>
      </c>
    </row>
    <row r="49" spans="1:14" ht="18.75" x14ac:dyDescent="0.3">
      <c r="A49" s="309"/>
      <c r="B49" s="318" t="s">
        <v>70</v>
      </c>
      <c r="C49" s="303">
        <v>992</v>
      </c>
      <c r="D49" s="304" t="s">
        <v>23</v>
      </c>
      <c r="E49" s="304" t="s">
        <v>26</v>
      </c>
      <c r="F49" s="396" t="s">
        <v>79</v>
      </c>
      <c r="G49" s="397" t="s">
        <v>149</v>
      </c>
      <c r="H49" s="397" t="s">
        <v>24</v>
      </c>
      <c r="I49" s="398" t="s">
        <v>328</v>
      </c>
      <c r="J49" s="304" t="s">
        <v>71</v>
      </c>
      <c r="K49" s="302">
        <v>27.5</v>
      </c>
    </row>
    <row r="50" spans="1:14" ht="37.5" x14ac:dyDescent="0.3">
      <c r="A50" s="309"/>
      <c r="B50" s="318" t="s">
        <v>329</v>
      </c>
      <c r="C50" s="303">
        <v>992</v>
      </c>
      <c r="D50" s="304" t="s">
        <v>23</v>
      </c>
      <c r="E50" s="304" t="s">
        <v>26</v>
      </c>
      <c r="F50" s="396" t="s">
        <v>79</v>
      </c>
      <c r="G50" s="397" t="s">
        <v>149</v>
      </c>
      <c r="H50" s="397" t="s">
        <v>24</v>
      </c>
      <c r="I50" s="398" t="s">
        <v>331</v>
      </c>
      <c r="J50" s="304"/>
      <c r="K50" s="302">
        <f>K51</f>
        <v>27.7</v>
      </c>
    </row>
    <row r="51" spans="1:14" ht="18.75" x14ac:dyDescent="0.3">
      <c r="A51" s="309"/>
      <c r="B51" s="318" t="s">
        <v>70</v>
      </c>
      <c r="C51" s="303">
        <v>992</v>
      </c>
      <c r="D51" s="304" t="s">
        <v>23</v>
      </c>
      <c r="E51" s="304" t="s">
        <v>26</v>
      </c>
      <c r="F51" s="304" t="s">
        <v>79</v>
      </c>
      <c r="G51" s="304" t="s">
        <v>149</v>
      </c>
      <c r="H51" s="304" t="s">
        <v>24</v>
      </c>
      <c r="I51" s="304" t="s">
        <v>331</v>
      </c>
      <c r="J51" s="304" t="s">
        <v>71</v>
      </c>
      <c r="K51" s="302">
        <v>27.7</v>
      </c>
    </row>
    <row r="52" spans="1:14" ht="18.75" x14ac:dyDescent="0.3">
      <c r="A52" s="309"/>
      <c r="B52" s="384" t="s">
        <v>85</v>
      </c>
      <c r="C52" s="312">
        <v>992</v>
      </c>
      <c r="D52" s="313" t="s">
        <v>23</v>
      </c>
      <c r="E52" s="313" t="s">
        <v>43</v>
      </c>
      <c r="F52" s="314"/>
      <c r="G52" s="315"/>
      <c r="H52" s="315"/>
      <c r="I52" s="316"/>
      <c r="J52" s="313"/>
      <c r="K52" s="290">
        <f>K56</f>
        <v>10</v>
      </c>
    </row>
    <row r="53" spans="1:14" ht="18.75" x14ac:dyDescent="0.3">
      <c r="A53" s="309"/>
      <c r="B53" s="388" t="s">
        <v>58</v>
      </c>
      <c r="C53" s="303">
        <v>992</v>
      </c>
      <c r="D53" s="304" t="s">
        <v>23</v>
      </c>
      <c r="E53" s="304" t="s">
        <v>43</v>
      </c>
      <c r="F53" s="305" t="s">
        <v>79</v>
      </c>
      <c r="G53" s="306" t="s">
        <v>66</v>
      </c>
      <c r="H53" s="306" t="s">
        <v>24</v>
      </c>
      <c r="I53" s="307" t="s">
        <v>127</v>
      </c>
      <c r="J53" s="304"/>
      <c r="K53" s="302">
        <f>K56</f>
        <v>10</v>
      </c>
    </row>
    <row r="54" spans="1:14" ht="18.75" x14ac:dyDescent="0.3">
      <c r="A54" s="309"/>
      <c r="B54" s="388" t="s">
        <v>55</v>
      </c>
      <c r="C54" s="303">
        <v>992</v>
      </c>
      <c r="D54" s="304" t="s">
        <v>23</v>
      </c>
      <c r="E54" s="304" t="s">
        <v>43</v>
      </c>
      <c r="F54" s="305" t="s">
        <v>79</v>
      </c>
      <c r="G54" s="306" t="s">
        <v>86</v>
      </c>
      <c r="H54" s="306" t="s">
        <v>24</v>
      </c>
      <c r="I54" s="307" t="s">
        <v>127</v>
      </c>
      <c r="J54" s="304"/>
      <c r="K54" s="302">
        <f>K56</f>
        <v>10</v>
      </c>
    </row>
    <row r="55" spans="1:14" ht="18.75" x14ac:dyDescent="0.3">
      <c r="A55" s="309"/>
      <c r="B55" s="388" t="s">
        <v>87</v>
      </c>
      <c r="C55" s="303">
        <v>992</v>
      </c>
      <c r="D55" s="304" t="s">
        <v>23</v>
      </c>
      <c r="E55" s="304" t="s">
        <v>43</v>
      </c>
      <c r="F55" s="305" t="s">
        <v>79</v>
      </c>
      <c r="G55" s="306" t="s">
        <v>86</v>
      </c>
      <c r="H55" s="306" t="s">
        <v>24</v>
      </c>
      <c r="I55" s="307" t="s">
        <v>141</v>
      </c>
      <c r="J55" s="304"/>
      <c r="K55" s="302">
        <f>K56</f>
        <v>10</v>
      </c>
    </row>
    <row r="56" spans="1:14" ht="18.75" x14ac:dyDescent="0.3">
      <c r="A56" s="309"/>
      <c r="B56" s="388" t="s">
        <v>82</v>
      </c>
      <c r="C56" s="303">
        <v>992</v>
      </c>
      <c r="D56" s="304" t="s">
        <v>23</v>
      </c>
      <c r="E56" s="304" t="s">
        <v>43</v>
      </c>
      <c r="F56" s="305" t="s">
        <v>79</v>
      </c>
      <c r="G56" s="306" t="s">
        <v>86</v>
      </c>
      <c r="H56" s="306" t="s">
        <v>24</v>
      </c>
      <c r="I56" s="307" t="s">
        <v>141</v>
      </c>
      <c r="J56" s="304" t="s">
        <v>83</v>
      </c>
      <c r="K56" s="302">
        <v>10</v>
      </c>
    </row>
    <row r="57" spans="1:14" s="52" customFormat="1" ht="28.5" customHeight="1" x14ac:dyDescent="0.3">
      <c r="A57" s="308"/>
      <c r="B57" s="390" t="s">
        <v>8</v>
      </c>
      <c r="C57" s="312">
        <v>992</v>
      </c>
      <c r="D57" s="313" t="s">
        <v>23</v>
      </c>
      <c r="E57" s="313">
        <v>13</v>
      </c>
      <c r="F57" s="314"/>
      <c r="G57" s="315"/>
      <c r="H57" s="306"/>
      <c r="I57" s="316"/>
      <c r="J57" s="313"/>
      <c r="K57" s="290">
        <f>K58+K62+K66</f>
        <v>5477.6</v>
      </c>
      <c r="L57" s="127"/>
      <c r="M57" s="128"/>
      <c r="N57" s="128"/>
    </row>
    <row r="58" spans="1:14" ht="72" customHeight="1" x14ac:dyDescent="0.3">
      <c r="A58" s="309"/>
      <c r="B58" s="400" t="s">
        <v>419</v>
      </c>
      <c r="C58" s="303">
        <v>992</v>
      </c>
      <c r="D58" s="304" t="s">
        <v>23</v>
      </c>
      <c r="E58" s="304">
        <v>13</v>
      </c>
      <c r="F58" s="305" t="s">
        <v>43</v>
      </c>
      <c r="G58" s="306" t="s">
        <v>66</v>
      </c>
      <c r="H58" s="306" t="s">
        <v>24</v>
      </c>
      <c r="I58" s="307" t="s">
        <v>127</v>
      </c>
      <c r="J58" s="401"/>
      <c r="K58" s="302">
        <f>K61</f>
        <v>14.4</v>
      </c>
    </row>
    <row r="59" spans="1:14" ht="34.5" customHeight="1" x14ac:dyDescent="0.3">
      <c r="A59" s="310"/>
      <c r="B59" s="400" t="s">
        <v>91</v>
      </c>
      <c r="C59" s="303">
        <v>992</v>
      </c>
      <c r="D59" s="304" t="s">
        <v>23</v>
      </c>
      <c r="E59" s="304">
        <v>13</v>
      </c>
      <c r="F59" s="305" t="s">
        <v>43</v>
      </c>
      <c r="G59" s="306" t="s">
        <v>75</v>
      </c>
      <c r="H59" s="306" t="s">
        <v>24</v>
      </c>
      <c r="I59" s="307" t="s">
        <v>127</v>
      </c>
      <c r="J59" s="401"/>
      <c r="K59" s="302">
        <f>K61</f>
        <v>14.4</v>
      </c>
      <c r="L59" s="472"/>
    </row>
    <row r="60" spans="1:14" s="23" customFormat="1" ht="44.25" customHeight="1" x14ac:dyDescent="0.3">
      <c r="A60" s="310"/>
      <c r="B60" s="400" t="s">
        <v>92</v>
      </c>
      <c r="C60" s="303">
        <v>992</v>
      </c>
      <c r="D60" s="304" t="s">
        <v>23</v>
      </c>
      <c r="E60" s="304">
        <v>13</v>
      </c>
      <c r="F60" s="305" t="s">
        <v>43</v>
      </c>
      <c r="G60" s="306" t="s">
        <v>75</v>
      </c>
      <c r="H60" s="306" t="s">
        <v>24</v>
      </c>
      <c r="I60" s="307" t="s">
        <v>133</v>
      </c>
      <c r="J60" s="401"/>
      <c r="K60" s="302">
        <f>K61</f>
        <v>14.4</v>
      </c>
      <c r="L60" s="472"/>
      <c r="M60" s="130"/>
      <c r="N60" s="130"/>
    </row>
    <row r="61" spans="1:14" ht="29.25" customHeight="1" x14ac:dyDescent="0.3">
      <c r="A61" s="310"/>
      <c r="B61" s="388" t="s">
        <v>112</v>
      </c>
      <c r="C61" s="303">
        <v>992</v>
      </c>
      <c r="D61" s="304" t="s">
        <v>23</v>
      </c>
      <c r="E61" s="304">
        <v>13</v>
      </c>
      <c r="F61" s="305" t="s">
        <v>43</v>
      </c>
      <c r="G61" s="306" t="s">
        <v>75</v>
      </c>
      <c r="H61" s="306" t="s">
        <v>24</v>
      </c>
      <c r="I61" s="307" t="s">
        <v>133</v>
      </c>
      <c r="J61" s="304" t="s">
        <v>113</v>
      </c>
      <c r="K61" s="302">
        <v>14.4</v>
      </c>
      <c r="L61" s="472"/>
    </row>
    <row r="62" spans="1:14" ht="72" customHeight="1" x14ac:dyDescent="0.3">
      <c r="A62" s="310"/>
      <c r="B62" s="400" t="s">
        <v>233</v>
      </c>
      <c r="C62" s="303">
        <v>992</v>
      </c>
      <c r="D62" s="304" t="s">
        <v>23</v>
      </c>
      <c r="E62" s="304">
        <v>13</v>
      </c>
      <c r="F62" s="305" t="s">
        <v>42</v>
      </c>
      <c r="G62" s="306" t="s">
        <v>66</v>
      </c>
      <c r="H62" s="306" t="s">
        <v>24</v>
      </c>
      <c r="I62" s="307" t="s">
        <v>127</v>
      </c>
      <c r="J62" s="304"/>
      <c r="K62" s="302">
        <f>K65</f>
        <v>425.4</v>
      </c>
      <c r="L62" s="472"/>
    </row>
    <row r="63" spans="1:14" ht="35.25" customHeight="1" x14ac:dyDescent="0.3">
      <c r="A63" s="310"/>
      <c r="B63" s="400" t="s">
        <v>185</v>
      </c>
      <c r="C63" s="303">
        <v>992</v>
      </c>
      <c r="D63" s="304" t="s">
        <v>23</v>
      </c>
      <c r="E63" s="304">
        <v>13</v>
      </c>
      <c r="F63" s="305" t="s">
        <v>42</v>
      </c>
      <c r="G63" s="306" t="s">
        <v>66</v>
      </c>
      <c r="H63" s="306" t="s">
        <v>24</v>
      </c>
      <c r="I63" s="307" t="s">
        <v>127</v>
      </c>
      <c r="J63" s="304"/>
      <c r="K63" s="302">
        <f>K65</f>
        <v>425.4</v>
      </c>
      <c r="L63" s="472"/>
    </row>
    <row r="64" spans="1:14" ht="58.5" customHeight="1" x14ac:dyDescent="0.3">
      <c r="A64" s="310"/>
      <c r="B64" s="400" t="s">
        <v>187</v>
      </c>
      <c r="C64" s="303">
        <v>992</v>
      </c>
      <c r="D64" s="304" t="s">
        <v>23</v>
      </c>
      <c r="E64" s="304">
        <v>13</v>
      </c>
      <c r="F64" s="305" t="s">
        <v>42</v>
      </c>
      <c r="G64" s="306" t="s">
        <v>75</v>
      </c>
      <c r="H64" s="306" t="s">
        <v>24</v>
      </c>
      <c r="I64" s="307" t="s">
        <v>186</v>
      </c>
      <c r="J64" s="304"/>
      <c r="K64" s="302">
        <f>K65</f>
        <v>425.4</v>
      </c>
      <c r="L64" s="472"/>
    </row>
    <row r="65" spans="1:256" ht="35.25" customHeight="1" x14ac:dyDescent="0.3">
      <c r="A65" s="310"/>
      <c r="B65" s="530" t="s">
        <v>80</v>
      </c>
      <c r="C65" s="462">
        <v>992</v>
      </c>
      <c r="D65" s="463" t="s">
        <v>23</v>
      </c>
      <c r="E65" s="463">
        <v>13</v>
      </c>
      <c r="F65" s="464" t="s">
        <v>42</v>
      </c>
      <c r="G65" s="465" t="s">
        <v>75</v>
      </c>
      <c r="H65" s="465" t="s">
        <v>24</v>
      </c>
      <c r="I65" s="466" t="s">
        <v>186</v>
      </c>
      <c r="J65" s="463" t="s">
        <v>81</v>
      </c>
      <c r="K65" s="467">
        <v>425.4</v>
      </c>
      <c r="L65" s="472">
        <v>135</v>
      </c>
    </row>
    <row r="66" spans="1:256" ht="33.75" customHeight="1" x14ac:dyDescent="0.3">
      <c r="A66" s="310"/>
      <c r="B66" s="388" t="s">
        <v>53</v>
      </c>
      <c r="C66" s="303">
        <v>992</v>
      </c>
      <c r="D66" s="304" t="s">
        <v>23</v>
      </c>
      <c r="E66" s="304" t="s">
        <v>42</v>
      </c>
      <c r="F66" s="305" t="s">
        <v>79</v>
      </c>
      <c r="G66" s="306" t="s">
        <v>75</v>
      </c>
      <c r="H66" s="306" t="s">
        <v>24</v>
      </c>
      <c r="I66" s="307" t="s">
        <v>127</v>
      </c>
      <c r="J66" s="304"/>
      <c r="K66" s="302">
        <f>K67</f>
        <v>5037.8</v>
      </c>
      <c r="L66" s="472"/>
    </row>
    <row r="67" spans="1:256" s="52" customFormat="1" ht="18.75" x14ac:dyDescent="0.3">
      <c r="A67" s="310"/>
      <c r="B67" s="388" t="s">
        <v>175</v>
      </c>
      <c r="C67" s="303">
        <v>992</v>
      </c>
      <c r="D67" s="304" t="s">
        <v>23</v>
      </c>
      <c r="E67" s="304" t="s">
        <v>42</v>
      </c>
      <c r="F67" s="305" t="s">
        <v>79</v>
      </c>
      <c r="G67" s="306" t="s">
        <v>75</v>
      </c>
      <c r="H67" s="306" t="s">
        <v>24</v>
      </c>
      <c r="I67" s="307" t="s">
        <v>176</v>
      </c>
      <c r="J67" s="304"/>
      <c r="K67" s="302">
        <f>K68</f>
        <v>5037.8</v>
      </c>
      <c r="L67" s="472"/>
      <c r="M67" s="123"/>
      <c r="N67" s="12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53"/>
      <c r="AR67" s="53"/>
      <c r="AS67" s="53"/>
      <c r="AT67" s="53"/>
      <c r="AU67" s="53"/>
      <c r="AV67" s="53"/>
      <c r="AW67" s="53"/>
      <c r="AX67" s="53"/>
      <c r="AY67" s="53"/>
      <c r="AZ67" s="53"/>
      <c r="BA67" s="53"/>
      <c r="BB67" s="53"/>
      <c r="BC67" s="53"/>
      <c r="BD67" s="53"/>
      <c r="BE67" s="53"/>
      <c r="BF67" s="53"/>
      <c r="BG67" s="53"/>
      <c r="BH67" s="53"/>
      <c r="BI67" s="53"/>
      <c r="BJ67" s="53"/>
      <c r="BK67" s="53"/>
      <c r="BL67" s="53"/>
      <c r="BM67" s="53"/>
      <c r="BN67" s="53"/>
      <c r="BO67" s="53"/>
      <c r="BP67" s="53"/>
      <c r="BQ67" s="53"/>
      <c r="BR67" s="53"/>
      <c r="BS67" s="53"/>
      <c r="BT67" s="53"/>
      <c r="BU67" s="53"/>
      <c r="BV67" s="53"/>
      <c r="BW67" s="53"/>
      <c r="BX67" s="53"/>
      <c r="BY67" s="53"/>
      <c r="BZ67" s="53"/>
      <c r="CA67" s="53"/>
      <c r="CB67" s="53"/>
      <c r="CC67" s="53"/>
      <c r="CD67" s="53"/>
      <c r="CE67" s="53"/>
      <c r="CF67" s="53"/>
      <c r="CG67" s="53"/>
      <c r="CH67" s="53"/>
      <c r="CI67" s="53"/>
      <c r="CJ67" s="53"/>
      <c r="CK67" s="53"/>
      <c r="CL67" s="53"/>
      <c r="CM67" s="53"/>
      <c r="CN67" s="53"/>
      <c r="CO67" s="53"/>
      <c r="CP67" s="53"/>
      <c r="CQ67" s="53"/>
      <c r="CR67" s="53"/>
      <c r="CS67" s="53"/>
      <c r="CT67" s="53"/>
      <c r="CU67" s="53"/>
      <c r="CV67" s="53"/>
      <c r="CW67" s="53"/>
      <c r="CX67" s="53"/>
      <c r="CY67" s="53"/>
      <c r="CZ67" s="53"/>
      <c r="DA67" s="53"/>
      <c r="DB67" s="53"/>
      <c r="DC67" s="53"/>
      <c r="DD67" s="53"/>
      <c r="DE67" s="53"/>
      <c r="DF67" s="53"/>
      <c r="DG67" s="53"/>
      <c r="DH67" s="53"/>
      <c r="DI67" s="53"/>
      <c r="DJ67" s="53"/>
      <c r="DK67" s="53"/>
      <c r="DL67" s="53"/>
      <c r="DM67" s="53"/>
      <c r="DN67" s="53"/>
      <c r="DO67" s="53"/>
      <c r="DP67" s="53"/>
      <c r="DQ67" s="53"/>
      <c r="DR67" s="53"/>
      <c r="DS67" s="53"/>
      <c r="DT67" s="53"/>
      <c r="DU67" s="53"/>
      <c r="DV67" s="53"/>
      <c r="DW67" s="53"/>
      <c r="DX67" s="53"/>
      <c r="DY67" s="53"/>
      <c r="DZ67" s="53"/>
      <c r="EA67" s="53"/>
      <c r="EB67" s="53"/>
      <c r="EC67" s="53"/>
      <c r="ED67" s="53"/>
      <c r="EE67" s="53"/>
      <c r="EF67" s="53"/>
      <c r="EG67" s="53"/>
      <c r="EH67" s="53"/>
      <c r="EI67" s="53"/>
      <c r="EJ67" s="53"/>
      <c r="EK67" s="53"/>
      <c r="EL67" s="53"/>
      <c r="EM67" s="53"/>
      <c r="EN67" s="53"/>
      <c r="EO67" s="53"/>
      <c r="EP67" s="53"/>
      <c r="EQ67" s="53"/>
      <c r="ER67" s="53"/>
      <c r="ES67" s="53"/>
      <c r="ET67" s="53"/>
      <c r="EU67" s="53"/>
      <c r="EV67" s="53"/>
      <c r="EW67" s="53"/>
      <c r="EX67" s="53"/>
      <c r="EY67" s="53"/>
      <c r="EZ67" s="53"/>
      <c r="FA67" s="53"/>
      <c r="FB67" s="53"/>
      <c r="FC67" s="53"/>
      <c r="FD67" s="53"/>
      <c r="FE67" s="53"/>
      <c r="FF67" s="53"/>
      <c r="FG67" s="53"/>
      <c r="FH67" s="53"/>
      <c r="FI67" s="53"/>
      <c r="FJ67" s="53"/>
      <c r="FK67" s="53"/>
      <c r="FL67" s="53"/>
      <c r="FM67" s="53"/>
      <c r="FN67" s="53"/>
      <c r="FO67" s="53"/>
      <c r="FP67" s="53"/>
      <c r="FQ67" s="53"/>
      <c r="FR67" s="53"/>
      <c r="FS67" s="53"/>
      <c r="FT67" s="53"/>
      <c r="FU67" s="53"/>
      <c r="FV67" s="53"/>
      <c r="FW67" s="53"/>
      <c r="FX67" s="53"/>
      <c r="FY67" s="53"/>
      <c r="FZ67" s="53"/>
      <c r="GA67" s="53"/>
      <c r="GB67" s="53"/>
      <c r="GC67" s="53"/>
      <c r="GD67" s="53"/>
      <c r="GE67" s="53"/>
      <c r="GF67" s="53"/>
      <c r="GG67" s="53"/>
      <c r="GH67" s="53"/>
      <c r="GI67" s="53"/>
      <c r="GJ67" s="53"/>
      <c r="GK67" s="53"/>
      <c r="GL67" s="53"/>
      <c r="GM67" s="53"/>
      <c r="GN67" s="53"/>
      <c r="GO67" s="53"/>
      <c r="GP67" s="53"/>
      <c r="GQ67" s="53"/>
      <c r="GR67" s="53"/>
      <c r="GS67" s="53"/>
      <c r="GT67" s="53"/>
      <c r="GU67" s="53"/>
      <c r="GV67" s="53"/>
      <c r="GW67" s="53"/>
      <c r="GX67" s="53"/>
      <c r="GY67" s="53"/>
      <c r="GZ67" s="53"/>
      <c r="HA67" s="53"/>
      <c r="HB67" s="53"/>
      <c r="HC67" s="53"/>
      <c r="HD67" s="53"/>
      <c r="HE67" s="53"/>
      <c r="HF67" s="53"/>
      <c r="HG67" s="53"/>
      <c r="HH67" s="53"/>
      <c r="HI67" s="53"/>
      <c r="HJ67" s="53"/>
      <c r="HK67" s="53"/>
      <c r="HL67" s="53"/>
      <c r="HM67" s="53"/>
      <c r="HN67" s="53"/>
      <c r="HO67" s="53"/>
      <c r="HP67" s="53"/>
      <c r="HQ67" s="53"/>
      <c r="HR67" s="53"/>
      <c r="HS67" s="53"/>
      <c r="HT67" s="53"/>
      <c r="HU67" s="53"/>
      <c r="HV67" s="53"/>
      <c r="HW67" s="53"/>
      <c r="HX67" s="53"/>
      <c r="HY67" s="53"/>
      <c r="HZ67" s="53"/>
      <c r="IA67" s="53"/>
      <c r="IB67" s="53"/>
      <c r="IC67" s="53"/>
      <c r="ID67" s="53"/>
      <c r="IE67" s="53"/>
      <c r="IF67" s="53"/>
      <c r="IG67" s="53"/>
      <c r="IH67" s="53"/>
      <c r="II67" s="53"/>
      <c r="IJ67" s="53"/>
      <c r="IK67" s="53"/>
      <c r="IL67" s="53"/>
      <c r="IM67" s="53"/>
      <c r="IN67" s="53"/>
      <c r="IO67" s="53"/>
      <c r="IP67" s="53"/>
      <c r="IQ67" s="53"/>
      <c r="IR67" s="53"/>
      <c r="IS67" s="53"/>
      <c r="IT67" s="53"/>
      <c r="IU67" s="53"/>
      <c r="IV67" s="53"/>
    </row>
    <row r="68" spans="1:256" ht="18.75" x14ac:dyDescent="0.3">
      <c r="A68" s="310"/>
      <c r="B68" s="388" t="s">
        <v>361</v>
      </c>
      <c r="C68" s="303">
        <v>993</v>
      </c>
      <c r="D68" s="304" t="s">
        <v>23</v>
      </c>
      <c r="E68" s="304" t="s">
        <v>42</v>
      </c>
      <c r="F68" s="305" t="s">
        <v>79</v>
      </c>
      <c r="G68" s="306" t="s">
        <v>75</v>
      </c>
      <c r="H68" s="306" t="s">
        <v>24</v>
      </c>
      <c r="I68" s="307" t="s">
        <v>176</v>
      </c>
      <c r="J68" s="304" t="s">
        <v>83</v>
      </c>
      <c r="K68" s="302">
        <v>5037.8</v>
      </c>
      <c r="L68" s="472"/>
    </row>
    <row r="69" spans="1:256" s="52" customFormat="1" ht="18.75" x14ac:dyDescent="0.3">
      <c r="A69" s="391"/>
      <c r="B69" s="384" t="s">
        <v>35</v>
      </c>
      <c r="C69" s="312">
        <v>992</v>
      </c>
      <c r="D69" s="313" t="s">
        <v>25</v>
      </c>
      <c r="E69" s="313" t="s">
        <v>24</v>
      </c>
      <c r="F69" s="314"/>
      <c r="G69" s="315"/>
      <c r="H69" s="315"/>
      <c r="I69" s="316"/>
      <c r="J69" s="313"/>
      <c r="K69" s="290">
        <f>K74</f>
        <v>245.3</v>
      </c>
      <c r="L69" s="473"/>
      <c r="M69" s="128"/>
      <c r="N69" s="128"/>
    </row>
    <row r="70" spans="1:256" ht="21.75" customHeight="1" x14ac:dyDescent="0.3">
      <c r="A70" s="310"/>
      <c r="B70" s="388" t="s">
        <v>10</v>
      </c>
      <c r="C70" s="303">
        <v>992</v>
      </c>
      <c r="D70" s="304" t="s">
        <v>25</v>
      </c>
      <c r="E70" s="304" t="s">
        <v>27</v>
      </c>
      <c r="F70" s="305"/>
      <c r="G70" s="306"/>
      <c r="H70" s="306"/>
      <c r="I70" s="307"/>
      <c r="J70" s="304"/>
      <c r="K70" s="302">
        <f>K69</f>
        <v>245.3</v>
      </c>
      <c r="L70" s="472"/>
    </row>
    <row r="71" spans="1:256" ht="18.75" x14ac:dyDescent="0.3">
      <c r="A71" s="310"/>
      <c r="B71" s="388" t="s">
        <v>364</v>
      </c>
      <c r="C71" s="303">
        <v>992</v>
      </c>
      <c r="D71" s="304" t="s">
        <v>25</v>
      </c>
      <c r="E71" s="304" t="s">
        <v>27</v>
      </c>
      <c r="F71" s="305" t="s">
        <v>79</v>
      </c>
      <c r="G71" s="306" t="s">
        <v>66</v>
      </c>
      <c r="H71" s="306" t="s">
        <v>24</v>
      </c>
      <c r="I71" s="307" t="s">
        <v>67</v>
      </c>
      <c r="J71" s="304"/>
      <c r="K71" s="302">
        <f>K69</f>
        <v>245.3</v>
      </c>
      <c r="L71" s="472"/>
    </row>
    <row r="72" spans="1:256" ht="21" customHeight="1" x14ac:dyDescent="0.3">
      <c r="A72" s="310"/>
      <c r="B72" s="388" t="s">
        <v>169</v>
      </c>
      <c r="C72" s="303">
        <v>992</v>
      </c>
      <c r="D72" s="304" t="s">
        <v>25</v>
      </c>
      <c r="E72" s="304" t="s">
        <v>27</v>
      </c>
      <c r="F72" s="305" t="s">
        <v>79</v>
      </c>
      <c r="G72" s="306" t="s">
        <v>75</v>
      </c>
      <c r="H72" s="306" t="s">
        <v>24</v>
      </c>
      <c r="I72" s="307" t="s">
        <v>67</v>
      </c>
      <c r="J72" s="304"/>
      <c r="K72" s="302">
        <f>K69</f>
        <v>245.3</v>
      </c>
      <c r="L72" s="472"/>
    </row>
    <row r="73" spans="1:256" ht="46.5" customHeight="1" x14ac:dyDescent="0.3">
      <c r="A73" s="310"/>
      <c r="B73" s="388" t="s">
        <v>36</v>
      </c>
      <c r="C73" s="303">
        <v>992</v>
      </c>
      <c r="D73" s="304" t="s">
        <v>25</v>
      </c>
      <c r="E73" s="304" t="s">
        <v>27</v>
      </c>
      <c r="F73" s="305" t="s">
        <v>79</v>
      </c>
      <c r="G73" s="306" t="s">
        <v>75</v>
      </c>
      <c r="H73" s="306" t="s">
        <v>24</v>
      </c>
      <c r="I73" s="307" t="s">
        <v>143</v>
      </c>
      <c r="J73" s="304"/>
      <c r="K73" s="302">
        <f>K74</f>
        <v>245.3</v>
      </c>
      <c r="L73" s="472"/>
    </row>
    <row r="74" spans="1:256" ht="75" customHeight="1" x14ac:dyDescent="0.3">
      <c r="A74" s="310"/>
      <c r="B74" s="388" t="s">
        <v>76</v>
      </c>
      <c r="C74" s="303">
        <v>992</v>
      </c>
      <c r="D74" s="304" t="s">
        <v>25</v>
      </c>
      <c r="E74" s="304" t="s">
        <v>27</v>
      </c>
      <c r="F74" s="305" t="s">
        <v>79</v>
      </c>
      <c r="G74" s="306" t="s">
        <v>75</v>
      </c>
      <c r="H74" s="306" t="s">
        <v>24</v>
      </c>
      <c r="I74" s="307" t="s">
        <v>143</v>
      </c>
      <c r="J74" s="304" t="s">
        <v>77</v>
      </c>
      <c r="K74" s="402">
        <v>245.3</v>
      </c>
      <c r="L74" s="472"/>
    </row>
    <row r="75" spans="1:256" s="52" customFormat="1" ht="39.75" customHeight="1" x14ac:dyDescent="0.3">
      <c r="A75" s="391"/>
      <c r="B75" s="390" t="s">
        <v>11</v>
      </c>
      <c r="C75" s="312">
        <v>992</v>
      </c>
      <c r="D75" s="313" t="s">
        <v>27</v>
      </c>
      <c r="E75" s="313" t="s">
        <v>24</v>
      </c>
      <c r="F75" s="314"/>
      <c r="G75" s="315"/>
      <c r="H75" s="315"/>
      <c r="I75" s="316"/>
      <c r="J75" s="313"/>
      <c r="K75" s="290">
        <f>K76+K85+K83</f>
        <v>45</v>
      </c>
      <c r="L75" s="473"/>
      <c r="M75" s="128"/>
      <c r="N75" s="128"/>
    </row>
    <row r="76" spans="1:256" ht="36.75" customHeight="1" x14ac:dyDescent="0.3">
      <c r="A76" s="310"/>
      <c r="B76" s="400" t="s">
        <v>12</v>
      </c>
      <c r="C76" s="303">
        <v>992</v>
      </c>
      <c r="D76" s="304" t="s">
        <v>27</v>
      </c>
      <c r="E76" s="304" t="s">
        <v>98</v>
      </c>
      <c r="F76" s="305" t="s">
        <v>24</v>
      </c>
      <c r="G76" s="306" t="s">
        <v>66</v>
      </c>
      <c r="H76" s="306" t="s">
        <v>24</v>
      </c>
      <c r="I76" s="307" t="s">
        <v>127</v>
      </c>
      <c r="J76" s="304"/>
      <c r="K76" s="302">
        <f>K79</f>
        <v>20</v>
      </c>
      <c r="L76" s="472"/>
    </row>
    <row r="77" spans="1:256" ht="44.25" customHeight="1" x14ac:dyDescent="0.3">
      <c r="A77" s="310"/>
      <c r="B77" s="400" t="s">
        <v>170</v>
      </c>
      <c r="C77" s="303">
        <v>992</v>
      </c>
      <c r="D77" s="304" t="s">
        <v>27</v>
      </c>
      <c r="E77" s="304" t="s">
        <v>98</v>
      </c>
      <c r="F77" s="305" t="s">
        <v>31</v>
      </c>
      <c r="G77" s="306" t="s">
        <v>75</v>
      </c>
      <c r="H77" s="306" t="s">
        <v>24</v>
      </c>
      <c r="I77" s="307" t="s">
        <v>127</v>
      </c>
      <c r="J77" s="304"/>
      <c r="K77" s="302">
        <f>K79</f>
        <v>20</v>
      </c>
      <c r="L77" s="472"/>
    </row>
    <row r="78" spans="1:256" ht="65.25" customHeight="1" x14ac:dyDescent="0.3">
      <c r="A78" s="310"/>
      <c r="B78" s="403" t="s">
        <v>408</v>
      </c>
      <c r="C78" s="303">
        <v>992</v>
      </c>
      <c r="D78" s="304" t="s">
        <v>27</v>
      </c>
      <c r="E78" s="304" t="s">
        <v>98</v>
      </c>
      <c r="F78" s="305" t="s">
        <v>31</v>
      </c>
      <c r="G78" s="306" t="s">
        <v>75</v>
      </c>
      <c r="H78" s="306" t="s">
        <v>24</v>
      </c>
      <c r="I78" s="307" t="s">
        <v>144</v>
      </c>
      <c r="J78" s="304"/>
      <c r="K78" s="302">
        <f>K79</f>
        <v>20</v>
      </c>
      <c r="L78" s="472"/>
    </row>
    <row r="79" spans="1:256" ht="43.5" customHeight="1" x14ac:dyDescent="0.3">
      <c r="A79" s="310"/>
      <c r="B79" s="318" t="s">
        <v>80</v>
      </c>
      <c r="C79" s="303">
        <v>992</v>
      </c>
      <c r="D79" s="304" t="s">
        <v>27</v>
      </c>
      <c r="E79" s="304" t="s">
        <v>98</v>
      </c>
      <c r="F79" s="396" t="s">
        <v>31</v>
      </c>
      <c r="G79" s="397" t="s">
        <v>75</v>
      </c>
      <c r="H79" s="397" t="s">
        <v>24</v>
      </c>
      <c r="I79" s="398" t="s">
        <v>144</v>
      </c>
      <c r="J79" s="395" t="s">
        <v>81</v>
      </c>
      <c r="K79" s="399">
        <v>20</v>
      </c>
      <c r="L79" s="472"/>
    </row>
    <row r="80" spans="1:256" ht="36.75" customHeight="1" x14ac:dyDescent="0.3">
      <c r="A80" s="474"/>
      <c r="B80" s="404" t="s">
        <v>13</v>
      </c>
      <c r="C80" s="405">
        <v>992</v>
      </c>
      <c r="D80" s="406" t="s">
        <v>27</v>
      </c>
      <c r="E80" s="406" t="s">
        <v>47</v>
      </c>
      <c r="F80" s="305" t="s">
        <v>24</v>
      </c>
      <c r="G80" s="306" t="s">
        <v>66</v>
      </c>
      <c r="H80" s="306" t="s">
        <v>24</v>
      </c>
      <c r="I80" s="307" t="s">
        <v>127</v>
      </c>
      <c r="J80" s="395"/>
      <c r="K80" s="399">
        <f>K83+K87</f>
        <v>25</v>
      </c>
      <c r="L80" s="472"/>
    </row>
    <row r="81" spans="1:14" ht="33" customHeight="1" x14ac:dyDescent="0.3">
      <c r="A81" s="310"/>
      <c r="B81" s="318" t="s">
        <v>400</v>
      </c>
      <c r="C81" s="394">
        <v>992</v>
      </c>
      <c r="D81" s="395" t="s">
        <v>27</v>
      </c>
      <c r="E81" s="395" t="s">
        <v>47</v>
      </c>
      <c r="F81" s="396" t="s">
        <v>31</v>
      </c>
      <c r="G81" s="397" t="s">
        <v>88</v>
      </c>
      <c r="H81" s="397" t="s">
        <v>24</v>
      </c>
      <c r="I81" s="398" t="s">
        <v>127</v>
      </c>
      <c r="J81" s="395"/>
      <c r="K81" s="399">
        <f>K83</f>
        <v>5</v>
      </c>
      <c r="L81" s="472"/>
    </row>
    <row r="82" spans="1:14" ht="61.5" customHeight="1" x14ac:dyDescent="0.3">
      <c r="A82" s="310"/>
      <c r="B82" s="318" t="s">
        <v>401</v>
      </c>
      <c r="C82" s="394">
        <v>992</v>
      </c>
      <c r="D82" s="395" t="s">
        <v>27</v>
      </c>
      <c r="E82" s="395" t="s">
        <v>47</v>
      </c>
      <c r="F82" s="396" t="s">
        <v>31</v>
      </c>
      <c r="G82" s="397" t="s">
        <v>88</v>
      </c>
      <c r="H82" s="397" t="s">
        <v>24</v>
      </c>
      <c r="I82" s="398" t="s">
        <v>402</v>
      </c>
      <c r="J82" s="395"/>
      <c r="K82" s="399">
        <f>K83</f>
        <v>5</v>
      </c>
      <c r="L82" s="472"/>
    </row>
    <row r="83" spans="1:14" ht="37.5" customHeight="1" x14ac:dyDescent="0.3">
      <c r="A83" s="310"/>
      <c r="B83" s="318" t="s">
        <v>80</v>
      </c>
      <c r="C83" s="303">
        <v>992</v>
      </c>
      <c r="D83" s="304" t="s">
        <v>27</v>
      </c>
      <c r="E83" s="304" t="s">
        <v>47</v>
      </c>
      <c r="F83" s="304" t="s">
        <v>31</v>
      </c>
      <c r="G83" s="304" t="s">
        <v>88</v>
      </c>
      <c r="H83" s="304" t="s">
        <v>24</v>
      </c>
      <c r="I83" s="304" t="s">
        <v>402</v>
      </c>
      <c r="J83" s="304" t="s">
        <v>81</v>
      </c>
      <c r="K83" s="302">
        <v>5</v>
      </c>
      <c r="L83" s="472"/>
    </row>
    <row r="84" spans="1:14" ht="35.25" customHeight="1" x14ac:dyDescent="0.3">
      <c r="A84" s="310"/>
      <c r="B84" s="318" t="s">
        <v>409</v>
      </c>
      <c r="C84" s="303">
        <v>992</v>
      </c>
      <c r="D84" s="304" t="s">
        <v>27</v>
      </c>
      <c r="E84" s="304" t="s">
        <v>47</v>
      </c>
      <c r="F84" s="304" t="s">
        <v>31</v>
      </c>
      <c r="G84" s="304" t="s">
        <v>66</v>
      </c>
      <c r="H84" s="304" t="s">
        <v>24</v>
      </c>
      <c r="I84" s="304" t="s">
        <v>127</v>
      </c>
      <c r="J84" s="304"/>
      <c r="K84" s="302">
        <f>K87</f>
        <v>20</v>
      </c>
      <c r="L84" s="472"/>
    </row>
    <row r="85" spans="1:14" ht="17.25" customHeight="1" x14ac:dyDescent="0.3">
      <c r="A85" s="310"/>
      <c r="B85" s="318" t="s">
        <v>94</v>
      </c>
      <c r="C85" s="303">
        <v>992</v>
      </c>
      <c r="D85" s="304" t="s">
        <v>27</v>
      </c>
      <c r="E85" s="407" t="s">
        <v>47</v>
      </c>
      <c r="F85" s="381" t="s">
        <v>31</v>
      </c>
      <c r="G85" s="408" t="s">
        <v>89</v>
      </c>
      <c r="H85" s="408" t="s">
        <v>24</v>
      </c>
      <c r="I85" s="383" t="s">
        <v>127</v>
      </c>
      <c r="J85" s="304"/>
      <c r="K85" s="302">
        <f>K87</f>
        <v>20</v>
      </c>
      <c r="L85" s="472"/>
    </row>
    <row r="86" spans="1:14" s="120" customFormat="1" ht="23.25" customHeight="1" x14ac:dyDescent="0.3">
      <c r="A86" s="475"/>
      <c r="B86" s="409" t="s">
        <v>356</v>
      </c>
      <c r="C86" s="303">
        <v>992</v>
      </c>
      <c r="D86" s="304" t="s">
        <v>27</v>
      </c>
      <c r="E86" s="304" t="s">
        <v>47</v>
      </c>
      <c r="F86" s="305" t="s">
        <v>31</v>
      </c>
      <c r="G86" s="306" t="s">
        <v>89</v>
      </c>
      <c r="H86" s="306" t="s">
        <v>24</v>
      </c>
      <c r="I86" s="307" t="s">
        <v>145</v>
      </c>
      <c r="J86" s="304"/>
      <c r="K86" s="302">
        <f>K87</f>
        <v>20</v>
      </c>
      <c r="L86" s="472"/>
      <c r="M86" s="131"/>
      <c r="N86" s="131"/>
    </row>
    <row r="87" spans="1:14" s="120" customFormat="1" ht="47.25" customHeight="1" x14ac:dyDescent="0.3">
      <c r="A87" s="475"/>
      <c r="B87" s="410" t="s">
        <v>107</v>
      </c>
      <c r="C87" s="303">
        <v>992</v>
      </c>
      <c r="D87" s="304" t="s">
        <v>27</v>
      </c>
      <c r="E87" s="304" t="s">
        <v>47</v>
      </c>
      <c r="F87" s="305" t="s">
        <v>31</v>
      </c>
      <c r="G87" s="306" t="s">
        <v>89</v>
      </c>
      <c r="H87" s="306" t="s">
        <v>24</v>
      </c>
      <c r="I87" s="307" t="s">
        <v>145</v>
      </c>
      <c r="J87" s="304" t="s">
        <v>108</v>
      </c>
      <c r="K87" s="302">
        <v>20</v>
      </c>
      <c r="L87" s="472"/>
      <c r="M87" s="131"/>
      <c r="N87" s="131"/>
    </row>
    <row r="88" spans="1:14" s="121" customFormat="1" ht="19.5" customHeight="1" x14ac:dyDescent="0.3">
      <c r="A88" s="476"/>
      <c r="B88" s="411" t="s">
        <v>14</v>
      </c>
      <c r="C88" s="312">
        <v>992</v>
      </c>
      <c r="D88" s="313" t="s">
        <v>26</v>
      </c>
      <c r="E88" s="313" t="s">
        <v>24</v>
      </c>
      <c r="F88" s="314"/>
      <c r="G88" s="315"/>
      <c r="H88" s="315"/>
      <c r="I88" s="316"/>
      <c r="J88" s="313"/>
      <c r="K88" s="290">
        <f>K89+K98+K103</f>
        <v>3731.6</v>
      </c>
      <c r="L88" s="477"/>
      <c r="M88" s="132"/>
      <c r="N88" s="133"/>
    </row>
    <row r="89" spans="1:14" ht="18.75" x14ac:dyDescent="0.3">
      <c r="A89" s="310"/>
      <c r="B89" s="400" t="s">
        <v>96</v>
      </c>
      <c r="C89" s="303">
        <v>992</v>
      </c>
      <c r="D89" s="304" t="s">
        <v>26</v>
      </c>
      <c r="E89" s="304" t="s">
        <v>28</v>
      </c>
      <c r="F89" s="305"/>
      <c r="G89" s="306"/>
      <c r="H89" s="306"/>
      <c r="I89" s="307"/>
      <c r="J89" s="304"/>
      <c r="K89" s="302">
        <f>K97+K93</f>
        <v>3505.9</v>
      </c>
      <c r="L89" s="472"/>
    </row>
    <row r="90" spans="1:14" ht="37.5" x14ac:dyDescent="0.3">
      <c r="A90" s="310"/>
      <c r="B90" s="318" t="s">
        <v>158</v>
      </c>
      <c r="C90" s="303">
        <v>992</v>
      </c>
      <c r="D90" s="304" t="s">
        <v>26</v>
      </c>
      <c r="E90" s="304" t="s">
        <v>28</v>
      </c>
      <c r="F90" s="305" t="s">
        <v>25</v>
      </c>
      <c r="G90" s="306" t="s">
        <v>66</v>
      </c>
      <c r="H90" s="306" t="s">
        <v>24</v>
      </c>
      <c r="I90" s="307" t="s">
        <v>127</v>
      </c>
      <c r="J90" s="304"/>
      <c r="K90" s="302">
        <f>K91</f>
        <v>10</v>
      </c>
      <c r="L90" s="472"/>
    </row>
    <row r="91" spans="1:14" ht="18.75" x14ac:dyDescent="0.3">
      <c r="A91" s="310"/>
      <c r="B91" s="318" t="s">
        <v>102</v>
      </c>
      <c r="C91" s="303">
        <v>992</v>
      </c>
      <c r="D91" s="304" t="s">
        <v>26</v>
      </c>
      <c r="E91" s="304" t="s">
        <v>28</v>
      </c>
      <c r="F91" s="305" t="s">
        <v>25</v>
      </c>
      <c r="G91" s="306" t="s">
        <v>75</v>
      </c>
      <c r="H91" s="306" t="s">
        <v>24</v>
      </c>
      <c r="I91" s="307" t="s">
        <v>127</v>
      </c>
      <c r="J91" s="304"/>
      <c r="K91" s="302">
        <f>K92</f>
        <v>10</v>
      </c>
      <c r="L91" s="472"/>
    </row>
    <row r="92" spans="1:14" ht="37.5" x14ac:dyDescent="0.3">
      <c r="A92" s="310"/>
      <c r="B92" s="318" t="s">
        <v>157</v>
      </c>
      <c r="C92" s="303">
        <v>992</v>
      </c>
      <c r="D92" s="304" t="s">
        <v>26</v>
      </c>
      <c r="E92" s="304" t="s">
        <v>28</v>
      </c>
      <c r="F92" s="305" t="s">
        <v>25</v>
      </c>
      <c r="G92" s="306" t="s">
        <v>75</v>
      </c>
      <c r="H92" s="306" t="s">
        <v>24</v>
      </c>
      <c r="I92" s="307" t="s">
        <v>126</v>
      </c>
      <c r="J92" s="304"/>
      <c r="K92" s="302">
        <f>K93</f>
        <v>10</v>
      </c>
      <c r="L92" s="472"/>
    </row>
    <row r="93" spans="1:14" ht="18.75" x14ac:dyDescent="0.3">
      <c r="A93" s="310"/>
      <c r="B93" s="318" t="s">
        <v>80</v>
      </c>
      <c r="C93" s="303">
        <v>992</v>
      </c>
      <c r="D93" s="304" t="s">
        <v>26</v>
      </c>
      <c r="E93" s="304" t="s">
        <v>28</v>
      </c>
      <c r="F93" s="305" t="s">
        <v>25</v>
      </c>
      <c r="G93" s="306" t="s">
        <v>75</v>
      </c>
      <c r="H93" s="306" t="s">
        <v>24</v>
      </c>
      <c r="I93" s="307" t="s">
        <v>126</v>
      </c>
      <c r="J93" s="304" t="s">
        <v>81</v>
      </c>
      <c r="K93" s="302">
        <v>10</v>
      </c>
      <c r="L93" s="472"/>
    </row>
    <row r="94" spans="1:14" ht="69.75" customHeight="1" x14ac:dyDescent="0.3">
      <c r="A94" s="310"/>
      <c r="B94" s="400" t="s">
        <v>410</v>
      </c>
      <c r="C94" s="303">
        <v>992</v>
      </c>
      <c r="D94" s="304" t="s">
        <v>26</v>
      </c>
      <c r="E94" s="304" t="s">
        <v>28</v>
      </c>
      <c r="F94" s="305" t="s">
        <v>26</v>
      </c>
      <c r="G94" s="306" t="s">
        <v>66</v>
      </c>
      <c r="H94" s="306" t="s">
        <v>24</v>
      </c>
      <c r="I94" s="307" t="s">
        <v>127</v>
      </c>
      <c r="J94" s="304"/>
      <c r="K94" s="302">
        <f>K95</f>
        <v>3495.9</v>
      </c>
      <c r="L94" s="472"/>
    </row>
    <row r="95" spans="1:14" ht="32.25" customHeight="1" x14ac:dyDescent="0.3">
      <c r="A95" s="310"/>
      <c r="B95" s="318" t="s">
        <v>321</v>
      </c>
      <c r="C95" s="303">
        <v>992</v>
      </c>
      <c r="D95" s="304" t="s">
        <v>26</v>
      </c>
      <c r="E95" s="304" t="s">
        <v>28</v>
      </c>
      <c r="F95" s="305" t="s">
        <v>26</v>
      </c>
      <c r="G95" s="306" t="s">
        <v>75</v>
      </c>
      <c r="H95" s="306" t="s">
        <v>24</v>
      </c>
      <c r="I95" s="307" t="s">
        <v>127</v>
      </c>
      <c r="J95" s="304"/>
      <c r="K95" s="302">
        <f>K96</f>
        <v>3495.9</v>
      </c>
      <c r="L95" s="472"/>
    </row>
    <row r="96" spans="1:14" ht="40.5" customHeight="1" x14ac:dyDescent="0.3">
      <c r="A96" s="310"/>
      <c r="B96" s="400" t="s">
        <v>171</v>
      </c>
      <c r="C96" s="303">
        <v>992</v>
      </c>
      <c r="D96" s="304" t="s">
        <v>26</v>
      </c>
      <c r="E96" s="304" t="s">
        <v>28</v>
      </c>
      <c r="F96" s="305" t="s">
        <v>26</v>
      </c>
      <c r="G96" s="306" t="s">
        <v>75</v>
      </c>
      <c r="H96" s="306" t="s">
        <v>24</v>
      </c>
      <c r="I96" s="307" t="s">
        <v>128</v>
      </c>
      <c r="J96" s="304"/>
      <c r="K96" s="302">
        <f>K97</f>
        <v>3495.9</v>
      </c>
      <c r="L96" s="472"/>
    </row>
    <row r="97" spans="1:14" ht="18.75" x14ac:dyDescent="0.3">
      <c r="A97" s="310"/>
      <c r="B97" s="393" t="s">
        <v>80</v>
      </c>
      <c r="C97" s="303">
        <v>992</v>
      </c>
      <c r="D97" s="304" t="s">
        <v>26</v>
      </c>
      <c r="E97" s="304" t="s">
        <v>28</v>
      </c>
      <c r="F97" s="305" t="s">
        <v>26</v>
      </c>
      <c r="G97" s="306" t="s">
        <v>75</v>
      </c>
      <c r="H97" s="306" t="s">
        <v>24</v>
      </c>
      <c r="I97" s="307" t="s">
        <v>128</v>
      </c>
      <c r="J97" s="304" t="s">
        <v>81</v>
      </c>
      <c r="K97" s="302">
        <v>3495.9</v>
      </c>
      <c r="L97" s="472"/>
    </row>
    <row r="98" spans="1:14" ht="18.75" x14ac:dyDescent="0.3">
      <c r="A98" s="310"/>
      <c r="B98" s="384" t="s">
        <v>97</v>
      </c>
      <c r="C98" s="312">
        <v>992</v>
      </c>
      <c r="D98" s="313" t="s">
        <v>26</v>
      </c>
      <c r="E98" s="313" t="s">
        <v>98</v>
      </c>
      <c r="F98" s="314"/>
      <c r="G98" s="315"/>
      <c r="H98" s="315"/>
      <c r="I98" s="316"/>
      <c r="J98" s="313"/>
      <c r="K98" s="290">
        <f>K102</f>
        <v>215.7</v>
      </c>
      <c r="L98" s="472"/>
    </row>
    <row r="99" spans="1:14" ht="37.5" x14ac:dyDescent="0.3">
      <c r="A99" s="310"/>
      <c r="B99" s="318" t="s">
        <v>411</v>
      </c>
      <c r="C99" s="303">
        <v>992</v>
      </c>
      <c r="D99" s="304" t="s">
        <v>26</v>
      </c>
      <c r="E99" s="304" t="s">
        <v>98</v>
      </c>
      <c r="F99" s="305" t="s">
        <v>99</v>
      </c>
      <c r="G99" s="306" t="s">
        <v>66</v>
      </c>
      <c r="H99" s="306" t="s">
        <v>24</v>
      </c>
      <c r="I99" s="307" t="s">
        <v>127</v>
      </c>
      <c r="J99" s="304"/>
      <c r="K99" s="302">
        <f>K102</f>
        <v>215.7</v>
      </c>
      <c r="L99" s="472"/>
    </row>
    <row r="100" spans="1:14" ht="18.75" x14ac:dyDescent="0.3">
      <c r="A100" s="310"/>
      <c r="B100" s="404" t="s">
        <v>421</v>
      </c>
      <c r="C100" s="303">
        <v>992</v>
      </c>
      <c r="D100" s="304" t="s">
        <v>26</v>
      </c>
      <c r="E100" s="304" t="s">
        <v>98</v>
      </c>
      <c r="F100" s="305" t="s">
        <v>99</v>
      </c>
      <c r="G100" s="306" t="s">
        <v>68</v>
      </c>
      <c r="H100" s="306" t="s">
        <v>24</v>
      </c>
      <c r="I100" s="307" t="s">
        <v>127</v>
      </c>
      <c r="J100" s="304"/>
      <c r="K100" s="302">
        <f>K102</f>
        <v>215.7</v>
      </c>
      <c r="L100" s="472"/>
    </row>
    <row r="101" spans="1:14" ht="18.75" x14ac:dyDescent="0.3">
      <c r="A101" s="310"/>
      <c r="B101" s="393" t="s">
        <v>422</v>
      </c>
      <c r="C101" s="303">
        <v>992</v>
      </c>
      <c r="D101" s="304" t="s">
        <v>26</v>
      </c>
      <c r="E101" s="304" t="s">
        <v>98</v>
      </c>
      <c r="F101" s="305" t="s">
        <v>99</v>
      </c>
      <c r="G101" s="306" t="s">
        <v>68</v>
      </c>
      <c r="H101" s="306" t="s">
        <v>24</v>
      </c>
      <c r="I101" s="307" t="s">
        <v>135</v>
      </c>
      <c r="J101" s="304"/>
      <c r="K101" s="302">
        <f>K102</f>
        <v>215.7</v>
      </c>
      <c r="L101" s="472"/>
    </row>
    <row r="102" spans="1:14" ht="18.75" x14ac:dyDescent="0.3">
      <c r="A102" s="478"/>
      <c r="B102" s="393" t="s">
        <v>80</v>
      </c>
      <c r="C102" s="394">
        <v>992</v>
      </c>
      <c r="D102" s="395" t="s">
        <v>26</v>
      </c>
      <c r="E102" s="395" t="s">
        <v>98</v>
      </c>
      <c r="F102" s="396" t="s">
        <v>99</v>
      </c>
      <c r="G102" s="397" t="s">
        <v>68</v>
      </c>
      <c r="H102" s="397" t="s">
        <v>24</v>
      </c>
      <c r="I102" s="398" t="s">
        <v>135</v>
      </c>
      <c r="J102" s="395" t="s">
        <v>81</v>
      </c>
      <c r="K102" s="399">
        <v>215.7</v>
      </c>
      <c r="L102" s="472"/>
    </row>
    <row r="103" spans="1:14" ht="22.5" customHeight="1" x14ac:dyDescent="0.3">
      <c r="A103" s="310"/>
      <c r="B103" s="318" t="s">
        <v>365</v>
      </c>
      <c r="C103" s="303">
        <v>992</v>
      </c>
      <c r="D103" s="304" t="s">
        <v>26</v>
      </c>
      <c r="E103" s="304" t="s">
        <v>41</v>
      </c>
      <c r="F103" s="395"/>
      <c r="G103" s="395"/>
      <c r="H103" s="395"/>
      <c r="I103" s="395"/>
      <c r="J103" s="304"/>
      <c r="K103" s="302">
        <f>K107</f>
        <v>10</v>
      </c>
      <c r="L103" s="472"/>
    </row>
    <row r="104" spans="1:14" ht="37.5" x14ac:dyDescent="0.3">
      <c r="A104" s="310"/>
      <c r="B104" s="318" t="s">
        <v>366</v>
      </c>
      <c r="C104" s="303">
        <v>992</v>
      </c>
      <c r="D104" s="304" t="s">
        <v>26</v>
      </c>
      <c r="E104" s="305" t="s">
        <v>41</v>
      </c>
      <c r="F104" s="305" t="s">
        <v>95</v>
      </c>
      <c r="G104" s="306" t="s">
        <v>66</v>
      </c>
      <c r="H104" s="306" t="s">
        <v>24</v>
      </c>
      <c r="I104" s="307" t="s">
        <v>127</v>
      </c>
      <c r="J104" s="307"/>
      <c r="K104" s="302">
        <f>K107</f>
        <v>10</v>
      </c>
      <c r="L104" s="472"/>
    </row>
    <row r="105" spans="1:14" ht="18.75" x14ac:dyDescent="0.3">
      <c r="A105" s="310"/>
      <c r="B105" s="318" t="s">
        <v>367</v>
      </c>
      <c r="C105" s="303">
        <v>992</v>
      </c>
      <c r="D105" s="304" t="s">
        <v>26</v>
      </c>
      <c r="E105" s="305" t="s">
        <v>41</v>
      </c>
      <c r="F105" s="412" t="s">
        <v>95</v>
      </c>
      <c r="G105" s="413" t="s">
        <v>75</v>
      </c>
      <c r="H105" s="413" t="s">
        <v>24</v>
      </c>
      <c r="I105" s="414" t="s">
        <v>127</v>
      </c>
      <c r="J105" s="307"/>
      <c r="K105" s="302">
        <f>K107</f>
        <v>10</v>
      </c>
      <c r="L105" s="472"/>
    </row>
    <row r="106" spans="1:14" ht="39" customHeight="1" x14ac:dyDescent="0.3">
      <c r="A106" s="310"/>
      <c r="B106" s="409" t="s">
        <v>368</v>
      </c>
      <c r="C106" s="303">
        <v>992</v>
      </c>
      <c r="D106" s="304" t="s">
        <v>26</v>
      </c>
      <c r="E106" s="305" t="s">
        <v>41</v>
      </c>
      <c r="F106" s="305" t="s">
        <v>95</v>
      </c>
      <c r="G106" s="306" t="s">
        <v>75</v>
      </c>
      <c r="H106" s="306" t="s">
        <v>23</v>
      </c>
      <c r="I106" s="307" t="s">
        <v>146</v>
      </c>
      <c r="J106" s="307"/>
      <c r="K106" s="302">
        <f>K107</f>
        <v>10</v>
      </c>
      <c r="L106" s="472"/>
    </row>
    <row r="107" spans="1:14" ht="18.75" x14ac:dyDescent="0.3">
      <c r="A107" s="310"/>
      <c r="B107" s="393" t="s">
        <v>80</v>
      </c>
      <c r="C107" s="303">
        <v>992</v>
      </c>
      <c r="D107" s="304" t="s">
        <v>26</v>
      </c>
      <c r="E107" s="305" t="s">
        <v>41</v>
      </c>
      <c r="F107" s="381" t="s">
        <v>95</v>
      </c>
      <c r="G107" s="408" t="s">
        <v>75</v>
      </c>
      <c r="H107" s="408" t="s">
        <v>23</v>
      </c>
      <c r="I107" s="383" t="s">
        <v>146</v>
      </c>
      <c r="J107" s="307" t="s">
        <v>81</v>
      </c>
      <c r="K107" s="302">
        <v>10</v>
      </c>
      <c r="L107" s="472"/>
    </row>
    <row r="108" spans="1:14" s="52" customFormat="1" ht="18.75" x14ac:dyDescent="0.3">
      <c r="A108" s="391"/>
      <c r="B108" s="390" t="s">
        <v>15</v>
      </c>
      <c r="C108" s="312">
        <v>992</v>
      </c>
      <c r="D108" s="313" t="s">
        <v>31</v>
      </c>
      <c r="E108" s="313" t="s">
        <v>24</v>
      </c>
      <c r="F108" s="415"/>
      <c r="G108" s="416"/>
      <c r="H108" s="416"/>
      <c r="I108" s="417"/>
      <c r="J108" s="313"/>
      <c r="K108" s="290">
        <f>K109+K117</f>
        <v>4734.7</v>
      </c>
      <c r="L108" s="473"/>
      <c r="M108" s="129"/>
      <c r="N108" s="128"/>
    </row>
    <row r="109" spans="1:14" ht="18.75" x14ac:dyDescent="0.3">
      <c r="A109" s="310"/>
      <c r="B109" s="400" t="s">
        <v>16</v>
      </c>
      <c r="C109" s="303">
        <v>992</v>
      </c>
      <c r="D109" s="304" t="s">
        <v>31</v>
      </c>
      <c r="E109" s="304" t="s">
        <v>25</v>
      </c>
      <c r="F109" s="305"/>
      <c r="G109" s="306"/>
      <c r="H109" s="306"/>
      <c r="I109" s="307"/>
      <c r="J109" s="304"/>
      <c r="K109" s="302">
        <f>K110+K114</f>
        <v>231</v>
      </c>
      <c r="L109" s="472"/>
    </row>
    <row r="110" spans="1:14" ht="37.5" x14ac:dyDescent="0.3">
      <c r="A110" s="310"/>
      <c r="B110" s="400" t="s">
        <v>412</v>
      </c>
      <c r="C110" s="303">
        <v>992</v>
      </c>
      <c r="D110" s="304" t="s">
        <v>31</v>
      </c>
      <c r="E110" s="304" t="s">
        <v>25</v>
      </c>
      <c r="F110" s="305" t="s">
        <v>100</v>
      </c>
      <c r="G110" s="306" t="s">
        <v>66</v>
      </c>
      <c r="H110" s="306" t="s">
        <v>24</v>
      </c>
      <c r="I110" s="307" t="s">
        <v>127</v>
      </c>
      <c r="J110" s="304"/>
      <c r="K110" s="302">
        <f>K113</f>
        <v>200</v>
      </c>
      <c r="L110" s="472"/>
    </row>
    <row r="111" spans="1:14" ht="18.75" x14ac:dyDescent="0.3">
      <c r="A111" s="310"/>
      <c r="B111" s="400" t="s">
        <v>154</v>
      </c>
      <c r="C111" s="303">
        <v>992</v>
      </c>
      <c r="D111" s="304" t="s">
        <v>31</v>
      </c>
      <c r="E111" s="304" t="s">
        <v>25</v>
      </c>
      <c r="F111" s="305" t="s">
        <v>100</v>
      </c>
      <c r="G111" s="306" t="s">
        <v>68</v>
      </c>
      <c r="H111" s="306" t="s">
        <v>24</v>
      </c>
      <c r="I111" s="307" t="s">
        <v>127</v>
      </c>
      <c r="J111" s="304"/>
      <c r="K111" s="302">
        <f>K113</f>
        <v>200</v>
      </c>
      <c r="L111" s="472"/>
    </row>
    <row r="112" spans="1:14" ht="18.75" x14ac:dyDescent="0.3">
      <c r="A112" s="310"/>
      <c r="B112" s="400" t="s">
        <v>48</v>
      </c>
      <c r="C112" s="303">
        <v>992</v>
      </c>
      <c r="D112" s="304" t="s">
        <v>31</v>
      </c>
      <c r="E112" s="304" t="s">
        <v>25</v>
      </c>
      <c r="F112" s="305" t="s">
        <v>100</v>
      </c>
      <c r="G112" s="306" t="s">
        <v>68</v>
      </c>
      <c r="H112" s="306" t="s">
        <v>24</v>
      </c>
      <c r="I112" s="307" t="s">
        <v>147</v>
      </c>
      <c r="J112" s="304"/>
      <c r="K112" s="302">
        <f>K113</f>
        <v>200</v>
      </c>
      <c r="L112" s="472"/>
    </row>
    <row r="113" spans="1:21" ht="18.75" x14ac:dyDescent="0.3">
      <c r="A113" s="310"/>
      <c r="B113" s="400" t="s">
        <v>80</v>
      </c>
      <c r="C113" s="303">
        <v>992</v>
      </c>
      <c r="D113" s="304" t="s">
        <v>31</v>
      </c>
      <c r="E113" s="304" t="s">
        <v>25</v>
      </c>
      <c r="F113" s="305" t="s">
        <v>100</v>
      </c>
      <c r="G113" s="306" t="s">
        <v>68</v>
      </c>
      <c r="H113" s="306" t="s">
        <v>24</v>
      </c>
      <c r="I113" s="307" t="s">
        <v>147</v>
      </c>
      <c r="J113" s="304" t="s">
        <v>81</v>
      </c>
      <c r="K113" s="302">
        <v>200</v>
      </c>
      <c r="L113" s="472"/>
    </row>
    <row r="114" spans="1:21" ht="18.75" x14ac:dyDescent="0.3">
      <c r="A114" s="310"/>
      <c r="B114" s="400" t="s">
        <v>435</v>
      </c>
      <c r="C114" s="303">
        <v>992</v>
      </c>
      <c r="D114" s="304" t="s">
        <v>31</v>
      </c>
      <c r="E114" s="304" t="s">
        <v>25</v>
      </c>
      <c r="F114" s="305" t="s">
        <v>100</v>
      </c>
      <c r="G114" s="306" t="s">
        <v>86</v>
      </c>
      <c r="H114" s="306" t="s">
        <v>24</v>
      </c>
      <c r="I114" s="307" t="s">
        <v>127</v>
      </c>
      <c r="J114" s="304"/>
      <c r="K114" s="302">
        <f>K116</f>
        <v>31</v>
      </c>
      <c r="L114" s="472"/>
    </row>
    <row r="115" spans="1:21" ht="18.75" x14ac:dyDescent="0.3">
      <c r="A115" s="310"/>
      <c r="B115" s="400" t="s">
        <v>437</v>
      </c>
      <c r="C115" s="303">
        <v>992</v>
      </c>
      <c r="D115" s="304" t="s">
        <v>31</v>
      </c>
      <c r="E115" s="304" t="s">
        <v>25</v>
      </c>
      <c r="F115" s="305" t="s">
        <v>100</v>
      </c>
      <c r="G115" s="306" t="s">
        <v>86</v>
      </c>
      <c r="H115" s="306" t="s">
        <v>24</v>
      </c>
      <c r="I115" s="307" t="s">
        <v>436</v>
      </c>
      <c r="J115" s="304"/>
      <c r="K115" s="302">
        <f>K116</f>
        <v>31</v>
      </c>
      <c r="L115" s="472"/>
    </row>
    <row r="116" spans="1:21" ht="18.75" x14ac:dyDescent="0.3">
      <c r="A116" s="310"/>
      <c r="B116" s="400" t="s">
        <v>80</v>
      </c>
      <c r="C116" s="303">
        <v>992</v>
      </c>
      <c r="D116" s="304" t="s">
        <v>31</v>
      </c>
      <c r="E116" s="304" t="s">
        <v>25</v>
      </c>
      <c r="F116" s="305" t="s">
        <v>100</v>
      </c>
      <c r="G116" s="306" t="s">
        <v>86</v>
      </c>
      <c r="H116" s="306" t="s">
        <v>24</v>
      </c>
      <c r="I116" s="307" t="s">
        <v>436</v>
      </c>
      <c r="J116" s="304" t="s">
        <v>81</v>
      </c>
      <c r="K116" s="302">
        <v>31</v>
      </c>
      <c r="L116" s="472"/>
    </row>
    <row r="117" spans="1:21" s="52" customFormat="1" ht="18.75" x14ac:dyDescent="0.3">
      <c r="A117" s="391"/>
      <c r="B117" s="400" t="s">
        <v>17</v>
      </c>
      <c r="C117" s="303">
        <v>992</v>
      </c>
      <c r="D117" s="304" t="s">
        <v>31</v>
      </c>
      <c r="E117" s="304" t="s">
        <v>27</v>
      </c>
      <c r="F117" s="305"/>
      <c r="G117" s="306"/>
      <c r="H117" s="306"/>
      <c r="I117" s="307"/>
      <c r="J117" s="304"/>
      <c r="K117" s="302">
        <f>K118</f>
        <v>4503.7</v>
      </c>
      <c r="L117" s="473"/>
      <c r="M117" s="129"/>
      <c r="N117" s="128"/>
    </row>
    <row r="118" spans="1:21" ht="37.5" x14ac:dyDescent="0.3">
      <c r="A118" s="310"/>
      <c r="B118" s="400" t="s">
        <v>413</v>
      </c>
      <c r="C118" s="303">
        <v>992</v>
      </c>
      <c r="D118" s="304" t="s">
        <v>31</v>
      </c>
      <c r="E118" s="304" t="s">
        <v>27</v>
      </c>
      <c r="F118" s="305" t="s">
        <v>103</v>
      </c>
      <c r="G118" s="306" t="s">
        <v>66</v>
      </c>
      <c r="H118" s="306" t="s">
        <v>24</v>
      </c>
      <c r="I118" s="307" t="s">
        <v>127</v>
      </c>
      <c r="J118" s="304"/>
      <c r="K118" s="302">
        <f>K125+K124+K121</f>
        <v>4503.7</v>
      </c>
      <c r="L118" s="472"/>
    </row>
    <row r="119" spans="1:21" ht="38.25" customHeight="1" x14ac:dyDescent="0.3">
      <c r="A119" s="310"/>
      <c r="B119" s="400" t="s">
        <v>104</v>
      </c>
      <c r="C119" s="303">
        <v>992</v>
      </c>
      <c r="D119" s="304" t="s">
        <v>31</v>
      </c>
      <c r="E119" s="304" t="s">
        <v>27</v>
      </c>
      <c r="F119" s="305" t="s">
        <v>103</v>
      </c>
      <c r="G119" s="306" t="s">
        <v>75</v>
      </c>
      <c r="H119" s="306" t="s">
        <v>24</v>
      </c>
      <c r="I119" s="307" t="s">
        <v>127</v>
      </c>
      <c r="J119" s="304"/>
      <c r="K119" s="302">
        <f>K121</f>
        <v>882.2</v>
      </c>
      <c r="L119" s="472"/>
    </row>
    <row r="120" spans="1:21" ht="46.5" customHeight="1" x14ac:dyDescent="0.3">
      <c r="A120" s="310"/>
      <c r="B120" s="392" t="s">
        <v>414</v>
      </c>
      <c r="C120" s="303">
        <v>992</v>
      </c>
      <c r="D120" s="304" t="s">
        <v>31</v>
      </c>
      <c r="E120" s="304" t="s">
        <v>27</v>
      </c>
      <c r="F120" s="305" t="s">
        <v>103</v>
      </c>
      <c r="G120" s="306" t="s">
        <v>75</v>
      </c>
      <c r="H120" s="306" t="s">
        <v>24</v>
      </c>
      <c r="I120" s="307" t="s">
        <v>136</v>
      </c>
      <c r="J120" s="304"/>
      <c r="K120" s="302">
        <f>K121</f>
        <v>882.2</v>
      </c>
      <c r="L120" s="472"/>
      <c r="U120" s="53" t="s">
        <v>177</v>
      </c>
    </row>
    <row r="121" spans="1:21" ht="18.75" x14ac:dyDescent="0.3">
      <c r="A121" s="310"/>
      <c r="B121" s="318" t="s">
        <v>80</v>
      </c>
      <c r="C121" s="303">
        <v>992</v>
      </c>
      <c r="D121" s="304" t="s">
        <v>31</v>
      </c>
      <c r="E121" s="304" t="s">
        <v>27</v>
      </c>
      <c r="F121" s="305" t="s">
        <v>103</v>
      </c>
      <c r="G121" s="306" t="s">
        <v>75</v>
      </c>
      <c r="H121" s="306" t="s">
        <v>24</v>
      </c>
      <c r="I121" s="307" t="s">
        <v>136</v>
      </c>
      <c r="J121" s="304" t="s">
        <v>81</v>
      </c>
      <c r="K121" s="302">
        <v>882.2</v>
      </c>
      <c r="L121" s="472"/>
    </row>
    <row r="122" spans="1:21" ht="37.5" x14ac:dyDescent="0.3">
      <c r="A122" s="310"/>
      <c r="B122" s="318" t="s">
        <v>415</v>
      </c>
      <c r="C122" s="303">
        <v>992</v>
      </c>
      <c r="D122" s="304" t="s">
        <v>31</v>
      </c>
      <c r="E122" s="304" t="s">
        <v>27</v>
      </c>
      <c r="F122" s="305" t="s">
        <v>103</v>
      </c>
      <c r="G122" s="306" t="s">
        <v>68</v>
      </c>
      <c r="H122" s="306" t="s">
        <v>24</v>
      </c>
      <c r="I122" s="307" t="s">
        <v>127</v>
      </c>
      <c r="J122" s="304"/>
      <c r="K122" s="302">
        <f>K124</f>
        <v>485</v>
      </c>
      <c r="L122" s="472"/>
    </row>
    <row r="123" spans="1:21" ht="18.75" x14ac:dyDescent="0.3">
      <c r="A123" s="310"/>
      <c r="B123" s="318" t="s">
        <v>105</v>
      </c>
      <c r="C123" s="303">
        <v>992</v>
      </c>
      <c r="D123" s="304" t="s">
        <v>31</v>
      </c>
      <c r="E123" s="304" t="s">
        <v>27</v>
      </c>
      <c r="F123" s="305" t="s">
        <v>103</v>
      </c>
      <c r="G123" s="306" t="s">
        <v>68</v>
      </c>
      <c r="H123" s="306" t="s">
        <v>24</v>
      </c>
      <c r="I123" s="307" t="s">
        <v>127</v>
      </c>
      <c r="J123" s="304"/>
      <c r="K123" s="302">
        <f>K124</f>
        <v>485</v>
      </c>
      <c r="L123" s="472"/>
    </row>
    <row r="124" spans="1:21" ht="18.75" x14ac:dyDescent="0.3">
      <c r="A124" s="310"/>
      <c r="B124" s="318" t="s">
        <v>80</v>
      </c>
      <c r="C124" s="303">
        <v>992</v>
      </c>
      <c r="D124" s="304" t="s">
        <v>31</v>
      </c>
      <c r="E124" s="304" t="s">
        <v>27</v>
      </c>
      <c r="F124" s="305" t="s">
        <v>103</v>
      </c>
      <c r="G124" s="306" t="s">
        <v>68</v>
      </c>
      <c r="H124" s="306" t="s">
        <v>24</v>
      </c>
      <c r="I124" s="307" t="s">
        <v>137</v>
      </c>
      <c r="J124" s="304" t="s">
        <v>81</v>
      </c>
      <c r="K124" s="302">
        <v>485</v>
      </c>
      <c r="L124" s="472"/>
      <c r="N124" s="122"/>
    </row>
    <row r="125" spans="1:21" ht="55.5" customHeight="1" x14ac:dyDescent="0.3">
      <c r="A125" s="310"/>
      <c r="B125" s="400" t="s">
        <v>416</v>
      </c>
      <c r="C125" s="303">
        <v>992</v>
      </c>
      <c r="D125" s="304" t="s">
        <v>31</v>
      </c>
      <c r="E125" s="304" t="s">
        <v>27</v>
      </c>
      <c r="F125" s="305" t="s">
        <v>103</v>
      </c>
      <c r="G125" s="306" t="s">
        <v>93</v>
      </c>
      <c r="H125" s="306" t="s">
        <v>24</v>
      </c>
      <c r="I125" s="307" t="s">
        <v>127</v>
      </c>
      <c r="J125" s="304"/>
      <c r="K125" s="302">
        <f>K127+K129+K130+K133</f>
        <v>3136.5</v>
      </c>
      <c r="L125" s="472"/>
      <c r="N125" s="122"/>
    </row>
    <row r="126" spans="1:21" ht="26.25" customHeight="1" x14ac:dyDescent="0.3">
      <c r="A126" s="487"/>
      <c r="B126" s="468" t="s">
        <v>439</v>
      </c>
      <c r="C126" s="462">
        <v>992</v>
      </c>
      <c r="D126" s="463" t="s">
        <v>31</v>
      </c>
      <c r="E126" s="463" t="s">
        <v>27</v>
      </c>
      <c r="F126" s="464" t="s">
        <v>103</v>
      </c>
      <c r="G126" s="465" t="s">
        <v>93</v>
      </c>
      <c r="H126" s="465" t="s">
        <v>24</v>
      </c>
      <c r="I126" s="466" t="s">
        <v>440</v>
      </c>
      <c r="J126" s="463"/>
      <c r="K126" s="467">
        <v>1027.9000000000001</v>
      </c>
      <c r="L126" s="472"/>
      <c r="N126" s="122"/>
    </row>
    <row r="127" spans="1:21" ht="19.5" customHeight="1" x14ac:dyDescent="0.3">
      <c r="A127" s="487"/>
      <c r="B127" s="471" t="s">
        <v>80</v>
      </c>
      <c r="C127" s="462">
        <v>992</v>
      </c>
      <c r="D127" s="463" t="s">
        <v>31</v>
      </c>
      <c r="E127" s="463" t="s">
        <v>27</v>
      </c>
      <c r="F127" s="464" t="s">
        <v>103</v>
      </c>
      <c r="G127" s="465" t="s">
        <v>93</v>
      </c>
      <c r="H127" s="465" t="s">
        <v>24</v>
      </c>
      <c r="I127" s="466" t="s">
        <v>440</v>
      </c>
      <c r="J127" s="463" t="s">
        <v>81</v>
      </c>
      <c r="K127" s="467">
        <v>1027.9000000000001</v>
      </c>
      <c r="L127" s="472">
        <v>1027.9000000000001</v>
      </c>
      <c r="N127" s="122"/>
    </row>
    <row r="128" spans="1:21" ht="43.5" customHeight="1" x14ac:dyDescent="0.3">
      <c r="A128" s="310"/>
      <c r="B128" s="318" t="s">
        <v>106</v>
      </c>
      <c r="C128" s="303">
        <v>992</v>
      </c>
      <c r="D128" s="304" t="s">
        <v>31</v>
      </c>
      <c r="E128" s="304" t="s">
        <v>27</v>
      </c>
      <c r="F128" s="305" t="s">
        <v>103</v>
      </c>
      <c r="G128" s="306" t="s">
        <v>93</v>
      </c>
      <c r="H128" s="306" t="s">
        <v>24</v>
      </c>
      <c r="I128" s="307" t="s">
        <v>138</v>
      </c>
      <c r="J128" s="304"/>
      <c r="K128" s="302">
        <f>K129</f>
        <v>592.1</v>
      </c>
      <c r="L128" s="472"/>
      <c r="M128" s="125"/>
    </row>
    <row r="129" spans="1:14" ht="33.75" customHeight="1" x14ac:dyDescent="0.3">
      <c r="A129" s="487"/>
      <c r="B129" s="471" t="s">
        <v>80</v>
      </c>
      <c r="C129" s="462">
        <v>992</v>
      </c>
      <c r="D129" s="463" t="s">
        <v>31</v>
      </c>
      <c r="E129" s="463" t="s">
        <v>27</v>
      </c>
      <c r="F129" s="464" t="s">
        <v>103</v>
      </c>
      <c r="G129" s="465" t="s">
        <v>93</v>
      </c>
      <c r="H129" s="465" t="s">
        <v>24</v>
      </c>
      <c r="I129" s="466" t="s">
        <v>138</v>
      </c>
      <c r="J129" s="463" t="s">
        <v>81</v>
      </c>
      <c r="K129" s="467">
        <v>592.1</v>
      </c>
      <c r="L129" s="488">
        <v>145.6</v>
      </c>
    </row>
    <row r="130" spans="1:14" ht="33.75" customHeight="1" x14ac:dyDescent="0.3">
      <c r="A130" s="487"/>
      <c r="B130" s="471" t="s">
        <v>442</v>
      </c>
      <c r="C130" s="462">
        <v>992</v>
      </c>
      <c r="D130" s="463" t="s">
        <v>31</v>
      </c>
      <c r="E130" s="463" t="s">
        <v>27</v>
      </c>
      <c r="F130" s="464" t="s">
        <v>103</v>
      </c>
      <c r="G130" s="465" t="s">
        <v>93</v>
      </c>
      <c r="H130" s="465" t="s">
        <v>24</v>
      </c>
      <c r="I130" s="466" t="s">
        <v>138</v>
      </c>
      <c r="J130" s="463" t="s">
        <v>441</v>
      </c>
      <c r="K130" s="467">
        <v>123.6</v>
      </c>
      <c r="L130" s="488">
        <v>24</v>
      </c>
    </row>
    <row r="131" spans="1:14" ht="45" customHeight="1" x14ac:dyDescent="0.3">
      <c r="A131" s="310"/>
      <c r="B131" s="409" t="s">
        <v>426</v>
      </c>
      <c r="C131" s="303">
        <v>992</v>
      </c>
      <c r="D131" s="304" t="s">
        <v>31</v>
      </c>
      <c r="E131" s="304" t="s">
        <v>27</v>
      </c>
      <c r="F131" s="305" t="s">
        <v>29</v>
      </c>
      <c r="G131" s="306" t="s">
        <v>75</v>
      </c>
      <c r="H131" s="306" t="s">
        <v>28</v>
      </c>
      <c r="I131" s="307" t="s">
        <v>127</v>
      </c>
      <c r="J131" s="304"/>
      <c r="K131" s="302">
        <f>K133</f>
        <v>1392.9</v>
      </c>
      <c r="L131" s="479"/>
    </row>
    <row r="132" spans="1:14" ht="43.5" customHeight="1" x14ac:dyDescent="0.3">
      <c r="A132" s="310"/>
      <c r="B132" s="409" t="s">
        <v>427</v>
      </c>
      <c r="C132" s="303">
        <v>992</v>
      </c>
      <c r="D132" s="304" t="s">
        <v>31</v>
      </c>
      <c r="E132" s="304" t="s">
        <v>27</v>
      </c>
      <c r="F132" s="305" t="s">
        <v>29</v>
      </c>
      <c r="G132" s="306" t="s">
        <v>75</v>
      </c>
      <c r="H132" s="306" t="s">
        <v>28</v>
      </c>
      <c r="I132" s="307" t="s">
        <v>425</v>
      </c>
      <c r="J132" s="304"/>
      <c r="K132" s="302">
        <f>K133</f>
        <v>1392.9</v>
      </c>
      <c r="L132" s="479"/>
    </row>
    <row r="133" spans="1:14" ht="25.5" customHeight="1" x14ac:dyDescent="0.3">
      <c r="A133" s="487"/>
      <c r="B133" s="471" t="s">
        <v>80</v>
      </c>
      <c r="C133" s="462">
        <v>992</v>
      </c>
      <c r="D133" s="463" t="s">
        <v>31</v>
      </c>
      <c r="E133" s="463" t="s">
        <v>27</v>
      </c>
      <c r="F133" s="464" t="s">
        <v>29</v>
      </c>
      <c r="G133" s="465" t="s">
        <v>75</v>
      </c>
      <c r="H133" s="465" t="s">
        <v>28</v>
      </c>
      <c r="I133" s="466" t="s">
        <v>425</v>
      </c>
      <c r="J133" s="463" t="s">
        <v>81</v>
      </c>
      <c r="K133" s="467">
        <v>1392.9</v>
      </c>
      <c r="L133" s="488" t="s">
        <v>458</v>
      </c>
    </row>
    <row r="134" spans="1:14" s="52" customFormat="1" ht="18.75" x14ac:dyDescent="0.3">
      <c r="A134" s="391"/>
      <c r="B134" s="390" t="s">
        <v>18</v>
      </c>
      <c r="C134" s="312">
        <v>992</v>
      </c>
      <c r="D134" s="313" t="s">
        <v>30</v>
      </c>
      <c r="E134" s="313" t="s">
        <v>24</v>
      </c>
      <c r="F134" s="314"/>
      <c r="G134" s="315"/>
      <c r="H134" s="306"/>
      <c r="I134" s="316"/>
      <c r="J134" s="313"/>
      <c r="K134" s="290">
        <f>K135</f>
        <v>10</v>
      </c>
      <c r="L134" s="473"/>
      <c r="M134" s="128"/>
      <c r="N134" s="128"/>
    </row>
    <row r="135" spans="1:14" ht="18.75" x14ac:dyDescent="0.3">
      <c r="A135" s="310"/>
      <c r="B135" s="388" t="s">
        <v>165</v>
      </c>
      <c r="C135" s="303">
        <v>992</v>
      </c>
      <c r="D135" s="304" t="s">
        <v>30</v>
      </c>
      <c r="E135" s="304" t="s">
        <v>30</v>
      </c>
      <c r="F135" s="305"/>
      <c r="G135" s="306"/>
      <c r="H135" s="306"/>
      <c r="I135" s="307"/>
      <c r="J135" s="304"/>
      <c r="K135" s="302">
        <f>K139</f>
        <v>10</v>
      </c>
      <c r="L135" s="472"/>
    </row>
    <row r="136" spans="1:14" ht="37.5" x14ac:dyDescent="0.3">
      <c r="A136" s="310"/>
      <c r="B136" s="400" t="s">
        <v>417</v>
      </c>
      <c r="C136" s="303">
        <v>992</v>
      </c>
      <c r="D136" s="304" t="s">
        <v>30</v>
      </c>
      <c r="E136" s="304" t="s">
        <v>30</v>
      </c>
      <c r="F136" s="305" t="s">
        <v>98</v>
      </c>
      <c r="G136" s="306" t="s">
        <v>66</v>
      </c>
      <c r="H136" s="306" t="s">
        <v>24</v>
      </c>
      <c r="I136" s="307" t="s">
        <v>127</v>
      </c>
      <c r="J136" s="304"/>
      <c r="K136" s="302">
        <f>K139</f>
        <v>10</v>
      </c>
      <c r="L136" s="472"/>
    </row>
    <row r="137" spans="1:14" ht="18.75" x14ac:dyDescent="0.3">
      <c r="A137" s="310"/>
      <c r="B137" s="400" t="s">
        <v>357</v>
      </c>
      <c r="C137" s="303">
        <v>992</v>
      </c>
      <c r="D137" s="304" t="s">
        <v>30</v>
      </c>
      <c r="E137" s="304" t="s">
        <v>30</v>
      </c>
      <c r="F137" s="305" t="s">
        <v>98</v>
      </c>
      <c r="G137" s="306" t="s">
        <v>75</v>
      </c>
      <c r="H137" s="306" t="s">
        <v>24</v>
      </c>
      <c r="I137" s="307" t="s">
        <v>127</v>
      </c>
      <c r="J137" s="304"/>
      <c r="K137" s="302">
        <f>K139</f>
        <v>10</v>
      </c>
      <c r="L137" s="472"/>
    </row>
    <row r="138" spans="1:14" ht="18.75" x14ac:dyDescent="0.3">
      <c r="A138" s="310"/>
      <c r="B138" s="418" t="s">
        <v>369</v>
      </c>
      <c r="C138" s="303">
        <v>992</v>
      </c>
      <c r="D138" s="304" t="s">
        <v>30</v>
      </c>
      <c r="E138" s="304" t="s">
        <v>30</v>
      </c>
      <c r="F138" s="305" t="s">
        <v>98</v>
      </c>
      <c r="G138" s="306" t="s">
        <v>75</v>
      </c>
      <c r="H138" s="306" t="s">
        <v>23</v>
      </c>
      <c r="I138" s="307" t="s">
        <v>132</v>
      </c>
      <c r="J138" s="304"/>
      <c r="K138" s="302">
        <f>K139</f>
        <v>10</v>
      </c>
      <c r="L138" s="472"/>
    </row>
    <row r="139" spans="1:14" ht="31.5" customHeight="1" x14ac:dyDescent="0.3">
      <c r="A139" s="310"/>
      <c r="B139" s="388" t="s">
        <v>80</v>
      </c>
      <c r="C139" s="303">
        <v>992</v>
      </c>
      <c r="D139" s="304" t="s">
        <v>30</v>
      </c>
      <c r="E139" s="304" t="s">
        <v>30</v>
      </c>
      <c r="F139" s="305" t="s">
        <v>98</v>
      </c>
      <c r="G139" s="306" t="s">
        <v>75</v>
      </c>
      <c r="H139" s="306" t="s">
        <v>23</v>
      </c>
      <c r="I139" s="307" t="s">
        <v>132</v>
      </c>
      <c r="J139" s="304" t="s">
        <v>81</v>
      </c>
      <c r="K139" s="302">
        <v>10</v>
      </c>
      <c r="L139" s="472"/>
    </row>
    <row r="140" spans="1:14" s="52" customFormat="1" ht="18.75" x14ac:dyDescent="0.3">
      <c r="A140" s="391"/>
      <c r="B140" s="390" t="s">
        <v>19</v>
      </c>
      <c r="C140" s="312">
        <v>992</v>
      </c>
      <c r="D140" s="313" t="s">
        <v>32</v>
      </c>
      <c r="E140" s="313" t="s">
        <v>24</v>
      </c>
      <c r="F140" s="314"/>
      <c r="G140" s="315"/>
      <c r="H140" s="315"/>
      <c r="I140" s="316"/>
      <c r="J140" s="313"/>
      <c r="K140" s="290">
        <f>K141</f>
        <v>5052.3999999999996</v>
      </c>
      <c r="L140" s="473"/>
      <c r="M140" s="128"/>
      <c r="N140" s="128"/>
    </row>
    <row r="141" spans="1:14" ht="18.75" x14ac:dyDescent="0.3">
      <c r="A141" s="310"/>
      <c r="B141" s="400" t="s">
        <v>20</v>
      </c>
      <c r="C141" s="303">
        <v>992</v>
      </c>
      <c r="D141" s="304" t="s">
        <v>32</v>
      </c>
      <c r="E141" s="304" t="s">
        <v>23</v>
      </c>
      <c r="F141" s="305"/>
      <c r="G141" s="306"/>
      <c r="H141" s="306"/>
      <c r="I141" s="307"/>
      <c r="J141" s="304"/>
      <c r="K141" s="302">
        <f>K142</f>
        <v>5052.3999999999996</v>
      </c>
      <c r="L141" s="472"/>
    </row>
    <row r="142" spans="1:14" ht="54.75" customHeight="1" x14ac:dyDescent="0.3">
      <c r="A142" s="310"/>
      <c r="B142" s="418" t="s">
        <v>418</v>
      </c>
      <c r="C142" s="303">
        <v>992</v>
      </c>
      <c r="D142" s="304" t="s">
        <v>32</v>
      </c>
      <c r="E142" s="304" t="s">
        <v>23</v>
      </c>
      <c r="F142" s="305" t="s">
        <v>29</v>
      </c>
      <c r="G142" s="306" t="s">
        <v>66</v>
      </c>
      <c r="H142" s="306" t="s">
        <v>24</v>
      </c>
      <c r="I142" s="307" t="s">
        <v>127</v>
      </c>
      <c r="J142" s="304"/>
      <c r="K142" s="302">
        <f>K146+K149</f>
        <v>5052.3999999999996</v>
      </c>
      <c r="L142" s="472"/>
    </row>
    <row r="143" spans="1:14" ht="18" customHeight="1" x14ac:dyDescent="0.3">
      <c r="A143" s="310"/>
      <c r="B143" s="400" t="s">
        <v>172</v>
      </c>
      <c r="C143" s="303">
        <v>992</v>
      </c>
      <c r="D143" s="304" t="s">
        <v>32</v>
      </c>
      <c r="E143" s="304" t="s">
        <v>23</v>
      </c>
      <c r="F143" s="305" t="s">
        <v>29</v>
      </c>
      <c r="G143" s="306" t="s">
        <v>75</v>
      </c>
      <c r="H143" s="306" t="s">
        <v>24</v>
      </c>
      <c r="I143" s="307" t="s">
        <v>127</v>
      </c>
      <c r="J143" s="304"/>
      <c r="K143" s="302">
        <f>K146+K149</f>
        <v>5052.3999999999996</v>
      </c>
      <c r="L143" s="472"/>
    </row>
    <row r="144" spans="1:14" ht="28.5" customHeight="1" x14ac:dyDescent="0.3">
      <c r="A144" s="310"/>
      <c r="B144" s="400" t="s">
        <v>109</v>
      </c>
      <c r="C144" s="303">
        <v>992</v>
      </c>
      <c r="D144" s="304" t="s">
        <v>32</v>
      </c>
      <c r="E144" s="304" t="s">
        <v>23</v>
      </c>
      <c r="F144" s="305" t="s">
        <v>29</v>
      </c>
      <c r="G144" s="306" t="s">
        <v>75</v>
      </c>
      <c r="H144" s="306" t="s">
        <v>31</v>
      </c>
      <c r="I144" s="307" t="s">
        <v>127</v>
      </c>
      <c r="J144" s="304"/>
      <c r="K144" s="302">
        <f>K146</f>
        <v>5012.3999999999996</v>
      </c>
      <c r="L144" s="472"/>
    </row>
    <row r="145" spans="1:14" ht="35.25" customHeight="1" x14ac:dyDescent="0.3">
      <c r="A145" s="310"/>
      <c r="B145" s="392" t="s">
        <v>173</v>
      </c>
      <c r="C145" s="303">
        <v>992</v>
      </c>
      <c r="D145" s="304" t="s">
        <v>32</v>
      </c>
      <c r="E145" s="304" t="s">
        <v>23</v>
      </c>
      <c r="F145" s="305" t="s">
        <v>29</v>
      </c>
      <c r="G145" s="306" t="s">
        <v>75</v>
      </c>
      <c r="H145" s="306" t="s">
        <v>31</v>
      </c>
      <c r="I145" s="307" t="s">
        <v>129</v>
      </c>
      <c r="J145" s="304"/>
      <c r="K145" s="302">
        <f>K146</f>
        <v>5012.3999999999996</v>
      </c>
      <c r="L145" s="472"/>
    </row>
    <row r="146" spans="1:14" ht="48" customHeight="1" x14ac:dyDescent="0.3">
      <c r="A146" s="310"/>
      <c r="B146" s="400" t="s">
        <v>107</v>
      </c>
      <c r="C146" s="303">
        <v>992</v>
      </c>
      <c r="D146" s="304" t="s">
        <v>32</v>
      </c>
      <c r="E146" s="304" t="s">
        <v>23</v>
      </c>
      <c r="F146" s="305" t="s">
        <v>29</v>
      </c>
      <c r="G146" s="306" t="s">
        <v>75</v>
      </c>
      <c r="H146" s="306" t="s">
        <v>31</v>
      </c>
      <c r="I146" s="307" t="s">
        <v>129</v>
      </c>
      <c r="J146" s="304" t="s">
        <v>108</v>
      </c>
      <c r="K146" s="302">
        <v>5012.3999999999996</v>
      </c>
      <c r="L146" s="472"/>
    </row>
    <row r="147" spans="1:14" ht="18.75" x14ac:dyDescent="0.3">
      <c r="A147" s="310"/>
      <c r="B147" s="388" t="s">
        <v>110</v>
      </c>
      <c r="C147" s="303">
        <v>992</v>
      </c>
      <c r="D147" s="304" t="s">
        <v>32</v>
      </c>
      <c r="E147" s="304" t="s">
        <v>23</v>
      </c>
      <c r="F147" s="305" t="s">
        <v>29</v>
      </c>
      <c r="G147" s="306" t="s">
        <v>75</v>
      </c>
      <c r="H147" s="306" t="s">
        <v>32</v>
      </c>
      <c r="I147" s="307" t="s">
        <v>127</v>
      </c>
      <c r="J147" s="304"/>
      <c r="K147" s="302">
        <f>K148</f>
        <v>40</v>
      </c>
      <c r="L147" s="472"/>
    </row>
    <row r="148" spans="1:14" ht="18.75" x14ac:dyDescent="0.3">
      <c r="A148" s="310"/>
      <c r="B148" s="318" t="s">
        <v>174</v>
      </c>
      <c r="C148" s="303">
        <v>992</v>
      </c>
      <c r="D148" s="304" t="s">
        <v>32</v>
      </c>
      <c r="E148" s="304" t="s">
        <v>23</v>
      </c>
      <c r="F148" s="305" t="s">
        <v>29</v>
      </c>
      <c r="G148" s="306" t="s">
        <v>75</v>
      </c>
      <c r="H148" s="306" t="s">
        <v>32</v>
      </c>
      <c r="I148" s="307" t="s">
        <v>130</v>
      </c>
      <c r="J148" s="304"/>
      <c r="K148" s="302">
        <f>K149</f>
        <v>40</v>
      </c>
      <c r="L148" s="472"/>
    </row>
    <row r="149" spans="1:14" ht="18.75" x14ac:dyDescent="0.3">
      <c r="A149" s="310"/>
      <c r="B149" s="318" t="s">
        <v>80</v>
      </c>
      <c r="C149" s="303">
        <v>992</v>
      </c>
      <c r="D149" s="304" t="s">
        <v>32</v>
      </c>
      <c r="E149" s="304" t="s">
        <v>23</v>
      </c>
      <c r="F149" s="305" t="s">
        <v>29</v>
      </c>
      <c r="G149" s="306" t="s">
        <v>75</v>
      </c>
      <c r="H149" s="306" t="s">
        <v>32</v>
      </c>
      <c r="I149" s="307" t="s">
        <v>130</v>
      </c>
      <c r="J149" s="304" t="s">
        <v>81</v>
      </c>
      <c r="K149" s="302">
        <v>40</v>
      </c>
      <c r="L149" s="472"/>
    </row>
    <row r="150" spans="1:14" s="52" customFormat="1" ht="18.75" x14ac:dyDescent="0.3">
      <c r="A150" s="391"/>
      <c r="B150" s="390" t="s">
        <v>39</v>
      </c>
      <c r="C150" s="312">
        <v>992</v>
      </c>
      <c r="D150" s="313">
        <v>10</v>
      </c>
      <c r="E150" s="313" t="s">
        <v>24</v>
      </c>
      <c r="F150" s="314"/>
      <c r="G150" s="315"/>
      <c r="H150" s="306"/>
      <c r="I150" s="316"/>
      <c r="J150" s="313"/>
      <c r="K150" s="290">
        <f>K151+K156</f>
        <v>473</v>
      </c>
      <c r="L150" s="473"/>
      <c r="M150" s="128"/>
      <c r="N150" s="128"/>
    </row>
    <row r="151" spans="1:14" ht="18.75" x14ac:dyDescent="0.3">
      <c r="A151" s="310"/>
      <c r="B151" s="419" t="s">
        <v>40</v>
      </c>
      <c r="C151" s="303">
        <v>992</v>
      </c>
      <c r="D151" s="304">
        <v>10</v>
      </c>
      <c r="E151" s="304" t="s">
        <v>23</v>
      </c>
      <c r="F151" s="305"/>
      <c r="G151" s="306"/>
      <c r="H151" s="306"/>
      <c r="I151" s="307"/>
      <c r="J151" s="304"/>
      <c r="K151" s="302">
        <f>K155</f>
        <v>453</v>
      </c>
      <c r="L151" s="472"/>
    </row>
    <row r="152" spans="1:14" ht="18.75" x14ac:dyDescent="0.3">
      <c r="A152" s="310"/>
      <c r="B152" s="388" t="s">
        <v>58</v>
      </c>
      <c r="C152" s="303">
        <v>992</v>
      </c>
      <c r="D152" s="304">
        <v>10</v>
      </c>
      <c r="E152" s="304" t="s">
        <v>23</v>
      </c>
      <c r="F152" s="305" t="s">
        <v>79</v>
      </c>
      <c r="G152" s="306" t="s">
        <v>66</v>
      </c>
      <c r="H152" s="306" t="s">
        <v>24</v>
      </c>
      <c r="I152" s="307" t="s">
        <v>127</v>
      </c>
      <c r="J152" s="304"/>
      <c r="K152" s="302">
        <f>K155</f>
        <v>453</v>
      </c>
      <c r="L152" s="472"/>
    </row>
    <row r="153" spans="1:14" ht="26.25" customHeight="1" x14ac:dyDescent="0.3">
      <c r="A153" s="310"/>
      <c r="B153" s="388" t="s">
        <v>51</v>
      </c>
      <c r="C153" s="303">
        <v>992</v>
      </c>
      <c r="D153" s="304">
        <v>10</v>
      </c>
      <c r="E153" s="304" t="s">
        <v>23</v>
      </c>
      <c r="F153" s="305" t="s">
        <v>79</v>
      </c>
      <c r="G153" s="306" t="s">
        <v>90</v>
      </c>
      <c r="H153" s="306" t="s">
        <v>24</v>
      </c>
      <c r="I153" s="307" t="s">
        <v>127</v>
      </c>
      <c r="J153" s="304"/>
      <c r="K153" s="302">
        <f>K155</f>
        <v>453</v>
      </c>
      <c r="L153" s="472"/>
    </row>
    <row r="154" spans="1:14" ht="18.75" x14ac:dyDescent="0.3">
      <c r="A154" s="310"/>
      <c r="B154" s="388" t="s">
        <v>111</v>
      </c>
      <c r="C154" s="303">
        <v>992</v>
      </c>
      <c r="D154" s="304">
        <v>10</v>
      </c>
      <c r="E154" s="304" t="s">
        <v>23</v>
      </c>
      <c r="F154" s="305" t="s">
        <v>79</v>
      </c>
      <c r="G154" s="306" t="s">
        <v>90</v>
      </c>
      <c r="H154" s="306" t="s">
        <v>24</v>
      </c>
      <c r="I154" s="307" t="s">
        <v>142</v>
      </c>
      <c r="J154" s="304"/>
      <c r="K154" s="302">
        <f>K155</f>
        <v>453</v>
      </c>
      <c r="L154" s="472"/>
    </row>
    <row r="155" spans="1:14" ht="18.75" x14ac:dyDescent="0.3">
      <c r="A155" s="310"/>
      <c r="B155" s="480" t="s">
        <v>112</v>
      </c>
      <c r="C155" s="303">
        <v>992</v>
      </c>
      <c r="D155" s="304">
        <v>10</v>
      </c>
      <c r="E155" s="304" t="s">
        <v>23</v>
      </c>
      <c r="F155" s="305" t="s">
        <v>79</v>
      </c>
      <c r="G155" s="306" t="s">
        <v>90</v>
      </c>
      <c r="H155" s="306" t="s">
        <v>24</v>
      </c>
      <c r="I155" s="307" t="s">
        <v>142</v>
      </c>
      <c r="J155" s="304" t="s">
        <v>113</v>
      </c>
      <c r="K155" s="302">
        <v>453</v>
      </c>
      <c r="L155" s="472"/>
    </row>
    <row r="156" spans="1:14" s="52" customFormat="1" ht="24" customHeight="1" x14ac:dyDescent="0.3">
      <c r="A156" s="391"/>
      <c r="B156" s="390" t="s">
        <v>114</v>
      </c>
      <c r="C156" s="312">
        <v>992</v>
      </c>
      <c r="D156" s="313" t="s">
        <v>98</v>
      </c>
      <c r="E156" s="313" t="s">
        <v>27</v>
      </c>
      <c r="F156" s="314"/>
      <c r="G156" s="315"/>
      <c r="H156" s="315"/>
      <c r="I156" s="316"/>
      <c r="J156" s="313"/>
      <c r="K156" s="290">
        <f>K160</f>
        <v>20</v>
      </c>
      <c r="L156" s="473"/>
      <c r="M156" s="128"/>
      <c r="N156" s="128"/>
    </row>
    <row r="157" spans="1:14" ht="52.5" customHeight="1" x14ac:dyDescent="0.3">
      <c r="A157" s="310"/>
      <c r="B157" s="400" t="s">
        <v>370</v>
      </c>
      <c r="C157" s="303">
        <v>992</v>
      </c>
      <c r="D157" s="304" t="s">
        <v>98</v>
      </c>
      <c r="E157" s="304" t="s">
        <v>27</v>
      </c>
      <c r="F157" s="305" t="s">
        <v>41</v>
      </c>
      <c r="G157" s="306" t="s">
        <v>66</v>
      </c>
      <c r="H157" s="306" t="s">
        <v>24</v>
      </c>
      <c r="I157" s="307" t="s">
        <v>127</v>
      </c>
      <c r="J157" s="304"/>
      <c r="K157" s="302">
        <f>K160</f>
        <v>20</v>
      </c>
      <c r="L157" s="472"/>
    </row>
    <row r="158" spans="1:14" ht="29.25" customHeight="1" x14ac:dyDescent="0.3">
      <c r="A158" s="310"/>
      <c r="B158" s="400" t="s">
        <v>156</v>
      </c>
      <c r="C158" s="303">
        <v>992</v>
      </c>
      <c r="D158" s="304" t="s">
        <v>98</v>
      </c>
      <c r="E158" s="304" t="s">
        <v>27</v>
      </c>
      <c r="F158" s="305" t="s">
        <v>41</v>
      </c>
      <c r="G158" s="306" t="s">
        <v>75</v>
      </c>
      <c r="H158" s="306" t="s">
        <v>24</v>
      </c>
      <c r="I158" s="307" t="s">
        <v>127</v>
      </c>
      <c r="J158" s="304"/>
      <c r="K158" s="302">
        <f>K160</f>
        <v>20</v>
      </c>
      <c r="L158" s="472"/>
    </row>
    <row r="159" spans="1:14" ht="31.5" customHeight="1" x14ac:dyDescent="0.3">
      <c r="A159" s="310"/>
      <c r="B159" s="400" t="s">
        <v>156</v>
      </c>
      <c r="C159" s="303">
        <v>992</v>
      </c>
      <c r="D159" s="304" t="s">
        <v>98</v>
      </c>
      <c r="E159" s="304" t="s">
        <v>27</v>
      </c>
      <c r="F159" s="305" t="s">
        <v>41</v>
      </c>
      <c r="G159" s="306" t="s">
        <v>75</v>
      </c>
      <c r="H159" s="306" t="s">
        <v>24</v>
      </c>
      <c r="I159" s="307" t="s">
        <v>151</v>
      </c>
      <c r="J159" s="304"/>
      <c r="K159" s="302">
        <f>K160</f>
        <v>20</v>
      </c>
      <c r="L159" s="472"/>
    </row>
    <row r="160" spans="1:14" ht="48" customHeight="1" x14ac:dyDescent="0.3">
      <c r="A160" s="310"/>
      <c r="B160" s="400" t="s">
        <v>107</v>
      </c>
      <c r="C160" s="303">
        <v>992</v>
      </c>
      <c r="D160" s="304" t="s">
        <v>98</v>
      </c>
      <c r="E160" s="304" t="s">
        <v>27</v>
      </c>
      <c r="F160" s="305" t="s">
        <v>41</v>
      </c>
      <c r="G160" s="306" t="s">
        <v>75</v>
      </c>
      <c r="H160" s="306" t="s">
        <v>24</v>
      </c>
      <c r="I160" s="307" t="s">
        <v>151</v>
      </c>
      <c r="J160" s="304" t="s">
        <v>108</v>
      </c>
      <c r="K160" s="302">
        <v>20</v>
      </c>
      <c r="L160" s="472"/>
    </row>
    <row r="161" spans="1:256" s="52" customFormat="1" ht="18.75" x14ac:dyDescent="0.3">
      <c r="A161" s="391"/>
      <c r="B161" s="390" t="s">
        <v>229</v>
      </c>
      <c r="C161" s="312">
        <v>992</v>
      </c>
      <c r="D161" s="313">
        <v>11</v>
      </c>
      <c r="E161" s="313" t="s">
        <v>24</v>
      </c>
      <c r="F161" s="314"/>
      <c r="G161" s="315"/>
      <c r="H161" s="306"/>
      <c r="I161" s="316"/>
      <c r="J161" s="313"/>
      <c r="K161" s="290">
        <f>K166</f>
        <v>263.60000000000002</v>
      </c>
      <c r="L161" s="473"/>
      <c r="M161" s="128"/>
      <c r="N161" s="128"/>
    </row>
    <row r="162" spans="1:256" ht="18.75" x14ac:dyDescent="0.3">
      <c r="A162" s="310"/>
      <c r="B162" s="400" t="s">
        <v>44</v>
      </c>
      <c r="C162" s="303">
        <v>992</v>
      </c>
      <c r="D162" s="304">
        <v>11</v>
      </c>
      <c r="E162" s="304" t="s">
        <v>25</v>
      </c>
      <c r="F162" s="305" t="s">
        <v>32</v>
      </c>
      <c r="G162" s="306" t="s">
        <v>75</v>
      </c>
      <c r="H162" s="306" t="s">
        <v>24</v>
      </c>
      <c r="I162" s="307" t="s">
        <v>127</v>
      </c>
      <c r="J162" s="304"/>
      <c r="K162" s="302">
        <f>K161</f>
        <v>263.60000000000002</v>
      </c>
      <c r="L162" s="472"/>
    </row>
    <row r="163" spans="1:256" ht="37.5" x14ac:dyDescent="0.3">
      <c r="A163" s="310"/>
      <c r="B163" s="400" t="s">
        <v>320</v>
      </c>
      <c r="C163" s="303">
        <v>992</v>
      </c>
      <c r="D163" s="304">
        <v>11</v>
      </c>
      <c r="E163" s="304" t="s">
        <v>25</v>
      </c>
      <c r="F163" s="305" t="s">
        <v>32</v>
      </c>
      <c r="G163" s="306" t="s">
        <v>75</v>
      </c>
      <c r="H163" s="306" t="s">
        <v>24</v>
      </c>
      <c r="I163" s="307" t="s">
        <v>127</v>
      </c>
      <c r="J163" s="304"/>
      <c r="K163" s="302">
        <f>K161</f>
        <v>263.60000000000002</v>
      </c>
      <c r="L163" s="472"/>
    </row>
    <row r="164" spans="1:256" ht="32.25" customHeight="1" x14ac:dyDescent="0.3">
      <c r="A164" s="310"/>
      <c r="B164" s="400" t="s">
        <v>234</v>
      </c>
      <c r="C164" s="303">
        <v>992</v>
      </c>
      <c r="D164" s="304" t="s">
        <v>43</v>
      </c>
      <c r="E164" s="304" t="s">
        <v>25</v>
      </c>
      <c r="F164" s="305" t="s">
        <v>32</v>
      </c>
      <c r="G164" s="306" t="s">
        <v>75</v>
      </c>
      <c r="H164" s="306" t="s">
        <v>24</v>
      </c>
      <c r="I164" s="307" t="s">
        <v>127</v>
      </c>
      <c r="J164" s="304"/>
      <c r="K164" s="302">
        <f>K161</f>
        <v>263.60000000000002</v>
      </c>
      <c r="L164" s="472"/>
    </row>
    <row r="165" spans="1:256" ht="33" customHeight="1" x14ac:dyDescent="0.3">
      <c r="A165" s="310"/>
      <c r="B165" s="388" t="s">
        <v>115</v>
      </c>
      <c r="C165" s="303">
        <v>992</v>
      </c>
      <c r="D165" s="304" t="s">
        <v>43</v>
      </c>
      <c r="E165" s="304" t="s">
        <v>25</v>
      </c>
      <c r="F165" s="305" t="s">
        <v>32</v>
      </c>
      <c r="G165" s="306" t="s">
        <v>75</v>
      </c>
      <c r="H165" s="306" t="s">
        <v>27</v>
      </c>
      <c r="I165" s="307" t="s">
        <v>131</v>
      </c>
      <c r="J165" s="304"/>
      <c r="K165" s="302">
        <f>K161</f>
        <v>263.60000000000002</v>
      </c>
      <c r="L165" s="472"/>
    </row>
    <row r="166" spans="1:256" ht="81" customHeight="1" x14ac:dyDescent="0.3">
      <c r="A166" s="310"/>
      <c r="B166" s="388" t="s">
        <v>76</v>
      </c>
      <c r="C166" s="303">
        <v>992</v>
      </c>
      <c r="D166" s="304" t="s">
        <v>43</v>
      </c>
      <c r="E166" s="304" t="s">
        <v>25</v>
      </c>
      <c r="F166" s="305" t="s">
        <v>32</v>
      </c>
      <c r="G166" s="306" t="s">
        <v>75</v>
      </c>
      <c r="H166" s="306" t="s">
        <v>27</v>
      </c>
      <c r="I166" s="307" t="s">
        <v>131</v>
      </c>
      <c r="J166" s="304" t="s">
        <v>77</v>
      </c>
      <c r="K166" s="302">
        <v>263.60000000000002</v>
      </c>
      <c r="L166" s="472"/>
    </row>
    <row r="167" spans="1:256" s="52" customFormat="1" ht="24" customHeight="1" x14ac:dyDescent="0.3">
      <c r="A167" s="391"/>
      <c r="B167" s="390" t="s">
        <v>45</v>
      </c>
      <c r="C167" s="312">
        <v>992</v>
      </c>
      <c r="D167" s="313" t="s">
        <v>41</v>
      </c>
      <c r="E167" s="313" t="s">
        <v>24</v>
      </c>
      <c r="F167" s="314"/>
      <c r="G167" s="315"/>
      <c r="H167" s="315"/>
      <c r="I167" s="316"/>
      <c r="J167" s="313"/>
      <c r="K167" s="290">
        <f>K172</f>
        <v>150</v>
      </c>
      <c r="L167" s="473"/>
      <c r="M167" s="128"/>
      <c r="N167" s="128"/>
    </row>
    <row r="168" spans="1:256" ht="18.75" x14ac:dyDescent="0.3">
      <c r="A168" s="310"/>
      <c r="B168" s="400" t="s">
        <v>46</v>
      </c>
      <c r="C168" s="303">
        <v>992</v>
      </c>
      <c r="D168" s="304" t="s">
        <v>41</v>
      </c>
      <c r="E168" s="304" t="s">
        <v>25</v>
      </c>
      <c r="F168" s="305"/>
      <c r="G168" s="306"/>
      <c r="H168" s="306"/>
      <c r="I168" s="307"/>
      <c r="J168" s="304"/>
      <c r="K168" s="302">
        <f>K172</f>
        <v>150</v>
      </c>
      <c r="L168" s="472"/>
    </row>
    <row r="169" spans="1:256" ht="37.5" x14ac:dyDescent="0.3">
      <c r="A169" s="310"/>
      <c r="B169" s="318" t="s">
        <v>411</v>
      </c>
      <c r="C169" s="303">
        <v>992</v>
      </c>
      <c r="D169" s="304" t="s">
        <v>41</v>
      </c>
      <c r="E169" s="304" t="s">
        <v>25</v>
      </c>
      <c r="F169" s="305" t="s">
        <v>99</v>
      </c>
      <c r="G169" s="306" t="s">
        <v>66</v>
      </c>
      <c r="H169" s="306" t="s">
        <v>24</v>
      </c>
      <c r="I169" s="307" t="s">
        <v>127</v>
      </c>
      <c r="J169" s="304"/>
      <c r="K169" s="302">
        <f>K172</f>
        <v>150</v>
      </c>
      <c r="L169" s="472"/>
    </row>
    <row r="170" spans="1:256" ht="30" customHeight="1" x14ac:dyDescent="0.3">
      <c r="A170" s="310"/>
      <c r="B170" s="400" t="s">
        <v>116</v>
      </c>
      <c r="C170" s="303">
        <v>992</v>
      </c>
      <c r="D170" s="304" t="s">
        <v>41</v>
      </c>
      <c r="E170" s="304" t="s">
        <v>25</v>
      </c>
      <c r="F170" s="305" t="s">
        <v>99</v>
      </c>
      <c r="G170" s="306" t="s">
        <v>75</v>
      </c>
      <c r="H170" s="306" t="s">
        <v>24</v>
      </c>
      <c r="I170" s="307" t="s">
        <v>127</v>
      </c>
      <c r="J170" s="304"/>
      <c r="K170" s="302">
        <f>K171</f>
        <v>150</v>
      </c>
      <c r="L170" s="472"/>
    </row>
    <row r="171" spans="1:256" ht="33" customHeight="1" x14ac:dyDescent="0.3">
      <c r="A171" s="310"/>
      <c r="B171" s="388" t="s">
        <v>57</v>
      </c>
      <c r="C171" s="303">
        <v>992</v>
      </c>
      <c r="D171" s="304" t="s">
        <v>41</v>
      </c>
      <c r="E171" s="304" t="s">
        <v>25</v>
      </c>
      <c r="F171" s="305" t="s">
        <v>99</v>
      </c>
      <c r="G171" s="306" t="s">
        <v>75</v>
      </c>
      <c r="H171" s="306" t="s">
        <v>24</v>
      </c>
      <c r="I171" s="307" t="s">
        <v>134</v>
      </c>
      <c r="J171" s="304"/>
      <c r="K171" s="302">
        <f>K172</f>
        <v>150</v>
      </c>
      <c r="L171" s="472"/>
    </row>
    <row r="172" spans="1:256" ht="18.75" x14ac:dyDescent="0.3">
      <c r="A172" s="310"/>
      <c r="B172" s="318" t="s">
        <v>80</v>
      </c>
      <c r="C172" s="303">
        <v>992</v>
      </c>
      <c r="D172" s="304" t="s">
        <v>41</v>
      </c>
      <c r="E172" s="304" t="s">
        <v>25</v>
      </c>
      <c r="F172" s="305" t="s">
        <v>99</v>
      </c>
      <c r="G172" s="306" t="s">
        <v>75</v>
      </c>
      <c r="H172" s="306" t="s">
        <v>24</v>
      </c>
      <c r="I172" s="307" t="s">
        <v>134</v>
      </c>
      <c r="J172" s="304" t="s">
        <v>81</v>
      </c>
      <c r="K172" s="302">
        <v>150</v>
      </c>
      <c r="L172" s="472"/>
    </row>
    <row r="173" spans="1:256" s="110" customFormat="1" ht="36" customHeight="1" x14ac:dyDescent="0.3">
      <c r="A173" s="481"/>
      <c r="B173" s="420" t="s">
        <v>160</v>
      </c>
      <c r="C173" s="421">
        <v>992</v>
      </c>
      <c r="D173" s="422" t="s">
        <v>42</v>
      </c>
      <c r="E173" s="423" t="s">
        <v>24</v>
      </c>
      <c r="F173" s="424"/>
      <c r="G173" s="425"/>
      <c r="H173" s="425"/>
      <c r="I173" s="426"/>
      <c r="J173" s="427"/>
      <c r="K173" s="428">
        <f>K178</f>
        <v>1</v>
      </c>
      <c r="L173" s="482"/>
      <c r="M173" s="134"/>
      <c r="N173" s="134"/>
      <c r="O173" s="117"/>
      <c r="P173" s="117"/>
      <c r="Q173" s="117"/>
      <c r="R173" s="117"/>
      <c r="S173" s="117"/>
      <c r="T173" s="117"/>
      <c r="U173" s="117"/>
      <c r="V173" s="117"/>
      <c r="W173" s="117"/>
      <c r="X173" s="117"/>
      <c r="Y173" s="117"/>
      <c r="Z173" s="117"/>
      <c r="AA173" s="117"/>
      <c r="AB173" s="117"/>
      <c r="AC173" s="117"/>
      <c r="AD173" s="117"/>
      <c r="AE173" s="117"/>
      <c r="AF173" s="117"/>
      <c r="AG173" s="117"/>
      <c r="AH173" s="117"/>
      <c r="AI173" s="117"/>
      <c r="AJ173" s="117"/>
      <c r="AK173" s="117"/>
      <c r="AL173" s="117"/>
      <c r="AM173" s="117"/>
      <c r="AN173" s="117"/>
      <c r="AO173" s="117"/>
      <c r="AP173" s="117"/>
      <c r="AQ173" s="117"/>
      <c r="AR173" s="117"/>
      <c r="AS173" s="117"/>
      <c r="AT173" s="117"/>
      <c r="AU173" s="117"/>
      <c r="AV173" s="117"/>
      <c r="AW173" s="117"/>
      <c r="AX173" s="117"/>
      <c r="AY173" s="117"/>
      <c r="AZ173" s="117"/>
      <c r="BA173" s="117"/>
      <c r="BB173" s="117"/>
      <c r="BC173" s="117"/>
      <c r="BD173" s="117"/>
      <c r="BE173" s="117"/>
      <c r="BF173" s="117"/>
      <c r="BG173" s="117"/>
      <c r="BH173" s="117"/>
      <c r="BI173" s="117"/>
      <c r="BJ173" s="117"/>
      <c r="BK173" s="117"/>
      <c r="BL173" s="117"/>
      <c r="BM173" s="117"/>
      <c r="BN173" s="117"/>
      <c r="BO173" s="117"/>
      <c r="BP173" s="117"/>
      <c r="BQ173" s="117"/>
      <c r="BR173" s="117"/>
      <c r="BS173" s="117"/>
      <c r="BT173" s="117"/>
      <c r="BU173" s="117"/>
      <c r="BV173" s="117"/>
      <c r="BW173" s="117"/>
      <c r="BX173" s="117"/>
      <c r="BY173" s="117"/>
      <c r="BZ173" s="117"/>
      <c r="CA173" s="117"/>
      <c r="CB173" s="117"/>
      <c r="CC173" s="117"/>
      <c r="CD173" s="117"/>
      <c r="CE173" s="117"/>
      <c r="CF173" s="117"/>
      <c r="CG173" s="117"/>
      <c r="CH173" s="117"/>
      <c r="CI173" s="117"/>
      <c r="CJ173" s="117"/>
      <c r="CK173" s="117"/>
      <c r="CL173" s="117"/>
      <c r="CM173" s="117"/>
      <c r="CN173" s="117"/>
      <c r="CO173" s="117"/>
      <c r="CP173" s="117"/>
      <c r="CQ173" s="117"/>
      <c r="CR173" s="117"/>
      <c r="CS173" s="117"/>
      <c r="CT173" s="117"/>
      <c r="CU173" s="117"/>
      <c r="CV173" s="117"/>
      <c r="CW173" s="117"/>
      <c r="CX173" s="117"/>
      <c r="CY173" s="117"/>
      <c r="CZ173" s="117"/>
      <c r="DA173" s="117"/>
      <c r="DB173" s="117"/>
      <c r="DC173" s="117"/>
      <c r="DD173" s="117"/>
      <c r="DE173" s="117"/>
      <c r="DF173" s="117"/>
      <c r="DG173" s="117"/>
      <c r="DH173" s="117"/>
      <c r="DI173" s="117"/>
      <c r="DJ173" s="117"/>
      <c r="DK173" s="117"/>
      <c r="DL173" s="117"/>
      <c r="DM173" s="117"/>
      <c r="DN173" s="117"/>
      <c r="DO173" s="117"/>
      <c r="DP173" s="117"/>
      <c r="DQ173" s="117"/>
      <c r="DR173" s="117"/>
      <c r="DS173" s="117"/>
      <c r="DT173" s="117"/>
      <c r="DU173" s="117"/>
      <c r="DV173" s="117"/>
      <c r="DW173" s="117"/>
      <c r="DX173" s="117"/>
      <c r="DY173" s="117"/>
      <c r="DZ173" s="117"/>
      <c r="EA173" s="117"/>
      <c r="EB173" s="117"/>
      <c r="EC173" s="117"/>
      <c r="ED173" s="117"/>
      <c r="EE173" s="117"/>
      <c r="EF173" s="117"/>
      <c r="EG173" s="117"/>
      <c r="EH173" s="117"/>
      <c r="EI173" s="117"/>
      <c r="EJ173" s="117"/>
      <c r="EK173" s="117"/>
      <c r="EL173" s="117"/>
      <c r="EM173" s="117"/>
      <c r="EN173" s="117"/>
      <c r="EO173" s="117"/>
      <c r="EP173" s="117"/>
      <c r="EQ173" s="117"/>
      <c r="ER173" s="117"/>
      <c r="ES173" s="117"/>
      <c r="ET173" s="117"/>
      <c r="EU173" s="117"/>
      <c r="EV173" s="117"/>
      <c r="EW173" s="117"/>
      <c r="EX173" s="117"/>
      <c r="EY173" s="117"/>
      <c r="EZ173" s="117"/>
      <c r="FA173" s="117"/>
      <c r="FB173" s="117"/>
      <c r="FC173" s="117"/>
      <c r="FD173" s="117"/>
      <c r="FE173" s="117"/>
      <c r="FF173" s="117"/>
      <c r="FG173" s="117"/>
      <c r="FH173" s="117"/>
      <c r="FI173" s="117"/>
      <c r="FJ173" s="117"/>
      <c r="FK173" s="117"/>
      <c r="FL173" s="117"/>
      <c r="FM173" s="117"/>
      <c r="FN173" s="117"/>
      <c r="FO173" s="117"/>
      <c r="FP173" s="117"/>
      <c r="FQ173" s="117"/>
      <c r="FR173" s="117"/>
      <c r="FS173" s="117"/>
      <c r="FT173" s="117"/>
      <c r="FU173" s="117"/>
      <c r="FV173" s="117"/>
      <c r="FW173" s="117"/>
      <c r="FX173" s="117"/>
      <c r="FY173" s="117"/>
      <c r="FZ173" s="117"/>
      <c r="GA173" s="117"/>
      <c r="GB173" s="117"/>
      <c r="GC173" s="117"/>
      <c r="GD173" s="117"/>
      <c r="GE173" s="117"/>
      <c r="GF173" s="117"/>
      <c r="GG173" s="117"/>
      <c r="GH173" s="117"/>
      <c r="GI173" s="117"/>
      <c r="GJ173" s="117"/>
      <c r="GK173" s="117"/>
      <c r="GL173" s="117"/>
      <c r="GM173" s="117"/>
      <c r="GN173" s="117"/>
      <c r="GO173" s="117"/>
      <c r="GP173" s="117"/>
      <c r="GQ173" s="117"/>
      <c r="GR173" s="117"/>
      <c r="GS173" s="117"/>
      <c r="GT173" s="117"/>
      <c r="GU173" s="117"/>
      <c r="GV173" s="117"/>
      <c r="GW173" s="117"/>
      <c r="GX173" s="117"/>
      <c r="GY173" s="117"/>
      <c r="GZ173" s="117"/>
      <c r="HA173" s="117"/>
      <c r="HB173" s="117"/>
      <c r="HC173" s="117"/>
      <c r="HD173" s="117"/>
      <c r="HE173" s="117"/>
      <c r="HF173" s="117"/>
      <c r="HG173" s="117"/>
      <c r="HH173" s="117"/>
      <c r="HI173" s="117"/>
      <c r="HJ173" s="117"/>
      <c r="HK173" s="117"/>
      <c r="HL173" s="117"/>
      <c r="HM173" s="117"/>
      <c r="HN173" s="117"/>
      <c r="HO173" s="117"/>
      <c r="HP173" s="117"/>
      <c r="HQ173" s="117"/>
      <c r="HR173" s="117"/>
      <c r="HS173" s="117"/>
      <c r="HT173" s="117"/>
      <c r="HU173" s="117"/>
      <c r="HV173" s="117"/>
      <c r="HW173" s="117"/>
      <c r="HX173" s="117"/>
      <c r="HY173" s="117"/>
      <c r="HZ173" s="117"/>
      <c r="IA173" s="117"/>
      <c r="IB173" s="117"/>
      <c r="IC173" s="117"/>
      <c r="ID173" s="117"/>
      <c r="IE173" s="117"/>
      <c r="IF173" s="117"/>
      <c r="IG173" s="117"/>
      <c r="IH173" s="117"/>
      <c r="II173" s="117"/>
      <c r="IJ173" s="117"/>
      <c r="IK173" s="117"/>
      <c r="IL173" s="117"/>
      <c r="IM173" s="117"/>
      <c r="IN173" s="117"/>
      <c r="IO173" s="117"/>
      <c r="IP173" s="117"/>
      <c r="IQ173" s="117"/>
      <c r="IR173" s="117"/>
      <c r="IS173" s="117"/>
      <c r="IT173" s="117"/>
      <c r="IU173" s="117"/>
      <c r="IV173" s="117"/>
    </row>
    <row r="174" spans="1:256" customFormat="1" ht="31.5" customHeight="1" x14ac:dyDescent="0.3">
      <c r="A174" s="483"/>
      <c r="B174" s="429" t="s">
        <v>160</v>
      </c>
      <c r="C174" s="430">
        <v>992</v>
      </c>
      <c r="D174" s="431" t="s">
        <v>42</v>
      </c>
      <c r="E174" s="432" t="s">
        <v>23</v>
      </c>
      <c r="F174" s="433"/>
      <c r="G174" s="434"/>
      <c r="H174" s="434"/>
      <c r="I174" s="435"/>
      <c r="J174" s="436"/>
      <c r="K174" s="437">
        <f>K177</f>
        <v>1</v>
      </c>
      <c r="L174" s="484"/>
      <c r="M174" s="135"/>
      <c r="N174" s="135"/>
      <c r="O174" s="118"/>
      <c r="P174" s="118"/>
      <c r="Q174" s="118"/>
      <c r="R174" s="118"/>
      <c r="S174" s="118"/>
      <c r="T174" s="118"/>
      <c r="U174" s="118"/>
      <c r="V174" s="118"/>
      <c r="W174" s="118"/>
      <c r="X174" s="118"/>
      <c r="Y174" s="118"/>
      <c r="Z174" s="118"/>
      <c r="AA174" s="118"/>
      <c r="AB174" s="118"/>
      <c r="AC174" s="118"/>
      <c r="AD174" s="118"/>
      <c r="AE174" s="118"/>
      <c r="AF174" s="118"/>
      <c r="AG174" s="118"/>
      <c r="AH174" s="118"/>
      <c r="AI174" s="118"/>
      <c r="AJ174" s="118"/>
      <c r="AK174" s="118"/>
      <c r="AL174" s="118"/>
      <c r="AM174" s="118"/>
      <c r="AN174" s="118"/>
      <c r="AO174" s="118"/>
      <c r="AP174" s="118"/>
      <c r="AQ174" s="118"/>
      <c r="AR174" s="118"/>
      <c r="AS174" s="118"/>
      <c r="AT174" s="118"/>
      <c r="AU174" s="118"/>
      <c r="AV174" s="118"/>
      <c r="AW174" s="118"/>
      <c r="AX174" s="118"/>
      <c r="AY174" s="118"/>
      <c r="AZ174" s="118"/>
      <c r="BA174" s="118"/>
      <c r="BB174" s="118"/>
      <c r="BC174" s="118"/>
      <c r="BD174" s="118"/>
      <c r="BE174" s="118"/>
      <c r="BF174" s="118"/>
      <c r="BG174" s="118"/>
      <c r="BH174" s="118"/>
      <c r="BI174" s="118"/>
      <c r="BJ174" s="118"/>
      <c r="BK174" s="118"/>
      <c r="BL174" s="118"/>
      <c r="BM174" s="118"/>
      <c r="BN174" s="118"/>
      <c r="BO174" s="118"/>
      <c r="BP174" s="118"/>
      <c r="BQ174" s="118"/>
      <c r="BR174" s="118"/>
      <c r="BS174" s="118"/>
      <c r="BT174" s="118"/>
      <c r="BU174" s="118"/>
      <c r="BV174" s="118"/>
      <c r="BW174" s="118"/>
      <c r="BX174" s="118"/>
      <c r="BY174" s="118"/>
      <c r="BZ174" s="118"/>
      <c r="CA174" s="118"/>
      <c r="CB174" s="118"/>
      <c r="CC174" s="118"/>
      <c r="CD174" s="118"/>
      <c r="CE174" s="118"/>
      <c r="CF174" s="118"/>
      <c r="CG174" s="118"/>
      <c r="CH174" s="118"/>
      <c r="CI174" s="118"/>
      <c r="CJ174" s="118"/>
      <c r="CK174" s="118"/>
      <c r="CL174" s="118"/>
      <c r="CM174" s="118"/>
      <c r="CN174" s="118"/>
      <c r="CO174" s="118"/>
      <c r="CP174" s="118"/>
      <c r="CQ174" s="118"/>
      <c r="CR174" s="118"/>
      <c r="CS174" s="118"/>
      <c r="CT174" s="118"/>
      <c r="CU174" s="118"/>
      <c r="CV174" s="118"/>
      <c r="CW174" s="118"/>
      <c r="CX174" s="118"/>
      <c r="CY174" s="118"/>
      <c r="CZ174" s="118"/>
      <c r="DA174" s="118"/>
      <c r="DB174" s="118"/>
      <c r="DC174" s="118"/>
      <c r="DD174" s="118"/>
      <c r="DE174" s="118"/>
      <c r="DF174" s="118"/>
      <c r="DG174" s="118"/>
      <c r="DH174" s="118"/>
      <c r="DI174" s="118"/>
      <c r="DJ174" s="118"/>
      <c r="DK174" s="118"/>
      <c r="DL174" s="118"/>
      <c r="DM174" s="118"/>
      <c r="DN174" s="118"/>
      <c r="DO174" s="118"/>
      <c r="DP174" s="118"/>
      <c r="DQ174" s="118"/>
      <c r="DR174" s="118"/>
      <c r="DS174" s="118"/>
      <c r="DT174" s="118"/>
      <c r="DU174" s="118"/>
      <c r="DV174" s="118"/>
      <c r="DW174" s="118"/>
      <c r="DX174" s="118"/>
      <c r="DY174" s="118"/>
      <c r="DZ174" s="118"/>
      <c r="EA174" s="118"/>
      <c r="EB174" s="118"/>
      <c r="EC174" s="118"/>
      <c r="ED174" s="118"/>
      <c r="EE174" s="118"/>
      <c r="EF174" s="118"/>
      <c r="EG174" s="118"/>
      <c r="EH174" s="118"/>
      <c r="EI174" s="118"/>
      <c r="EJ174" s="118"/>
      <c r="EK174" s="118"/>
      <c r="EL174" s="118"/>
      <c r="EM174" s="118"/>
      <c r="EN174" s="118"/>
      <c r="EO174" s="118"/>
      <c r="EP174" s="118"/>
      <c r="EQ174" s="118"/>
      <c r="ER174" s="118"/>
      <c r="ES174" s="118"/>
      <c r="ET174" s="118"/>
      <c r="EU174" s="118"/>
      <c r="EV174" s="118"/>
      <c r="EW174" s="118"/>
      <c r="EX174" s="118"/>
      <c r="EY174" s="118"/>
      <c r="EZ174" s="118"/>
      <c r="FA174" s="118"/>
      <c r="FB174" s="118"/>
      <c r="FC174" s="118"/>
      <c r="FD174" s="118"/>
      <c r="FE174" s="118"/>
      <c r="FF174" s="118"/>
      <c r="FG174" s="118"/>
      <c r="FH174" s="118"/>
      <c r="FI174" s="118"/>
      <c r="FJ174" s="118"/>
      <c r="FK174" s="118"/>
      <c r="FL174" s="118"/>
      <c r="FM174" s="118"/>
      <c r="FN174" s="118"/>
      <c r="FO174" s="118"/>
      <c r="FP174" s="118"/>
      <c r="FQ174" s="118"/>
      <c r="FR174" s="118"/>
      <c r="FS174" s="118"/>
      <c r="FT174" s="118"/>
      <c r="FU174" s="118"/>
      <c r="FV174" s="118"/>
      <c r="FW174" s="118"/>
      <c r="FX174" s="118"/>
      <c r="FY174" s="118"/>
      <c r="FZ174" s="118"/>
      <c r="GA174" s="118"/>
      <c r="GB174" s="118"/>
      <c r="GC174" s="118"/>
      <c r="GD174" s="118"/>
      <c r="GE174" s="118"/>
      <c r="GF174" s="118"/>
      <c r="GG174" s="118"/>
      <c r="GH174" s="118"/>
      <c r="GI174" s="118"/>
      <c r="GJ174" s="118"/>
      <c r="GK174" s="118"/>
      <c r="GL174" s="118"/>
      <c r="GM174" s="118"/>
      <c r="GN174" s="118"/>
      <c r="GO174" s="118"/>
      <c r="GP174" s="118"/>
      <c r="GQ174" s="118"/>
      <c r="GR174" s="118"/>
      <c r="GS174" s="118"/>
      <c r="GT174" s="118"/>
      <c r="GU174" s="118"/>
      <c r="GV174" s="118"/>
      <c r="GW174" s="118"/>
      <c r="GX174" s="118"/>
      <c r="GY174" s="118"/>
      <c r="GZ174" s="118"/>
      <c r="HA174" s="118"/>
      <c r="HB174" s="118"/>
      <c r="HC174" s="118"/>
      <c r="HD174" s="118"/>
      <c r="HE174" s="118"/>
      <c r="HF174" s="118"/>
      <c r="HG174" s="118"/>
      <c r="HH174" s="118"/>
      <c r="HI174" s="118"/>
      <c r="HJ174" s="118"/>
      <c r="HK174" s="118"/>
      <c r="HL174" s="118"/>
      <c r="HM174" s="118"/>
      <c r="HN174" s="118"/>
      <c r="HO174" s="118"/>
      <c r="HP174" s="118"/>
      <c r="HQ174" s="118"/>
      <c r="HR174" s="118"/>
      <c r="HS174" s="118"/>
      <c r="HT174" s="118"/>
      <c r="HU174" s="118"/>
      <c r="HV174" s="118"/>
      <c r="HW174" s="118"/>
      <c r="HX174" s="118"/>
      <c r="HY174" s="118"/>
      <c r="HZ174" s="118"/>
      <c r="IA174" s="118"/>
      <c r="IB174" s="118"/>
      <c r="IC174" s="118"/>
      <c r="ID174" s="118"/>
      <c r="IE174" s="118"/>
      <c r="IF174" s="118"/>
      <c r="IG174" s="118"/>
      <c r="IH174" s="118"/>
      <c r="II174" s="118"/>
      <c r="IJ174" s="118"/>
      <c r="IK174" s="118"/>
      <c r="IL174" s="118"/>
      <c r="IM174" s="118"/>
      <c r="IN174" s="118"/>
      <c r="IO174" s="118"/>
      <c r="IP174" s="118"/>
      <c r="IQ174" s="118"/>
      <c r="IR174" s="118"/>
      <c r="IS174" s="118"/>
      <c r="IT174" s="118"/>
      <c r="IU174" s="118"/>
      <c r="IV174" s="118"/>
    </row>
    <row r="175" spans="1:256" customFormat="1" ht="20.25" customHeight="1" x14ac:dyDescent="0.3">
      <c r="A175" s="483"/>
      <c r="B175" s="438" t="s">
        <v>159</v>
      </c>
      <c r="C175" s="430">
        <v>992</v>
      </c>
      <c r="D175" s="431" t="s">
        <v>42</v>
      </c>
      <c r="E175" s="432" t="s">
        <v>23</v>
      </c>
      <c r="F175" s="433" t="s">
        <v>161</v>
      </c>
      <c r="G175" s="434" t="s">
        <v>66</v>
      </c>
      <c r="H175" s="434" t="s">
        <v>24</v>
      </c>
      <c r="I175" s="435" t="s">
        <v>127</v>
      </c>
      <c r="J175" s="436"/>
      <c r="K175" s="437">
        <f>K178</f>
        <v>1</v>
      </c>
      <c r="L175" s="484"/>
      <c r="M175" s="135"/>
      <c r="N175" s="135"/>
      <c r="O175" s="118"/>
      <c r="P175" s="118"/>
      <c r="Q175" s="118"/>
      <c r="R175" s="118"/>
      <c r="S175" s="118"/>
      <c r="T175" s="118"/>
      <c r="U175" s="118"/>
      <c r="V175" s="118"/>
      <c r="W175" s="118"/>
      <c r="X175" s="118"/>
      <c r="Y175" s="118"/>
      <c r="Z175" s="118"/>
      <c r="AA175" s="118"/>
      <c r="AB175" s="118"/>
      <c r="AC175" s="118"/>
      <c r="AD175" s="118"/>
      <c r="AE175" s="118"/>
      <c r="AF175" s="118"/>
      <c r="AG175" s="118"/>
      <c r="AH175" s="118"/>
      <c r="AI175" s="118"/>
      <c r="AJ175" s="118"/>
      <c r="AK175" s="118"/>
      <c r="AL175" s="118"/>
      <c r="AM175" s="118"/>
      <c r="AN175" s="118"/>
      <c r="AO175" s="118"/>
      <c r="AP175" s="118"/>
      <c r="AQ175" s="118"/>
      <c r="AR175" s="118"/>
      <c r="AS175" s="118"/>
      <c r="AT175" s="118"/>
      <c r="AU175" s="118"/>
      <c r="AV175" s="118"/>
      <c r="AW175" s="118"/>
      <c r="AX175" s="118"/>
      <c r="AY175" s="118"/>
      <c r="AZ175" s="118"/>
      <c r="BA175" s="118"/>
      <c r="BB175" s="118"/>
      <c r="BC175" s="118"/>
      <c r="BD175" s="118"/>
      <c r="BE175" s="118"/>
      <c r="BF175" s="118"/>
      <c r="BG175" s="118"/>
      <c r="BH175" s="118"/>
      <c r="BI175" s="118"/>
      <c r="BJ175" s="118"/>
      <c r="BK175" s="118"/>
      <c r="BL175" s="118"/>
      <c r="BM175" s="118"/>
      <c r="BN175" s="118"/>
      <c r="BO175" s="118"/>
      <c r="BP175" s="118"/>
      <c r="BQ175" s="118"/>
      <c r="BR175" s="118"/>
      <c r="BS175" s="118"/>
      <c r="BT175" s="118"/>
      <c r="BU175" s="118"/>
      <c r="BV175" s="118"/>
      <c r="BW175" s="118"/>
      <c r="BX175" s="118"/>
      <c r="BY175" s="118"/>
      <c r="BZ175" s="118"/>
      <c r="CA175" s="118"/>
      <c r="CB175" s="118"/>
      <c r="CC175" s="118"/>
      <c r="CD175" s="118"/>
      <c r="CE175" s="118"/>
      <c r="CF175" s="118"/>
      <c r="CG175" s="118"/>
      <c r="CH175" s="118"/>
      <c r="CI175" s="118"/>
      <c r="CJ175" s="118"/>
      <c r="CK175" s="118"/>
      <c r="CL175" s="118"/>
      <c r="CM175" s="118"/>
      <c r="CN175" s="118"/>
      <c r="CO175" s="118"/>
      <c r="CP175" s="118"/>
      <c r="CQ175" s="118"/>
      <c r="CR175" s="118"/>
      <c r="CS175" s="118"/>
      <c r="CT175" s="118"/>
      <c r="CU175" s="118"/>
      <c r="CV175" s="118"/>
      <c r="CW175" s="118"/>
      <c r="CX175" s="118"/>
      <c r="CY175" s="118"/>
      <c r="CZ175" s="118"/>
      <c r="DA175" s="118"/>
      <c r="DB175" s="118"/>
      <c r="DC175" s="118"/>
      <c r="DD175" s="118"/>
      <c r="DE175" s="118"/>
      <c r="DF175" s="118"/>
      <c r="DG175" s="118"/>
      <c r="DH175" s="118"/>
      <c r="DI175" s="118"/>
      <c r="DJ175" s="118"/>
      <c r="DK175" s="118"/>
      <c r="DL175" s="118"/>
      <c r="DM175" s="118"/>
      <c r="DN175" s="118"/>
      <c r="DO175" s="118"/>
      <c r="DP175" s="118"/>
      <c r="DQ175" s="118"/>
      <c r="DR175" s="118"/>
      <c r="DS175" s="118"/>
      <c r="DT175" s="118"/>
      <c r="DU175" s="118"/>
      <c r="DV175" s="118"/>
      <c r="DW175" s="118"/>
      <c r="DX175" s="118"/>
      <c r="DY175" s="118"/>
      <c r="DZ175" s="118"/>
      <c r="EA175" s="118"/>
      <c r="EB175" s="118"/>
      <c r="EC175" s="118"/>
      <c r="ED175" s="118"/>
      <c r="EE175" s="118"/>
      <c r="EF175" s="118"/>
      <c r="EG175" s="118"/>
      <c r="EH175" s="118"/>
      <c r="EI175" s="118"/>
      <c r="EJ175" s="118"/>
      <c r="EK175" s="118"/>
      <c r="EL175" s="118"/>
      <c r="EM175" s="118"/>
      <c r="EN175" s="118"/>
      <c r="EO175" s="118"/>
      <c r="EP175" s="118"/>
      <c r="EQ175" s="118"/>
      <c r="ER175" s="118"/>
      <c r="ES175" s="118"/>
      <c r="ET175" s="118"/>
      <c r="EU175" s="118"/>
      <c r="EV175" s="118"/>
      <c r="EW175" s="118"/>
      <c r="EX175" s="118"/>
      <c r="EY175" s="118"/>
      <c r="EZ175" s="118"/>
      <c r="FA175" s="118"/>
      <c r="FB175" s="118"/>
      <c r="FC175" s="118"/>
      <c r="FD175" s="118"/>
      <c r="FE175" s="118"/>
      <c r="FF175" s="118"/>
      <c r="FG175" s="118"/>
      <c r="FH175" s="118"/>
      <c r="FI175" s="118"/>
      <c r="FJ175" s="118"/>
      <c r="FK175" s="118"/>
      <c r="FL175" s="118"/>
      <c r="FM175" s="118"/>
      <c r="FN175" s="118"/>
      <c r="FO175" s="118"/>
      <c r="FP175" s="118"/>
      <c r="FQ175" s="118"/>
      <c r="FR175" s="118"/>
      <c r="FS175" s="118"/>
      <c r="FT175" s="118"/>
      <c r="FU175" s="118"/>
      <c r="FV175" s="118"/>
      <c r="FW175" s="118"/>
      <c r="FX175" s="118"/>
      <c r="FY175" s="118"/>
      <c r="FZ175" s="118"/>
      <c r="GA175" s="118"/>
      <c r="GB175" s="118"/>
      <c r="GC175" s="118"/>
      <c r="GD175" s="118"/>
      <c r="GE175" s="118"/>
      <c r="GF175" s="118"/>
      <c r="GG175" s="118"/>
      <c r="GH175" s="118"/>
      <c r="GI175" s="118"/>
      <c r="GJ175" s="118"/>
      <c r="GK175" s="118"/>
      <c r="GL175" s="118"/>
      <c r="GM175" s="118"/>
      <c r="GN175" s="118"/>
      <c r="GO175" s="118"/>
      <c r="GP175" s="118"/>
      <c r="GQ175" s="118"/>
      <c r="GR175" s="118"/>
      <c r="GS175" s="118"/>
      <c r="GT175" s="118"/>
      <c r="GU175" s="118"/>
      <c r="GV175" s="118"/>
      <c r="GW175" s="118"/>
      <c r="GX175" s="118"/>
      <c r="GY175" s="118"/>
      <c r="GZ175" s="118"/>
      <c r="HA175" s="118"/>
      <c r="HB175" s="118"/>
      <c r="HC175" s="118"/>
      <c r="HD175" s="118"/>
      <c r="HE175" s="118"/>
      <c r="HF175" s="118"/>
      <c r="HG175" s="118"/>
      <c r="HH175" s="118"/>
      <c r="HI175" s="118"/>
      <c r="HJ175" s="118"/>
      <c r="HK175" s="118"/>
      <c r="HL175" s="118"/>
      <c r="HM175" s="118"/>
      <c r="HN175" s="118"/>
      <c r="HO175" s="118"/>
      <c r="HP175" s="118"/>
      <c r="HQ175" s="118"/>
      <c r="HR175" s="118"/>
      <c r="HS175" s="118"/>
      <c r="HT175" s="118"/>
      <c r="HU175" s="118"/>
      <c r="HV175" s="118"/>
      <c r="HW175" s="118"/>
      <c r="HX175" s="118"/>
      <c r="HY175" s="118"/>
      <c r="HZ175" s="118"/>
      <c r="IA175" s="118"/>
      <c r="IB175" s="118"/>
      <c r="IC175" s="118"/>
      <c r="ID175" s="118"/>
      <c r="IE175" s="118"/>
      <c r="IF175" s="118"/>
      <c r="IG175" s="118"/>
      <c r="IH175" s="118"/>
      <c r="II175" s="118"/>
      <c r="IJ175" s="118"/>
      <c r="IK175" s="118"/>
      <c r="IL175" s="118"/>
      <c r="IM175" s="118"/>
      <c r="IN175" s="118"/>
      <c r="IO175" s="118"/>
      <c r="IP175" s="118"/>
      <c r="IQ175" s="118"/>
      <c r="IR175" s="118"/>
      <c r="IS175" s="118"/>
      <c r="IT175" s="118"/>
      <c r="IU175" s="118"/>
      <c r="IV175" s="118"/>
    </row>
    <row r="176" spans="1:256" customFormat="1" ht="37.5" customHeight="1" x14ac:dyDescent="0.3">
      <c r="A176" s="485"/>
      <c r="B176" s="439" t="s">
        <v>371</v>
      </c>
      <c r="C176" s="440">
        <v>992</v>
      </c>
      <c r="D176" s="441" t="s">
        <v>42</v>
      </c>
      <c r="E176" s="433" t="s">
        <v>23</v>
      </c>
      <c r="F176" s="432" t="s">
        <v>161</v>
      </c>
      <c r="G176" s="442" t="s">
        <v>68</v>
      </c>
      <c r="H176" s="442" t="s">
        <v>24</v>
      </c>
      <c r="I176" s="436" t="s">
        <v>127</v>
      </c>
      <c r="J176" s="435"/>
      <c r="K176" s="443">
        <f>K177</f>
        <v>1</v>
      </c>
      <c r="L176" s="484"/>
      <c r="M176" s="135"/>
      <c r="N176" s="135"/>
      <c r="O176" s="118"/>
      <c r="P176" s="118"/>
      <c r="Q176" s="118"/>
      <c r="R176" s="118"/>
      <c r="S176" s="118"/>
      <c r="T176" s="118"/>
      <c r="U176" s="118"/>
      <c r="V176" s="118"/>
      <c r="W176" s="118"/>
      <c r="X176" s="118"/>
      <c r="Y176" s="118"/>
      <c r="Z176" s="118"/>
      <c r="AA176" s="118"/>
      <c r="AB176" s="118"/>
      <c r="AC176" s="118"/>
      <c r="AD176" s="118"/>
      <c r="AE176" s="118"/>
      <c r="AF176" s="118"/>
      <c r="AG176" s="118"/>
      <c r="AH176" s="118"/>
      <c r="AI176" s="118"/>
      <c r="AJ176" s="118"/>
      <c r="AK176" s="118"/>
      <c r="AL176" s="118"/>
      <c r="AM176" s="118"/>
      <c r="AN176" s="118"/>
      <c r="AO176" s="118"/>
      <c r="AP176" s="118"/>
      <c r="AQ176" s="118"/>
      <c r="AR176" s="118"/>
      <c r="AS176" s="118"/>
      <c r="AT176" s="118"/>
      <c r="AU176" s="118"/>
      <c r="AV176" s="118"/>
      <c r="AW176" s="118"/>
      <c r="AX176" s="118"/>
      <c r="AY176" s="118"/>
      <c r="AZ176" s="118"/>
      <c r="BA176" s="118"/>
      <c r="BB176" s="118"/>
      <c r="BC176" s="118"/>
      <c r="BD176" s="118"/>
      <c r="BE176" s="118"/>
      <c r="BF176" s="118"/>
      <c r="BG176" s="118"/>
      <c r="BH176" s="118"/>
      <c r="BI176" s="118"/>
      <c r="BJ176" s="118"/>
      <c r="BK176" s="118"/>
      <c r="BL176" s="118"/>
      <c r="BM176" s="118"/>
      <c r="BN176" s="118"/>
      <c r="BO176" s="118"/>
      <c r="BP176" s="118"/>
      <c r="BQ176" s="118"/>
      <c r="BR176" s="118"/>
      <c r="BS176" s="118"/>
      <c r="BT176" s="118"/>
      <c r="BU176" s="118"/>
      <c r="BV176" s="118"/>
      <c r="BW176" s="118"/>
      <c r="BX176" s="118"/>
      <c r="BY176" s="118"/>
      <c r="BZ176" s="118"/>
      <c r="CA176" s="118"/>
      <c r="CB176" s="118"/>
      <c r="CC176" s="118"/>
      <c r="CD176" s="118"/>
      <c r="CE176" s="118"/>
      <c r="CF176" s="118"/>
      <c r="CG176" s="118"/>
      <c r="CH176" s="118"/>
      <c r="CI176" s="118"/>
      <c r="CJ176" s="118"/>
      <c r="CK176" s="118"/>
      <c r="CL176" s="118"/>
      <c r="CM176" s="118"/>
      <c r="CN176" s="118"/>
      <c r="CO176" s="118"/>
      <c r="CP176" s="118"/>
      <c r="CQ176" s="118"/>
      <c r="CR176" s="118"/>
      <c r="CS176" s="118"/>
      <c r="CT176" s="118"/>
      <c r="CU176" s="118"/>
      <c r="CV176" s="118"/>
      <c r="CW176" s="118"/>
      <c r="CX176" s="118"/>
      <c r="CY176" s="118"/>
      <c r="CZ176" s="118"/>
      <c r="DA176" s="118"/>
      <c r="DB176" s="118"/>
      <c r="DC176" s="118"/>
      <c r="DD176" s="118"/>
      <c r="DE176" s="118"/>
      <c r="DF176" s="118"/>
      <c r="DG176" s="118"/>
      <c r="DH176" s="118"/>
      <c r="DI176" s="118"/>
      <c r="DJ176" s="118"/>
      <c r="DK176" s="118"/>
      <c r="DL176" s="118"/>
      <c r="DM176" s="118"/>
      <c r="DN176" s="118"/>
      <c r="DO176" s="118"/>
      <c r="DP176" s="118"/>
      <c r="DQ176" s="118"/>
      <c r="DR176" s="118"/>
      <c r="DS176" s="118"/>
      <c r="DT176" s="118"/>
      <c r="DU176" s="118"/>
      <c r="DV176" s="118"/>
      <c r="DW176" s="118"/>
      <c r="DX176" s="118"/>
      <c r="DY176" s="118"/>
      <c r="DZ176" s="118"/>
      <c r="EA176" s="118"/>
      <c r="EB176" s="118"/>
      <c r="EC176" s="118"/>
      <c r="ED176" s="118"/>
      <c r="EE176" s="118"/>
      <c r="EF176" s="118"/>
      <c r="EG176" s="118"/>
      <c r="EH176" s="118"/>
      <c r="EI176" s="118"/>
      <c r="EJ176" s="118"/>
      <c r="EK176" s="118"/>
      <c r="EL176" s="118"/>
      <c r="EM176" s="118"/>
      <c r="EN176" s="118"/>
      <c r="EO176" s="118"/>
      <c r="EP176" s="118"/>
      <c r="EQ176" s="118"/>
      <c r="ER176" s="118"/>
      <c r="ES176" s="118"/>
      <c r="ET176" s="118"/>
      <c r="EU176" s="118"/>
      <c r="EV176" s="118"/>
      <c r="EW176" s="118"/>
      <c r="EX176" s="118"/>
      <c r="EY176" s="118"/>
      <c r="EZ176" s="118"/>
      <c r="FA176" s="118"/>
      <c r="FB176" s="118"/>
      <c r="FC176" s="118"/>
      <c r="FD176" s="118"/>
      <c r="FE176" s="118"/>
      <c r="FF176" s="118"/>
      <c r="FG176" s="118"/>
      <c r="FH176" s="118"/>
      <c r="FI176" s="118"/>
      <c r="FJ176" s="118"/>
      <c r="FK176" s="118"/>
      <c r="FL176" s="118"/>
      <c r="FM176" s="118"/>
      <c r="FN176" s="118"/>
      <c r="FO176" s="118"/>
      <c r="FP176" s="118"/>
      <c r="FQ176" s="118"/>
      <c r="FR176" s="118"/>
      <c r="FS176" s="118"/>
      <c r="FT176" s="118"/>
      <c r="FU176" s="118"/>
      <c r="FV176" s="118"/>
      <c r="FW176" s="118"/>
      <c r="FX176" s="118"/>
      <c r="FY176" s="118"/>
      <c r="FZ176" s="118"/>
      <c r="GA176" s="118"/>
      <c r="GB176" s="118"/>
      <c r="GC176" s="118"/>
      <c r="GD176" s="118"/>
      <c r="GE176" s="118"/>
      <c r="GF176" s="118"/>
      <c r="GG176" s="118"/>
      <c r="GH176" s="118"/>
      <c r="GI176" s="118"/>
      <c r="GJ176" s="118"/>
      <c r="GK176" s="118"/>
      <c r="GL176" s="118"/>
      <c r="GM176" s="118"/>
      <c r="GN176" s="118"/>
      <c r="GO176" s="118"/>
      <c r="GP176" s="118"/>
      <c r="GQ176" s="118"/>
      <c r="GR176" s="118"/>
      <c r="GS176" s="118"/>
      <c r="GT176" s="118"/>
      <c r="GU176" s="118"/>
      <c r="GV176" s="118"/>
      <c r="GW176" s="118"/>
      <c r="GX176" s="118"/>
      <c r="GY176" s="118"/>
      <c r="GZ176" s="118"/>
      <c r="HA176" s="118"/>
      <c r="HB176" s="118"/>
      <c r="HC176" s="118"/>
      <c r="HD176" s="118"/>
      <c r="HE176" s="118"/>
      <c r="HF176" s="118"/>
      <c r="HG176" s="118"/>
      <c r="HH176" s="118"/>
      <c r="HI176" s="118"/>
      <c r="HJ176" s="118"/>
      <c r="HK176" s="118"/>
      <c r="HL176" s="118"/>
      <c r="HM176" s="118"/>
      <c r="HN176" s="118"/>
      <c r="HO176" s="118"/>
      <c r="HP176" s="118"/>
      <c r="HQ176" s="118"/>
      <c r="HR176" s="118"/>
      <c r="HS176" s="118"/>
      <c r="HT176" s="118"/>
      <c r="HU176" s="118"/>
      <c r="HV176" s="118"/>
      <c r="HW176" s="118"/>
      <c r="HX176" s="118"/>
      <c r="HY176" s="118"/>
      <c r="HZ176" s="118"/>
      <c r="IA176" s="118"/>
      <c r="IB176" s="118"/>
      <c r="IC176" s="118"/>
      <c r="ID176" s="118"/>
      <c r="IE176" s="118"/>
      <c r="IF176" s="118"/>
      <c r="IG176" s="118"/>
      <c r="IH176" s="118"/>
      <c r="II176" s="118"/>
      <c r="IJ176" s="118"/>
      <c r="IK176" s="118"/>
      <c r="IL176" s="118"/>
      <c r="IM176" s="118"/>
      <c r="IN176" s="118"/>
      <c r="IO176" s="118"/>
      <c r="IP176" s="118"/>
      <c r="IQ176" s="118"/>
      <c r="IR176" s="118"/>
      <c r="IS176" s="118"/>
      <c r="IT176" s="118"/>
      <c r="IU176" s="118"/>
      <c r="IV176" s="118"/>
    </row>
    <row r="177" spans="1:256" customFormat="1" ht="27" customHeight="1" x14ac:dyDescent="0.3">
      <c r="A177" s="483"/>
      <c r="B177" s="438" t="s">
        <v>162</v>
      </c>
      <c r="C177" s="430">
        <v>992</v>
      </c>
      <c r="D177" s="431" t="s">
        <v>42</v>
      </c>
      <c r="E177" s="432" t="s">
        <v>23</v>
      </c>
      <c r="F177" s="432" t="s">
        <v>161</v>
      </c>
      <c r="G177" s="442" t="s">
        <v>68</v>
      </c>
      <c r="H177" s="442" t="s">
        <v>24</v>
      </c>
      <c r="I177" s="436" t="s">
        <v>163</v>
      </c>
      <c r="J177" s="436"/>
      <c r="K177" s="437">
        <f>K178</f>
        <v>1</v>
      </c>
      <c r="L177" s="484"/>
      <c r="M177" s="135"/>
      <c r="N177" s="135"/>
      <c r="O177" s="118"/>
      <c r="P177" s="118"/>
      <c r="Q177" s="118"/>
      <c r="R177" s="118"/>
      <c r="S177" s="118"/>
      <c r="T177" s="118"/>
      <c r="U177" s="118"/>
      <c r="V177" s="118"/>
      <c r="W177" s="118"/>
      <c r="X177" s="118"/>
      <c r="Y177" s="118"/>
      <c r="Z177" s="118"/>
      <c r="AA177" s="118"/>
      <c r="AB177" s="118"/>
      <c r="AC177" s="118"/>
      <c r="AD177" s="118"/>
      <c r="AE177" s="118"/>
      <c r="AF177" s="118"/>
      <c r="AG177" s="118"/>
      <c r="AH177" s="118"/>
      <c r="AI177" s="118"/>
      <c r="AJ177" s="118"/>
      <c r="AK177" s="118"/>
      <c r="AL177" s="118"/>
      <c r="AM177" s="118"/>
      <c r="AN177" s="118"/>
      <c r="AO177" s="118"/>
      <c r="AP177" s="118"/>
      <c r="AQ177" s="118"/>
      <c r="AR177" s="118"/>
      <c r="AS177" s="118"/>
      <c r="AT177" s="118"/>
      <c r="AU177" s="118"/>
      <c r="AV177" s="118"/>
      <c r="AW177" s="118"/>
      <c r="AX177" s="118"/>
      <c r="AY177" s="118"/>
      <c r="AZ177" s="118"/>
      <c r="BA177" s="118"/>
      <c r="BB177" s="118"/>
      <c r="BC177" s="118"/>
      <c r="BD177" s="118"/>
      <c r="BE177" s="118"/>
      <c r="BF177" s="118"/>
      <c r="BG177" s="118"/>
      <c r="BH177" s="118"/>
      <c r="BI177" s="118"/>
      <c r="BJ177" s="118"/>
      <c r="BK177" s="118"/>
      <c r="BL177" s="118"/>
      <c r="BM177" s="118"/>
      <c r="BN177" s="118"/>
      <c r="BO177" s="118"/>
      <c r="BP177" s="118"/>
      <c r="BQ177" s="118"/>
      <c r="BR177" s="118"/>
      <c r="BS177" s="118"/>
      <c r="BT177" s="118"/>
      <c r="BU177" s="118"/>
      <c r="BV177" s="118"/>
      <c r="BW177" s="118"/>
      <c r="BX177" s="118"/>
      <c r="BY177" s="118"/>
      <c r="BZ177" s="118"/>
      <c r="CA177" s="118"/>
      <c r="CB177" s="118"/>
      <c r="CC177" s="118"/>
      <c r="CD177" s="118"/>
      <c r="CE177" s="118"/>
      <c r="CF177" s="118"/>
      <c r="CG177" s="118"/>
      <c r="CH177" s="118"/>
      <c r="CI177" s="118"/>
      <c r="CJ177" s="118"/>
      <c r="CK177" s="118"/>
      <c r="CL177" s="118"/>
      <c r="CM177" s="118"/>
      <c r="CN177" s="118"/>
      <c r="CO177" s="118"/>
      <c r="CP177" s="118"/>
      <c r="CQ177" s="118"/>
      <c r="CR177" s="118"/>
      <c r="CS177" s="118"/>
      <c r="CT177" s="118"/>
      <c r="CU177" s="118"/>
      <c r="CV177" s="118"/>
      <c r="CW177" s="118"/>
      <c r="CX177" s="118"/>
      <c r="CY177" s="118"/>
      <c r="CZ177" s="118"/>
      <c r="DA177" s="118"/>
      <c r="DB177" s="118"/>
      <c r="DC177" s="118"/>
      <c r="DD177" s="118"/>
      <c r="DE177" s="118"/>
      <c r="DF177" s="118"/>
      <c r="DG177" s="118"/>
      <c r="DH177" s="118"/>
      <c r="DI177" s="118"/>
      <c r="DJ177" s="118"/>
      <c r="DK177" s="118"/>
      <c r="DL177" s="118"/>
      <c r="DM177" s="118"/>
      <c r="DN177" s="118"/>
      <c r="DO177" s="118"/>
      <c r="DP177" s="118"/>
      <c r="DQ177" s="118"/>
      <c r="DR177" s="118"/>
      <c r="DS177" s="118"/>
      <c r="DT177" s="118"/>
      <c r="DU177" s="118"/>
      <c r="DV177" s="118"/>
      <c r="DW177" s="118"/>
      <c r="DX177" s="118"/>
      <c r="DY177" s="118"/>
      <c r="DZ177" s="118"/>
      <c r="EA177" s="118"/>
      <c r="EB177" s="118"/>
      <c r="EC177" s="118"/>
      <c r="ED177" s="118"/>
      <c r="EE177" s="118"/>
      <c r="EF177" s="118"/>
      <c r="EG177" s="118"/>
      <c r="EH177" s="118"/>
      <c r="EI177" s="118"/>
      <c r="EJ177" s="118"/>
      <c r="EK177" s="118"/>
      <c r="EL177" s="118"/>
      <c r="EM177" s="118"/>
      <c r="EN177" s="118"/>
      <c r="EO177" s="118"/>
      <c r="EP177" s="118"/>
      <c r="EQ177" s="118"/>
      <c r="ER177" s="118"/>
      <c r="ES177" s="118"/>
      <c r="ET177" s="118"/>
      <c r="EU177" s="118"/>
      <c r="EV177" s="118"/>
      <c r="EW177" s="118"/>
      <c r="EX177" s="118"/>
      <c r="EY177" s="118"/>
      <c r="EZ177" s="118"/>
      <c r="FA177" s="118"/>
      <c r="FB177" s="118"/>
      <c r="FC177" s="118"/>
      <c r="FD177" s="118"/>
      <c r="FE177" s="118"/>
      <c r="FF177" s="118"/>
      <c r="FG177" s="118"/>
      <c r="FH177" s="118"/>
      <c r="FI177" s="118"/>
      <c r="FJ177" s="118"/>
      <c r="FK177" s="118"/>
      <c r="FL177" s="118"/>
      <c r="FM177" s="118"/>
      <c r="FN177" s="118"/>
      <c r="FO177" s="118"/>
      <c r="FP177" s="118"/>
      <c r="FQ177" s="118"/>
      <c r="FR177" s="118"/>
      <c r="FS177" s="118"/>
      <c r="FT177" s="118"/>
      <c r="FU177" s="118"/>
      <c r="FV177" s="118"/>
      <c r="FW177" s="118"/>
      <c r="FX177" s="118"/>
      <c r="FY177" s="118"/>
      <c r="FZ177" s="118"/>
      <c r="GA177" s="118"/>
      <c r="GB177" s="118"/>
      <c r="GC177" s="118"/>
      <c r="GD177" s="118"/>
      <c r="GE177" s="118"/>
      <c r="GF177" s="118"/>
      <c r="GG177" s="118"/>
      <c r="GH177" s="118"/>
      <c r="GI177" s="118"/>
      <c r="GJ177" s="118"/>
      <c r="GK177" s="118"/>
      <c r="GL177" s="118"/>
      <c r="GM177" s="118"/>
      <c r="GN177" s="118"/>
      <c r="GO177" s="118"/>
      <c r="GP177" s="118"/>
      <c r="GQ177" s="118"/>
      <c r="GR177" s="118"/>
      <c r="GS177" s="118"/>
      <c r="GT177" s="118"/>
      <c r="GU177" s="118"/>
      <c r="GV177" s="118"/>
      <c r="GW177" s="118"/>
      <c r="GX177" s="118"/>
      <c r="GY177" s="118"/>
      <c r="GZ177" s="118"/>
      <c r="HA177" s="118"/>
      <c r="HB177" s="118"/>
      <c r="HC177" s="118"/>
      <c r="HD177" s="118"/>
      <c r="HE177" s="118"/>
      <c r="HF177" s="118"/>
      <c r="HG177" s="118"/>
      <c r="HH177" s="118"/>
      <c r="HI177" s="118"/>
      <c r="HJ177" s="118"/>
      <c r="HK177" s="118"/>
      <c r="HL177" s="118"/>
      <c r="HM177" s="118"/>
      <c r="HN177" s="118"/>
      <c r="HO177" s="118"/>
      <c r="HP177" s="118"/>
      <c r="HQ177" s="118"/>
      <c r="HR177" s="118"/>
      <c r="HS177" s="118"/>
      <c r="HT177" s="118"/>
      <c r="HU177" s="118"/>
      <c r="HV177" s="118"/>
      <c r="HW177" s="118"/>
      <c r="HX177" s="118"/>
      <c r="HY177" s="118"/>
      <c r="HZ177" s="118"/>
      <c r="IA177" s="118"/>
      <c r="IB177" s="118"/>
      <c r="IC177" s="118"/>
      <c r="ID177" s="118"/>
      <c r="IE177" s="118"/>
      <c r="IF177" s="118"/>
      <c r="IG177" s="118"/>
      <c r="IH177" s="118"/>
      <c r="II177" s="118"/>
      <c r="IJ177" s="118"/>
      <c r="IK177" s="118"/>
      <c r="IL177" s="118"/>
      <c r="IM177" s="118"/>
      <c r="IN177" s="118"/>
      <c r="IO177" s="118"/>
      <c r="IP177" s="118"/>
      <c r="IQ177" s="118"/>
      <c r="IR177" s="118"/>
      <c r="IS177" s="118"/>
      <c r="IT177" s="118"/>
      <c r="IU177" s="118"/>
      <c r="IV177" s="118"/>
    </row>
    <row r="178" spans="1:256" customFormat="1" ht="18" customHeight="1" x14ac:dyDescent="0.3">
      <c r="A178" s="485"/>
      <c r="B178" s="439" t="s">
        <v>164</v>
      </c>
      <c r="C178" s="440">
        <v>992</v>
      </c>
      <c r="D178" s="441" t="s">
        <v>42</v>
      </c>
      <c r="E178" s="433" t="s">
        <v>23</v>
      </c>
      <c r="F178" s="433" t="s">
        <v>161</v>
      </c>
      <c r="G178" s="434" t="s">
        <v>68</v>
      </c>
      <c r="H178" s="434" t="s">
        <v>24</v>
      </c>
      <c r="I178" s="435" t="s">
        <v>163</v>
      </c>
      <c r="J178" s="435" t="s">
        <v>184</v>
      </c>
      <c r="K178" s="443">
        <v>1</v>
      </c>
      <c r="L178" s="486"/>
      <c r="M178" s="135"/>
      <c r="N178" s="135"/>
      <c r="O178" s="118"/>
      <c r="P178" s="118"/>
      <c r="Q178" s="118"/>
      <c r="R178" s="118"/>
      <c r="S178" s="118"/>
      <c r="T178" s="118"/>
      <c r="U178" s="118"/>
      <c r="V178" s="118"/>
      <c r="W178" s="118"/>
      <c r="X178" s="118"/>
      <c r="Y178" s="118"/>
      <c r="Z178" s="118"/>
      <c r="AA178" s="118"/>
      <c r="AB178" s="118"/>
      <c r="AC178" s="118"/>
      <c r="AD178" s="118"/>
      <c r="AE178" s="118"/>
      <c r="AF178" s="118"/>
      <c r="AG178" s="118"/>
      <c r="AH178" s="118"/>
      <c r="AI178" s="118"/>
      <c r="AJ178" s="118"/>
      <c r="AK178" s="118"/>
      <c r="AL178" s="118"/>
      <c r="AM178" s="118"/>
      <c r="AN178" s="118"/>
      <c r="AO178" s="118"/>
      <c r="AP178" s="118"/>
      <c r="AQ178" s="118"/>
      <c r="AR178" s="118"/>
      <c r="AS178" s="118"/>
      <c r="AT178" s="118"/>
      <c r="AU178" s="118"/>
      <c r="AV178" s="118"/>
      <c r="AW178" s="118"/>
      <c r="AX178" s="118"/>
      <c r="AY178" s="118"/>
      <c r="AZ178" s="118"/>
      <c r="BA178" s="118"/>
      <c r="BB178" s="118"/>
      <c r="BC178" s="118"/>
      <c r="BD178" s="118"/>
      <c r="BE178" s="118"/>
      <c r="BF178" s="118"/>
      <c r="BG178" s="118"/>
      <c r="BH178" s="118"/>
      <c r="BI178" s="118"/>
      <c r="BJ178" s="118"/>
      <c r="BK178" s="118"/>
      <c r="BL178" s="118"/>
      <c r="BM178" s="118"/>
      <c r="BN178" s="118"/>
      <c r="BO178" s="118"/>
      <c r="BP178" s="118"/>
      <c r="BQ178" s="118"/>
      <c r="BR178" s="118"/>
      <c r="BS178" s="118"/>
      <c r="BT178" s="118"/>
      <c r="BU178" s="118"/>
      <c r="BV178" s="118"/>
      <c r="BW178" s="118"/>
      <c r="BX178" s="118"/>
      <c r="BY178" s="118"/>
      <c r="BZ178" s="118"/>
      <c r="CA178" s="118"/>
      <c r="CB178" s="118"/>
      <c r="CC178" s="118"/>
      <c r="CD178" s="118"/>
      <c r="CE178" s="118"/>
      <c r="CF178" s="118"/>
      <c r="CG178" s="118"/>
      <c r="CH178" s="118"/>
      <c r="CI178" s="118"/>
      <c r="CJ178" s="118"/>
      <c r="CK178" s="118"/>
      <c r="CL178" s="118"/>
      <c r="CM178" s="118"/>
      <c r="CN178" s="118"/>
      <c r="CO178" s="118"/>
      <c r="CP178" s="118"/>
      <c r="CQ178" s="118"/>
      <c r="CR178" s="118"/>
      <c r="CS178" s="118"/>
      <c r="CT178" s="118"/>
      <c r="CU178" s="118"/>
      <c r="CV178" s="118"/>
      <c r="CW178" s="118"/>
      <c r="CX178" s="118"/>
      <c r="CY178" s="118"/>
      <c r="CZ178" s="118"/>
      <c r="DA178" s="118"/>
      <c r="DB178" s="118"/>
      <c r="DC178" s="118"/>
      <c r="DD178" s="118"/>
      <c r="DE178" s="118"/>
      <c r="DF178" s="118"/>
      <c r="DG178" s="118"/>
      <c r="DH178" s="118"/>
      <c r="DI178" s="118"/>
      <c r="DJ178" s="118"/>
      <c r="DK178" s="118"/>
      <c r="DL178" s="118"/>
      <c r="DM178" s="118"/>
      <c r="DN178" s="118"/>
      <c r="DO178" s="118"/>
      <c r="DP178" s="118"/>
      <c r="DQ178" s="118"/>
      <c r="DR178" s="118"/>
      <c r="DS178" s="118"/>
      <c r="DT178" s="118"/>
      <c r="DU178" s="118"/>
      <c r="DV178" s="118"/>
      <c r="DW178" s="118"/>
      <c r="DX178" s="118"/>
      <c r="DY178" s="118"/>
      <c r="DZ178" s="118"/>
      <c r="EA178" s="118"/>
      <c r="EB178" s="118"/>
      <c r="EC178" s="118"/>
      <c r="ED178" s="118"/>
      <c r="EE178" s="118"/>
      <c r="EF178" s="118"/>
      <c r="EG178" s="118"/>
      <c r="EH178" s="118"/>
      <c r="EI178" s="118"/>
      <c r="EJ178" s="118"/>
      <c r="EK178" s="118"/>
      <c r="EL178" s="118"/>
      <c r="EM178" s="118"/>
      <c r="EN178" s="118"/>
      <c r="EO178" s="118"/>
      <c r="EP178" s="118"/>
      <c r="EQ178" s="118"/>
      <c r="ER178" s="118"/>
      <c r="ES178" s="118"/>
      <c r="ET178" s="118"/>
      <c r="EU178" s="118"/>
      <c r="EV178" s="118"/>
      <c r="EW178" s="118"/>
      <c r="EX178" s="118"/>
      <c r="EY178" s="118"/>
      <c r="EZ178" s="118"/>
      <c r="FA178" s="118"/>
      <c r="FB178" s="118"/>
      <c r="FC178" s="118"/>
      <c r="FD178" s="118"/>
      <c r="FE178" s="118"/>
      <c r="FF178" s="118"/>
      <c r="FG178" s="118"/>
      <c r="FH178" s="118"/>
      <c r="FI178" s="118"/>
      <c r="FJ178" s="118"/>
      <c r="FK178" s="118"/>
      <c r="FL178" s="118"/>
      <c r="FM178" s="118"/>
      <c r="FN178" s="118"/>
      <c r="FO178" s="118"/>
      <c r="FP178" s="118"/>
      <c r="FQ178" s="118"/>
      <c r="FR178" s="118"/>
      <c r="FS178" s="118"/>
      <c r="FT178" s="118"/>
      <c r="FU178" s="118"/>
      <c r="FV178" s="118"/>
      <c r="FW178" s="118"/>
      <c r="FX178" s="118"/>
      <c r="FY178" s="118"/>
      <c r="FZ178" s="118"/>
      <c r="GA178" s="118"/>
      <c r="GB178" s="118"/>
      <c r="GC178" s="118"/>
      <c r="GD178" s="118"/>
      <c r="GE178" s="118"/>
      <c r="GF178" s="118"/>
      <c r="GG178" s="118"/>
      <c r="GH178" s="118"/>
      <c r="GI178" s="118"/>
      <c r="GJ178" s="118"/>
      <c r="GK178" s="118"/>
      <c r="GL178" s="118"/>
      <c r="GM178" s="118"/>
      <c r="GN178" s="118"/>
      <c r="GO178" s="118"/>
      <c r="GP178" s="118"/>
      <c r="GQ178" s="118"/>
      <c r="GR178" s="118"/>
      <c r="GS178" s="118"/>
      <c r="GT178" s="118"/>
      <c r="GU178" s="118"/>
      <c r="GV178" s="118"/>
      <c r="GW178" s="118"/>
      <c r="GX178" s="118"/>
      <c r="GY178" s="118"/>
      <c r="GZ178" s="118"/>
      <c r="HA178" s="118"/>
      <c r="HB178" s="118"/>
      <c r="HC178" s="118"/>
      <c r="HD178" s="118"/>
      <c r="HE178" s="118"/>
      <c r="HF178" s="118"/>
      <c r="HG178" s="118"/>
      <c r="HH178" s="118"/>
      <c r="HI178" s="118"/>
      <c r="HJ178" s="118"/>
      <c r="HK178" s="118"/>
      <c r="HL178" s="118"/>
      <c r="HM178" s="118"/>
      <c r="HN178" s="118"/>
      <c r="HO178" s="118"/>
      <c r="HP178" s="118"/>
      <c r="HQ178" s="118"/>
      <c r="HR178" s="118"/>
      <c r="HS178" s="118"/>
      <c r="HT178" s="118"/>
      <c r="HU178" s="118"/>
      <c r="HV178" s="118"/>
      <c r="HW178" s="118"/>
      <c r="HX178" s="118"/>
      <c r="HY178" s="118"/>
      <c r="HZ178" s="118"/>
      <c r="IA178" s="118"/>
      <c r="IB178" s="118"/>
      <c r="IC178" s="118"/>
      <c r="ID178" s="118"/>
      <c r="IE178" s="118"/>
      <c r="IF178" s="118"/>
      <c r="IG178" s="118"/>
      <c r="IH178" s="118"/>
      <c r="II178" s="118"/>
      <c r="IJ178" s="118"/>
      <c r="IK178" s="118"/>
      <c r="IL178" s="118"/>
      <c r="IM178" s="118"/>
      <c r="IN178" s="118"/>
      <c r="IO178" s="118"/>
      <c r="IP178" s="118"/>
      <c r="IQ178" s="118"/>
      <c r="IR178" s="118"/>
      <c r="IS178" s="118"/>
      <c r="IT178" s="118"/>
      <c r="IU178" s="118"/>
      <c r="IV178" s="118"/>
    </row>
    <row r="179" spans="1:256" x14ac:dyDescent="0.25">
      <c r="A179" s="64"/>
      <c r="B179" s="65"/>
      <c r="C179" s="66"/>
      <c r="D179" s="56"/>
      <c r="E179" s="56"/>
      <c r="F179" s="56"/>
      <c r="G179" s="56"/>
      <c r="H179" s="56"/>
      <c r="I179" s="56"/>
      <c r="J179" s="56"/>
      <c r="K179" s="67"/>
    </row>
    <row r="180" spans="1:256" ht="18.75" x14ac:dyDescent="0.3">
      <c r="B180" s="573" t="s">
        <v>450</v>
      </c>
      <c r="C180" s="574"/>
      <c r="D180" s="574"/>
      <c r="E180" s="574"/>
      <c r="F180" s="574"/>
      <c r="G180" s="574"/>
      <c r="H180" s="574"/>
      <c r="I180" s="574"/>
      <c r="J180" s="574"/>
      <c r="K180" s="574"/>
    </row>
  </sheetData>
  <mergeCells count="15">
    <mergeCell ref="B180:K180"/>
    <mergeCell ref="A13:K13"/>
    <mergeCell ref="F15:I15"/>
    <mergeCell ref="F16:I16"/>
    <mergeCell ref="C5:K5"/>
    <mergeCell ref="C6:K6"/>
    <mergeCell ref="C7:K7"/>
    <mergeCell ref="C8:K8"/>
    <mergeCell ref="C9:K9"/>
    <mergeCell ref="C10:K10"/>
    <mergeCell ref="C1:K1"/>
    <mergeCell ref="C2:K2"/>
    <mergeCell ref="C3:K3"/>
    <mergeCell ref="C4:K4"/>
    <mergeCell ref="A12:K12"/>
  </mergeCells>
  <phoneticPr fontId="38" type="noConversion"/>
  <pageMargins left="0.70866141732283472" right="0.31496062992125984" top="0.74803149606299213" bottom="0.74803149606299213" header="0.31496062992125984" footer="0.31496062992125984"/>
  <pageSetup paperSize="9" scale="57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view="pageBreakPreview" zoomScale="60" zoomScaleNormal="80" workbookViewId="0">
      <selection activeCell="B5" sqref="B5:C5"/>
    </sheetView>
  </sheetViews>
  <sheetFormatPr defaultRowHeight="15" x14ac:dyDescent="0.25"/>
  <cols>
    <col min="1" max="1" width="33.42578125" customWidth="1"/>
    <col min="2" max="2" width="73.7109375" customWidth="1"/>
    <col min="3" max="3" width="21.140625" customWidth="1"/>
    <col min="4" max="5" width="0" hidden="1" customWidth="1"/>
  </cols>
  <sheetData>
    <row r="1" spans="1:13" ht="15.75" x14ac:dyDescent="0.25">
      <c r="B1" s="171"/>
      <c r="C1" s="177" t="s">
        <v>455</v>
      </c>
    </row>
    <row r="2" spans="1:13" ht="15.75" x14ac:dyDescent="0.25">
      <c r="B2" s="171"/>
      <c r="C2" s="172" t="s">
        <v>0</v>
      </c>
      <c r="L2" s="173"/>
      <c r="M2" s="173"/>
    </row>
    <row r="3" spans="1:13" ht="15.75" x14ac:dyDescent="0.25">
      <c r="B3" s="171"/>
      <c r="C3" s="172" t="s">
        <v>1</v>
      </c>
    </row>
    <row r="4" spans="1:13" ht="15.75" x14ac:dyDescent="0.25">
      <c r="B4" s="171"/>
      <c r="C4" s="172" t="s">
        <v>2</v>
      </c>
    </row>
    <row r="5" spans="1:13" x14ac:dyDescent="0.25">
      <c r="B5" s="586" t="s">
        <v>463</v>
      </c>
      <c r="C5" s="548"/>
    </row>
    <row r="6" spans="1:13" x14ac:dyDescent="0.25">
      <c r="B6" s="461"/>
      <c r="C6" s="459"/>
    </row>
    <row r="7" spans="1:13" ht="15.75" x14ac:dyDescent="0.25">
      <c r="B7" s="171"/>
      <c r="C7" s="177" t="s">
        <v>277</v>
      </c>
    </row>
    <row r="8" spans="1:13" ht="15.75" x14ac:dyDescent="0.25">
      <c r="B8" s="171"/>
      <c r="C8" s="172" t="s">
        <v>0</v>
      </c>
    </row>
    <row r="9" spans="1:13" ht="15.75" x14ac:dyDescent="0.25">
      <c r="B9" s="171"/>
      <c r="C9" s="172" t="s">
        <v>1</v>
      </c>
    </row>
    <row r="10" spans="1:13" ht="15.75" x14ac:dyDescent="0.25">
      <c r="B10" s="171"/>
      <c r="C10" s="172" t="s">
        <v>2</v>
      </c>
    </row>
    <row r="11" spans="1:13" ht="18.75" x14ac:dyDescent="0.3">
      <c r="A11" s="170"/>
      <c r="B11" s="586" t="s">
        <v>432</v>
      </c>
      <c r="C11" s="548"/>
    </row>
    <row r="12" spans="1:13" ht="4.5" customHeight="1" x14ac:dyDescent="0.3">
      <c r="A12" s="169"/>
      <c r="B12" s="168"/>
      <c r="C12" s="168"/>
    </row>
    <row r="13" spans="1:13" ht="46.5" customHeight="1" x14ac:dyDescent="0.25">
      <c r="A13" s="582" t="s">
        <v>372</v>
      </c>
      <c r="B13" s="583"/>
      <c r="C13" s="583"/>
    </row>
    <row r="14" spans="1:13" ht="18.75" x14ac:dyDescent="0.25">
      <c r="A14" s="583"/>
      <c r="B14" s="583"/>
      <c r="C14" s="583"/>
    </row>
    <row r="15" spans="1:13" ht="18.75" x14ac:dyDescent="0.25">
      <c r="B15" s="167"/>
      <c r="C15" s="166" t="s">
        <v>3</v>
      </c>
    </row>
    <row r="16" spans="1:13" ht="93.75" x14ac:dyDescent="0.25">
      <c r="A16" s="165" t="s">
        <v>201</v>
      </c>
      <c r="B16" s="165" t="s">
        <v>225</v>
      </c>
      <c r="C16" s="68" t="s">
        <v>148</v>
      </c>
      <c r="D16" s="28" t="s">
        <v>120</v>
      </c>
      <c r="E16" s="28" t="s">
        <v>119</v>
      </c>
    </row>
    <row r="17" spans="1:7" s="157" customFormat="1" ht="54.75" customHeight="1" x14ac:dyDescent="0.25">
      <c r="A17" s="164"/>
      <c r="B17" s="163" t="s">
        <v>224</v>
      </c>
      <c r="C17" s="159">
        <f>C18+C21+C27</f>
        <v>1082.5</v>
      </c>
      <c r="G17" s="162"/>
    </row>
    <row r="18" spans="1:7" ht="45" customHeight="1" x14ac:dyDescent="0.25">
      <c r="A18" s="235" t="s">
        <v>222</v>
      </c>
      <c r="B18" s="220" t="s">
        <v>221</v>
      </c>
      <c r="C18" s="222">
        <v>0</v>
      </c>
    </row>
    <row r="19" spans="1:7" ht="45" customHeight="1" x14ac:dyDescent="0.25">
      <c r="A19" s="234" t="s">
        <v>220</v>
      </c>
      <c r="B19" s="234" t="s">
        <v>373</v>
      </c>
      <c r="C19" s="239">
        <v>0</v>
      </c>
    </row>
    <row r="20" spans="1:7" ht="36" customHeight="1" x14ac:dyDescent="0.25">
      <c r="A20" s="234" t="s">
        <v>323</v>
      </c>
      <c r="B20" s="234" t="s">
        <v>375</v>
      </c>
      <c r="C20" s="240">
        <v>0</v>
      </c>
    </row>
    <row r="21" spans="1:7" ht="30" customHeight="1" x14ac:dyDescent="0.25">
      <c r="A21" s="161" t="s">
        <v>214</v>
      </c>
      <c r="B21" s="160" t="s">
        <v>213</v>
      </c>
      <c r="C21" s="239">
        <f>C26</f>
        <v>-1000</v>
      </c>
    </row>
    <row r="22" spans="1:7" ht="43.5" customHeight="1" x14ac:dyDescent="0.25">
      <c r="A22" s="234" t="s">
        <v>219</v>
      </c>
      <c r="B22" s="155" t="s">
        <v>374</v>
      </c>
      <c r="C22" s="239">
        <f>C24</f>
        <v>0</v>
      </c>
    </row>
    <row r="23" spans="1:7" ht="60" customHeight="1" x14ac:dyDescent="0.25">
      <c r="A23" s="234" t="s">
        <v>219</v>
      </c>
      <c r="B23" s="234" t="s">
        <v>218</v>
      </c>
      <c r="C23" s="240">
        <v>0</v>
      </c>
    </row>
    <row r="24" spans="1:7" ht="57.75" customHeight="1" x14ac:dyDescent="0.25">
      <c r="A24" s="234" t="s">
        <v>322</v>
      </c>
      <c r="B24" s="234" t="s">
        <v>376</v>
      </c>
      <c r="C24" s="240">
        <v>0</v>
      </c>
    </row>
    <row r="25" spans="1:7" ht="52.5" customHeight="1" x14ac:dyDescent="0.25">
      <c r="A25" s="234" t="s">
        <v>217</v>
      </c>
      <c r="B25" s="234" t="s">
        <v>216</v>
      </c>
      <c r="C25" s="240">
        <f>C26</f>
        <v>-1000</v>
      </c>
    </row>
    <row r="26" spans="1:7" ht="53.25" customHeight="1" x14ac:dyDescent="0.25">
      <c r="A26" s="158" t="s">
        <v>212</v>
      </c>
      <c r="B26" s="158" t="s">
        <v>215</v>
      </c>
      <c r="C26" s="241">
        <v>-1000</v>
      </c>
    </row>
    <row r="27" spans="1:7" s="157" customFormat="1" ht="36" customHeight="1" x14ac:dyDescent="0.25">
      <c r="A27" s="238" t="s">
        <v>211</v>
      </c>
      <c r="B27" s="236" t="s">
        <v>210</v>
      </c>
      <c r="C27" s="242">
        <f>C31+C35</f>
        <v>2082.5</v>
      </c>
    </row>
    <row r="28" spans="1:7" ht="30" customHeight="1" x14ac:dyDescent="0.25">
      <c r="A28" s="234" t="s">
        <v>324</v>
      </c>
      <c r="B28" s="234" t="s">
        <v>378</v>
      </c>
      <c r="C28" s="240">
        <f>C31</f>
        <v>-24855</v>
      </c>
    </row>
    <row r="29" spans="1:7" ht="24.75" customHeight="1" x14ac:dyDescent="0.25">
      <c r="A29" s="234" t="s">
        <v>377</v>
      </c>
      <c r="B29" s="234" t="s">
        <v>325</v>
      </c>
      <c r="C29" s="243">
        <f>C31</f>
        <v>-24855</v>
      </c>
    </row>
    <row r="30" spans="1:7" ht="24.75" customHeight="1" x14ac:dyDescent="0.25">
      <c r="A30" s="244" t="s">
        <v>379</v>
      </c>
      <c r="B30" s="234" t="s">
        <v>380</v>
      </c>
      <c r="C30" s="243">
        <f>C31</f>
        <v>-24855</v>
      </c>
    </row>
    <row r="31" spans="1:7" ht="40.5" customHeight="1" x14ac:dyDescent="0.25">
      <c r="A31" s="246" t="s">
        <v>209</v>
      </c>
      <c r="B31" s="245" t="s">
        <v>208</v>
      </c>
      <c r="C31" s="243">
        <v>-24855</v>
      </c>
    </row>
    <row r="32" spans="1:7" ht="24.75" customHeight="1" x14ac:dyDescent="0.25">
      <c r="A32" s="234" t="s">
        <v>207</v>
      </c>
      <c r="B32" s="234" t="s">
        <v>381</v>
      </c>
      <c r="C32" s="243">
        <f>C35</f>
        <v>26937.5</v>
      </c>
    </row>
    <row r="33" spans="1:6" ht="24.75" customHeight="1" x14ac:dyDescent="0.25">
      <c r="A33" s="234" t="s">
        <v>206</v>
      </c>
      <c r="B33" s="234" t="s">
        <v>205</v>
      </c>
      <c r="C33" s="243">
        <f>C35</f>
        <v>26937.5</v>
      </c>
    </row>
    <row r="34" spans="1:6" ht="24.75" customHeight="1" x14ac:dyDescent="0.25">
      <c r="A34" s="234" t="s">
        <v>204</v>
      </c>
      <c r="B34" s="234" t="s">
        <v>203</v>
      </c>
      <c r="C34" s="243">
        <f>C35</f>
        <v>26937.5</v>
      </c>
    </row>
    <row r="35" spans="1:6" ht="39.75" customHeight="1" x14ac:dyDescent="0.25">
      <c r="A35" s="234" t="s">
        <v>235</v>
      </c>
      <c r="B35" s="234" t="s">
        <v>202</v>
      </c>
      <c r="C35" s="243">
        <v>26937.5</v>
      </c>
    </row>
    <row r="37" spans="1:6" ht="18.75" x14ac:dyDescent="0.3">
      <c r="A37" s="584" t="s">
        <v>443</v>
      </c>
      <c r="B37" s="585"/>
      <c r="C37" s="585"/>
      <c r="D37" s="145"/>
      <c r="E37" s="145"/>
      <c r="F37" s="145"/>
    </row>
    <row r="38" spans="1:6" ht="18.75" x14ac:dyDescent="0.25">
      <c r="C38" s="156"/>
    </row>
  </sheetData>
  <mergeCells count="5">
    <mergeCell ref="A13:C13"/>
    <mergeCell ref="A14:C14"/>
    <mergeCell ref="A37:C37"/>
    <mergeCell ref="B5:C5"/>
    <mergeCell ref="B11:C11"/>
  </mergeCells>
  <phoneticPr fontId="38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B6" sqref="B6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177" t="s">
        <v>246</v>
      </c>
    </row>
    <row r="2" spans="1:2" ht="15.75" x14ac:dyDescent="0.25">
      <c r="B2" s="177" t="s">
        <v>0</v>
      </c>
    </row>
    <row r="3" spans="1:2" ht="15.75" x14ac:dyDescent="0.25">
      <c r="B3" s="177" t="s">
        <v>1</v>
      </c>
    </row>
    <row r="4" spans="1:2" ht="15.75" x14ac:dyDescent="0.25">
      <c r="B4" s="177" t="s">
        <v>2</v>
      </c>
    </row>
    <row r="5" spans="1:2" x14ac:dyDescent="0.25">
      <c r="B5" s="180" t="s">
        <v>433</v>
      </c>
    </row>
    <row r="9" spans="1:2" ht="98.25" customHeight="1" x14ac:dyDescent="0.25">
      <c r="A9" s="543" t="s">
        <v>403</v>
      </c>
      <c r="B9" s="544"/>
    </row>
    <row r="10" spans="1:2" ht="18.75" x14ac:dyDescent="0.25">
      <c r="A10" s="188">
        <v>4</v>
      </c>
      <c r="B10" s="188"/>
    </row>
    <row r="11" spans="1:2" ht="18.75" x14ac:dyDescent="0.3">
      <c r="A11" s="189"/>
      <c r="B11" s="189" t="s">
        <v>3</v>
      </c>
    </row>
    <row r="12" spans="1:2" ht="18.75" x14ac:dyDescent="0.25">
      <c r="A12" s="184" t="s">
        <v>247</v>
      </c>
      <c r="B12" s="190" t="s">
        <v>248</v>
      </c>
    </row>
    <row r="13" spans="1:2" ht="19.5" thickBot="1" x14ac:dyDescent="0.3">
      <c r="A13" s="191">
        <v>1</v>
      </c>
      <c r="B13" s="191">
        <v>2</v>
      </c>
    </row>
    <row r="14" spans="1:2" ht="19.5" thickBot="1" x14ac:dyDescent="0.3">
      <c r="A14" s="229" t="s">
        <v>249</v>
      </c>
      <c r="B14" s="231">
        <v>70</v>
      </c>
    </row>
    <row r="15" spans="1:2" ht="63" x14ac:dyDescent="0.25">
      <c r="A15" s="230" t="s">
        <v>338</v>
      </c>
      <c r="B15" s="191">
        <v>27.5</v>
      </c>
    </row>
    <row r="16" spans="1:2" ht="18.75" x14ac:dyDescent="0.25">
      <c r="A16" s="230" t="s">
        <v>339</v>
      </c>
      <c r="B16" s="191">
        <v>27.7</v>
      </c>
    </row>
    <row r="17" spans="1:3" ht="18.75" x14ac:dyDescent="0.3">
      <c r="A17" s="192" t="s">
        <v>250</v>
      </c>
      <c r="B17" s="231">
        <f>SUM(B14:B16)</f>
        <v>125.2</v>
      </c>
    </row>
    <row r="19" spans="1:3" x14ac:dyDescent="0.25">
      <c r="A19" s="587" t="s">
        <v>382</v>
      </c>
      <c r="B19" s="587"/>
      <c r="C19" s="587"/>
    </row>
  </sheetData>
  <mergeCells count="2">
    <mergeCell ref="A9:B9"/>
    <mergeCell ref="A19:C1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6</vt:i4>
      </vt:variant>
    </vt:vector>
  </HeadingPairs>
  <TitlesOfParts>
    <vt:vector size="20" baseType="lpstr">
      <vt:lpstr>Прил 2</vt:lpstr>
      <vt:lpstr>Прил 3</vt:lpstr>
      <vt:lpstr>прил2(2)</vt:lpstr>
      <vt:lpstr>прил3(4)</vt:lpstr>
      <vt:lpstr>прил4(5)</vt:lpstr>
      <vt:lpstr>прил.5(6)</vt:lpstr>
      <vt:lpstr>прил._6(7)</vt:lpstr>
      <vt:lpstr>Прил 7(8)</vt:lpstr>
      <vt:lpstr>прил 9</vt:lpstr>
      <vt:lpstr>Прил 10+</vt:lpstr>
      <vt:lpstr>Заимст 11</vt:lpstr>
      <vt:lpstr>Гарант 12</vt:lpstr>
      <vt:lpstr>нормативы 13</vt:lpstr>
      <vt:lpstr>прило10</vt:lpstr>
      <vt:lpstr>'Прил 2'!Область_печати</vt:lpstr>
      <vt:lpstr>'прил 9'!Область_печати</vt:lpstr>
      <vt:lpstr>'прил._6(7)'!Область_печати</vt:lpstr>
      <vt:lpstr>'прил.5(6)'!Область_печати</vt:lpstr>
      <vt:lpstr>'прил4(5)'!Область_печати</vt:lpstr>
      <vt:lpstr>прило10!Область_печати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Надежда</cp:lastModifiedBy>
  <cp:lastPrinted>2021-04-22T07:06:40Z</cp:lastPrinted>
  <dcterms:created xsi:type="dcterms:W3CDTF">2010-11-10T14:00:24Z</dcterms:created>
  <dcterms:modified xsi:type="dcterms:W3CDTF">2021-04-26T06:37:37Z</dcterms:modified>
</cp:coreProperties>
</file>