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735" windowWidth="12855" windowHeight="9150" tabRatio="849" firstSheet="4" activeTab="7"/>
  </bookViews>
  <sheets>
    <sheet name="Прил 2" sheetId="41" state="hidden" r:id="rId1"/>
    <sheet name="Прил 3" sheetId="44" state="hidden" r:id="rId2"/>
    <sheet name="прил2(2)" sheetId="53" state="hidden" r:id="rId3"/>
    <sheet name="прил3(4)" sheetId="54" state="hidden" r:id="rId4"/>
    <sheet name="прил4(5)" sheetId="6" r:id="rId5"/>
    <sheet name="прил.5(6)" sheetId="40" r:id="rId6"/>
    <sheet name="прил._6(7)" sheetId="24" r:id="rId7"/>
    <sheet name="Прил 7(8)" sheetId="42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  <sheet name="прило10" sheetId="52" state="hidden" r:id="rId14"/>
  </sheets>
  <definedNames>
    <definedName name="_xlnm._FilterDatabase" localSheetId="6" hidden="1">'прил._6(7)'!$A$17:$K$185</definedName>
    <definedName name="_xlnm._FilterDatabase" localSheetId="5" hidden="1">'прил.5(6)'!$A$16:$H$146</definedName>
    <definedName name="_xlnm.Print_Area" localSheetId="0">'Прил 2'!$A$1:$F$31</definedName>
    <definedName name="_xlnm.Print_Area" localSheetId="8">'прил 9'!$A$1:$C$22</definedName>
    <definedName name="_xlnm.Print_Area" localSheetId="6">'прил._6(7)'!$A$1:$L$188</definedName>
    <definedName name="_xlnm.Print_Area" localSheetId="5">'прил.5(6)'!$A$1:$J$150</definedName>
    <definedName name="_xlnm.Print_Area" localSheetId="4">'прил4(5)'!$A$1:$F$52</definedName>
    <definedName name="_xlnm.Print_Area" localSheetId="13">прило10!$A$1</definedName>
  </definedNames>
  <calcPr calcId="145621" iterateDelta="1E-4"/>
</workbook>
</file>

<file path=xl/calcChain.xml><?xml version="1.0" encoding="utf-8"?>
<calcChain xmlns="http://schemas.openxmlformats.org/spreadsheetml/2006/main">
  <c r="H49" i="40" l="1"/>
  <c r="K167" i="24"/>
  <c r="K168" i="24"/>
  <c r="K169" i="24"/>
  <c r="K170" i="24"/>
  <c r="K171" i="24"/>
  <c r="H105" i="40" l="1"/>
  <c r="K139" i="24"/>
  <c r="K133" i="24"/>
  <c r="H53" i="40" l="1"/>
  <c r="B53" i="40"/>
  <c r="H46" i="40"/>
  <c r="H45" i="40" s="1"/>
  <c r="B46" i="40"/>
  <c r="B45" i="40"/>
  <c r="K135" i="24"/>
  <c r="H44" i="40" s="1"/>
  <c r="K136" i="24"/>
  <c r="K138" i="24" l="1"/>
  <c r="H104" i="40" l="1"/>
  <c r="H103" i="40" s="1"/>
  <c r="K131" i="24"/>
  <c r="K125" i="24" s="1"/>
  <c r="C28" i="42" l="1"/>
  <c r="K118" i="24" l="1"/>
  <c r="K117" i="24" s="1"/>
  <c r="H102" i="40"/>
  <c r="H99" i="40"/>
  <c r="H98" i="40" l="1"/>
  <c r="C18" i="54"/>
  <c r="C17" i="54"/>
  <c r="C16" i="54"/>
  <c r="C27" i="53"/>
  <c r="C16" i="53"/>
  <c r="C33" i="53" l="1"/>
  <c r="K128" i="24" l="1"/>
  <c r="D42" i="6" l="1"/>
  <c r="H89" i="40"/>
  <c r="H87" i="40" s="1"/>
  <c r="K114" i="24"/>
  <c r="K115" i="24"/>
  <c r="H88" i="40" l="1"/>
  <c r="H48" i="40"/>
  <c r="C18" i="44" l="1"/>
  <c r="K69" i="24" l="1"/>
  <c r="K73" i="24"/>
  <c r="C20" i="44" l="1"/>
  <c r="B49" i="40" l="1"/>
  <c r="H47" i="40" l="1"/>
  <c r="H41" i="40"/>
  <c r="H42" i="40" l="1"/>
  <c r="C22" i="41" l="1"/>
  <c r="B17" i="46" l="1"/>
  <c r="H29" i="40"/>
  <c r="H30" i="40"/>
  <c r="K80" i="24"/>
  <c r="D29" i="6" s="1"/>
  <c r="K81" i="24"/>
  <c r="K82" i="24"/>
  <c r="K76" i="24"/>
  <c r="K77" i="24"/>
  <c r="K78" i="24"/>
  <c r="C21" i="42"/>
  <c r="C25" i="42" l="1"/>
  <c r="D26" i="6"/>
  <c r="D32" i="6"/>
  <c r="K101" i="24" l="1"/>
  <c r="H142" i="40"/>
  <c r="H138" i="40"/>
  <c r="H115" i="40"/>
  <c r="H101" i="40"/>
  <c r="H81" i="40"/>
  <c r="H79" i="40" s="1"/>
  <c r="H70" i="40"/>
  <c r="H66" i="40"/>
  <c r="H62" i="40"/>
  <c r="H58" i="40"/>
  <c r="H40" i="40"/>
  <c r="H28" i="40"/>
  <c r="H27" i="40" s="1"/>
  <c r="H20" i="40"/>
  <c r="H24" i="40"/>
  <c r="H21" i="40" s="1"/>
  <c r="K67" i="24"/>
  <c r="H100" i="40" l="1"/>
  <c r="H97" i="40" s="1"/>
  <c r="H80" i="40"/>
  <c r="H78" i="40"/>
  <c r="C22" i="42"/>
  <c r="C30" i="42"/>
  <c r="K148" i="24"/>
  <c r="K149" i="24"/>
  <c r="K144" i="24"/>
  <c r="D36" i="6"/>
  <c r="K123" i="24"/>
  <c r="K122" i="24"/>
  <c r="K119" i="24"/>
  <c r="K110" i="24"/>
  <c r="K106" i="24"/>
  <c r="K105" i="24"/>
  <c r="K104" i="24"/>
  <c r="K103" i="24"/>
  <c r="B32" i="40"/>
  <c r="K84" i="24"/>
  <c r="K109" i="24" l="1"/>
  <c r="D35" i="6" s="1"/>
  <c r="H68" i="40"/>
  <c r="H69" i="40"/>
  <c r="H67" i="40"/>
  <c r="B62" i="40" l="1"/>
  <c r="C11" i="41" l="1"/>
  <c r="K40" i="24" l="1"/>
  <c r="H141" i="40"/>
  <c r="H140" i="40"/>
  <c r="H139" i="40"/>
  <c r="H146" i="40" l="1"/>
  <c r="H134" i="40"/>
  <c r="H132" i="40"/>
  <c r="H131" i="40" s="1"/>
  <c r="H129" i="40"/>
  <c r="H126" i="40"/>
  <c r="H123" i="40"/>
  <c r="H120" i="40"/>
  <c r="H116" i="40"/>
  <c r="H114" i="40"/>
  <c r="H110" i="40"/>
  <c r="H93" i="40"/>
  <c r="H86" i="40"/>
  <c r="H82" i="40" s="1"/>
  <c r="H77" i="40"/>
  <c r="H74" i="40"/>
  <c r="H52" i="40"/>
  <c r="H35" i="40"/>
  <c r="H32" i="40" s="1"/>
  <c r="H108" i="40"/>
  <c r="K50" i="24"/>
  <c r="K48" i="24"/>
  <c r="H128" i="40" l="1"/>
  <c r="H127" i="40"/>
  <c r="K47" i="24"/>
  <c r="K37" i="24" s="1"/>
  <c r="H113" i="40"/>
  <c r="K175" i="24"/>
  <c r="D21" i="6" l="1"/>
  <c r="H117" i="40"/>
  <c r="H72" i="40"/>
  <c r="H133" i="40"/>
  <c r="H130" i="40"/>
  <c r="D25" i="6"/>
  <c r="H54" i="40" l="1"/>
  <c r="C15" i="44" l="1"/>
  <c r="K147" i="24" l="1"/>
  <c r="K146" i="24" s="1"/>
  <c r="K150" i="24"/>
  <c r="K141" i="24"/>
  <c r="K140" i="24" s="1"/>
  <c r="D37" i="6" s="1"/>
  <c r="K142" i="24"/>
  <c r="K143" i="24"/>
  <c r="H136" i="40" l="1"/>
  <c r="D28" i="6"/>
  <c r="K52" i="24"/>
  <c r="D23" i="6" s="1"/>
  <c r="K162" i="24"/>
  <c r="K62" i="24"/>
  <c r="K63" i="24"/>
  <c r="K64" i="24"/>
  <c r="C13" i="44"/>
  <c r="C12" i="44" s="1"/>
  <c r="C11" i="44" s="1"/>
  <c r="C10" i="44" s="1"/>
  <c r="H18" i="40"/>
  <c r="H17" i="40" s="1"/>
  <c r="H38" i="40"/>
  <c r="H57" i="40"/>
  <c r="H61" i="40"/>
  <c r="H60" i="40" s="1"/>
  <c r="H59" i="40" s="1"/>
  <c r="H63" i="40"/>
  <c r="H85" i="40"/>
  <c r="H91" i="40"/>
  <c r="H107" i="40"/>
  <c r="H124" i="40"/>
  <c r="H143" i="40"/>
  <c r="H96" i="40"/>
  <c r="H90" i="40" s="1"/>
  <c r="K111" i="24"/>
  <c r="K25" i="24"/>
  <c r="K66" i="24"/>
  <c r="D11" i="41"/>
  <c r="E11" i="41" s="1"/>
  <c r="E12" i="41"/>
  <c r="E15" i="41"/>
  <c r="C27" i="41"/>
  <c r="E23" i="41"/>
  <c r="D24" i="41"/>
  <c r="E24" i="41" s="1"/>
  <c r="E25" i="41"/>
  <c r="K22" i="24"/>
  <c r="K72" i="24"/>
  <c r="K160" i="24"/>
  <c r="K120" i="24"/>
  <c r="K85" i="24"/>
  <c r="K75" i="24" s="1"/>
  <c r="H25" i="40" s="1"/>
  <c r="K86" i="24"/>
  <c r="K60" i="24"/>
  <c r="K59" i="24"/>
  <c r="K58" i="24"/>
  <c r="K53" i="24"/>
  <c r="K54" i="24"/>
  <c r="K55" i="24"/>
  <c r="K32" i="24"/>
  <c r="K33" i="24"/>
  <c r="K34" i="24"/>
  <c r="K35" i="24"/>
  <c r="K26" i="24"/>
  <c r="K27" i="24"/>
  <c r="K28" i="24"/>
  <c r="K184" i="24"/>
  <c r="K181" i="24" s="1"/>
  <c r="K176" i="24"/>
  <c r="K178" i="24"/>
  <c r="K177" i="24" s="1"/>
  <c r="K174" i="24"/>
  <c r="D46" i="6" s="1"/>
  <c r="K157" i="24"/>
  <c r="K158" i="24"/>
  <c r="K159" i="24"/>
  <c r="K154" i="24"/>
  <c r="K153" i="24" s="1"/>
  <c r="K100" i="24"/>
  <c r="B97" i="40"/>
  <c r="B94" i="40"/>
  <c r="B92" i="40"/>
  <c r="B90" i="40"/>
  <c r="B85" i="40"/>
  <c r="B82" i="40"/>
  <c r="B71" i="40"/>
  <c r="B59" i="40"/>
  <c r="B54" i="40"/>
  <c r="B42" i="40"/>
  <c r="B39" i="40"/>
  <c r="B36" i="40"/>
  <c r="B34" i="40"/>
  <c r="B27" i="40"/>
  <c r="B23" i="40"/>
  <c r="K89" i="24"/>
  <c r="K92" i="24"/>
  <c r="K91" i="24" s="1"/>
  <c r="K90" i="24" s="1"/>
  <c r="I111" i="40"/>
  <c r="J111" i="40"/>
  <c r="I107" i="40"/>
  <c r="J107" i="40"/>
  <c r="K96" i="24"/>
  <c r="K95" i="24" s="1"/>
  <c r="K94" i="24" s="1"/>
  <c r="K45" i="24"/>
  <c r="K44" i="24" s="1"/>
  <c r="F28" i="6"/>
  <c r="F29" i="6"/>
  <c r="F32" i="6"/>
  <c r="F33" i="6"/>
  <c r="F36" i="6"/>
  <c r="F38" i="6"/>
  <c r="F40" i="6"/>
  <c r="F45" i="6"/>
  <c r="E18" i="6"/>
  <c r="F18" i="6" s="1"/>
  <c r="E46" i="6"/>
  <c r="F46" i="6" s="1"/>
  <c r="E44" i="6"/>
  <c r="F44" i="6" s="1"/>
  <c r="E41" i="6"/>
  <c r="F41" i="6" s="1"/>
  <c r="E39" i="6"/>
  <c r="F39" i="6" s="1"/>
  <c r="E37" i="6"/>
  <c r="F37" i="6" s="1"/>
  <c r="E30" i="6"/>
  <c r="F30" i="6" s="1"/>
  <c r="E34" i="6"/>
  <c r="F34" i="6" s="1"/>
  <c r="E27" i="6"/>
  <c r="E25" i="6"/>
  <c r="F25" i="6" s="1"/>
  <c r="F27" i="6"/>
  <c r="A32" i="6"/>
  <c r="A24" i="6"/>
  <c r="A23" i="6"/>
  <c r="A21" i="6"/>
  <c r="A19" i="6"/>
  <c r="K112" i="24"/>
  <c r="K23" i="24"/>
  <c r="K21" i="24"/>
  <c r="K20" i="24"/>
  <c r="K98" i="24"/>
  <c r="K99" i="24"/>
  <c r="K151" i="24"/>
  <c r="D44" i="6"/>
  <c r="K182" i="24"/>
  <c r="K180" i="24"/>
  <c r="D48" i="6" s="1"/>
  <c r="D49" i="6" s="1"/>
  <c r="H94" i="40" l="1"/>
  <c r="K88" i="24"/>
  <c r="D30" i="6" s="1"/>
  <c r="D31" i="6"/>
  <c r="D22" i="6"/>
  <c r="K57" i="24"/>
  <c r="K31" i="24" s="1"/>
  <c r="H95" i="40"/>
  <c r="K71" i="24"/>
  <c r="K108" i="24"/>
  <c r="D34" i="6" s="1"/>
  <c r="K18" i="24"/>
  <c r="K19" i="24" s="1"/>
  <c r="K39" i="24"/>
  <c r="K38" i="24" s="1"/>
  <c r="D39" i="6"/>
  <c r="K164" i="24"/>
  <c r="K165" i="24"/>
  <c r="D43" i="6"/>
  <c r="K156" i="24"/>
  <c r="D41" i="6" s="1"/>
  <c r="D45" i="6"/>
  <c r="K163" i="24"/>
  <c r="H39" i="40"/>
  <c r="H92" i="40"/>
  <c r="H76" i="40"/>
  <c r="H75" i="40" s="1"/>
  <c r="H71" i="40" s="1"/>
  <c r="H125" i="40"/>
  <c r="H19" i="40"/>
  <c r="H50" i="40"/>
  <c r="H26" i="40"/>
  <c r="H36" i="40"/>
  <c r="H145" i="40"/>
  <c r="H144" i="40" s="1"/>
  <c r="H137" i="40"/>
  <c r="H135" i="40"/>
  <c r="D22" i="41"/>
  <c r="E22" i="41" s="1"/>
  <c r="C29" i="42"/>
  <c r="G28" i="41"/>
  <c r="H23" i="40"/>
  <c r="H22" i="40" s="1"/>
  <c r="H84" i="40"/>
  <c r="H83" i="40"/>
  <c r="H65" i="40"/>
  <c r="H64" i="40" s="1"/>
  <c r="H109" i="40"/>
  <c r="H56" i="40"/>
  <c r="H55" i="40" s="1"/>
  <c r="H37" i="40"/>
  <c r="K70" i="24"/>
  <c r="E17" i="6"/>
  <c r="F17" i="6" s="1"/>
  <c r="K183" i="24"/>
  <c r="K30" i="24" l="1"/>
  <c r="D24" i="6"/>
  <c r="D18" i="6" s="1"/>
  <c r="D27" i="41"/>
  <c r="E27" i="41" s="1"/>
  <c r="D40" i="6"/>
  <c r="H119" i="40"/>
  <c r="K17" i="24" l="1"/>
  <c r="H112" i="40"/>
  <c r="H111" i="40" s="1"/>
  <c r="H16" i="40" s="1"/>
  <c r="D27" i="6"/>
  <c r="D17" i="6" s="1"/>
  <c r="C33" i="42" l="1"/>
  <c r="C32" i="42"/>
  <c r="C34" i="42"/>
  <c r="C27" i="42"/>
  <c r="C17" i="42" s="1"/>
  <c r="H17" i="6"/>
  <c r="H18" i="6"/>
</calcChain>
</file>

<file path=xl/sharedStrings.xml><?xml version="1.0" encoding="utf-8"?>
<sst xmlns="http://schemas.openxmlformats.org/spreadsheetml/2006/main" count="2253" uniqueCount="469">
  <si>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</si>
  <si>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</si>
  <si>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</si>
  <si>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</si>
  <si>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</si>
  <si>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</si>
  <si>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</si>
  <si>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</si>
  <si>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</si>
  <si>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</si>
  <si>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</si>
  <si>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</si>
  <si>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</si>
  <si>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</si>
  <si>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</si>
  <si>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</si>
  <si>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</si>
  <si>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</si>
  <si>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</si>
  <si>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</si>
  <si>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</si>
  <si>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</si>
  <si>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</si>
  <si>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</si>
  <si>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</si>
  <si>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</si>
  <si>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</si>
  <si>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</si>
  <si>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</si>
  <si>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</si>
  <si>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</si>
  <si>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</si>
  <si>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</si>
  <si>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</si>
  <si>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</si>
  <si>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</si>
  <si>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</si>
  <si>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</si>
  <si>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</si>
  <si>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</si>
  <si>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</si>
  <si>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</si>
  <si>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</si>
  <si>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</si>
  <si>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</si>
  <si>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</si>
  <si>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</si>
  <si>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</si>
  <si>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</si>
  <si>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</si>
  <si>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</si>
  <si>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</si>
  <si>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</si>
  <si>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</si>
  <si>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</si>
  <si>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</si>
  <si>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</si>
  <si>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</si>
  <si>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</si>
  <si>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</si>
  <si>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</si>
  <si>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</si>
  <si>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</si>
  <si>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</si>
  <si>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</si>
  <si>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</si>
  <si>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</si>
  <si>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</si>
  <si>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</si>
  <si>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</si>
  <si>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</si>
  <si>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</si>
  <si>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</si>
  <si>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</si>
  <si>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</si>
  <si>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</si>
  <si>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</si>
  <si>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</si>
  <si>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</si>
  <si>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</si>
  <si>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</si>
  <si>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</si>
  <si>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</si>
  <si>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</si>
  <si>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</si>
  <si>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</si>
  <si>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</si>
  <si>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</si>
  <si>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</si>
  <si>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</si>
  <si>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</si>
  <si>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</si>
  <si>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</si>
  <si>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</si>
  <si>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</si>
  <si>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</si>
  <si>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</si>
  <si>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</si>
  <si>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</si>
  <si>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</si>
  <si>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</si>
  <si>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</si>
  <si>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</si>
  <si>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</si>
  <si>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</si>
  <si>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</si>
  <si>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</si>
  <si>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</si>
  <si>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</si>
  <si>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</si>
  <si>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</si>
  <si>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</si>
  <si>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</si>
  <si>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</si>
  <si>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</si>
  <si>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</si>
  <si>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</si>
  <si>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</si>
  <si>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</si>
  <si>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</si>
  <si>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</si>
  <si>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</si>
  <si>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</si>
  <si>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</si>
  <si>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</si>
  <si>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</si>
  <si>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</si>
  <si>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</si>
  <si>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</si>
  <si>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</si>
  <si>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</si>
  <si>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</si>
  <si>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</si>
  <si>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</si>
  <si>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</si>
  <si>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</si>
  <si>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</si>
  <si>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</si>
  <si>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</si>
  <si>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</si>
  <si>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</si>
  <si>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</si>
  <si>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</si>
  <si>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</si>
  <si>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</si>
  <si>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</si>
  <si>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</si>
  <si>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</si>
  <si>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</si>
  <si>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</si>
  <si>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</si>
  <si>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</si>
  <si>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</si>
  <si>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</si>
  <si>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</si>
  <si>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</si>
  <si>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</si>
  <si>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</si>
  <si>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</si>
  <si>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</si>
  <si>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</si>
  <si>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</si>
  <si>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</si>
  <si>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</si>
  <si>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Обслуживание государственного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</si>
  <si>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</si>
  <si>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</si>
  <si>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</si>
  <si>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</si>
  <si>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</si>
  <si>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</si>
  <si>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</si>
  <si>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</si>
  <si>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</si>
  <si>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</si>
  <si>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</si>
  <si>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</si>
  <si>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</si>
  <si>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</si>
  <si>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</si>
  <si>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</si>
  <si>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</si>
  <si>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</si>
  <si>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</si>
  <si>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</si>
  <si>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</si>
  <si>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</si>
  <si>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</si>
  <si>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</si>
  <si>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</si>
  <si>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</si>
  <si>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</si>
  <si>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</si>
  <si>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</si>
  <si>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</si>
  <si>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</si>
  <si>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</si>
  <si>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</si>
  <si>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</si>
  <si>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</si>
  <si>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</si>
  <si>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</si>
  <si>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</si>
  <si>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</si>
  <si>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</si>
  <si>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</si>
  <si>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</si>
  <si>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</si>
  <si>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</si>
  <si>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</si>
  <si>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</si>
  <si>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</si>
  <si>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</si>
  <si>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</si>
  <si>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</si>
  <si>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</si>
  <si>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Прочие доходы от компенсации затрат бюджетов сельских поселений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</si>
  <si>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</si>
  <si>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</si>
  <si>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</si>
  <si>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</si>
  <si>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</si>
  <si>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</si>
  <si>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</si>
  <si>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</si>
  <si>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</si>
  <si>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</si>
  <si>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</si>
  <si>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</si>
  <si>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</si>
  <si>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</si>
  <si>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</si>
  <si>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</si>
  <si>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</si>
  <si>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</si>
  <si>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</si>
  <si>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</si>
  <si>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</si>
  <si>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</si>
  <si>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</si>
  <si>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</si>
  <si>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</si>
  <si>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</si>
  <si>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</si>
  <si>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</si>
  <si>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</si>
  <si>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</si>
  <si>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</si>
  <si>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</si>
  <si>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</si>
  <si>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</si>
  <si>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</si>
  <si>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</si>
  <si>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</si>
  <si>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</si>
  <si>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</si>
  <si>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</si>
  <si>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</si>
  <si>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</si>
  <si>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</si>
  <si>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</si>
  <si>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</si>
  <si>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</si>
  <si>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</si>
  <si>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</si>
  <si>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</si>
  <si>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</si>
  <si>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</si>
  <si>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</si>
  <si>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</si>
  <si>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</si>
  <si>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</si>
  <si>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</si>
  <si>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</si>
  <si>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</si>
  <si>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</si>
  <si>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</si>
  <si>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</si>
  <si>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</si>
  <si>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</si>
  <si>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</si>
  <si>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</si>
  <si>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</si>
  <si>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</si>
  <si>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</si>
  <si>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</si>
  <si>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</si>
  <si>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</si>
  <si>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</si>
  <si>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</si>
  <si>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</si>
  <si>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</si>
  <si>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</si>
  <si>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</si>
  <si>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</si>
  <si>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</si>
  <si>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</si>
  <si>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</si>
  <si>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</si>
  <si>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</si>
  <si>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</si>
  <si>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</si>
  <si>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</si>
  <si>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</si>
  <si>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</si>
  <si>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</si>
  <si>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</si>
  <si>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</si>
  <si>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</si>
  <si>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</si>
  <si>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</si>
  <si>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</si>
  <si>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</si>
  <si>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</si>
  <si>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</si>
  <si>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</si>
  <si>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</si>
  <si>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</si>
  <si>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</si>
  <si>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</si>
  <si>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</si>
  <si>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</si>
  <si>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</si>
  <si>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</si>
  <si>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</si>
  <si>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</si>
  <si>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</si>
  <si>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</si>
  <si>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</si>
  <si>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</si>
  <si>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</si>
  <si>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</si>
  <si>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</si>
  <si>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</si>
  <si>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</si>
  <si>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</si>
  <si>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</si>
  <si>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</si>
  <si>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</si>
  <si>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</si>
  <si>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</si>
  <si>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</si>
  <si>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</si>
  <si>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</si>
  <si>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</si>
  <si>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</si>
  <si>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</si>
  <si>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</si>
  <si>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</si>
  <si>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</si>
  <si>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</si>
  <si>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</si>
  <si>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</si>
  <si>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</si>
  <si>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</si>
  <si>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</si>
  <si>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</si>
  <si>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</si>
  <si>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</si>
  <si>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</si>
  <si>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</si>
  <si>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</si>
  <si>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</si>
  <si>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</si>
  <si>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</si>
  <si>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</si>
  <si>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</si>
  <si>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</si>
  <si>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</si>
  <si>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</si>
  <si>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</si>
  <si>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</si>
  <si>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</si>
  <si>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</si>
  <si>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</si>
  <si>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</si>
  <si>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</si>
  <si>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</si>
  <si>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</si>
  <si>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</si>
  <si>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</si>
  <si>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</si>
  <si>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</si>
  <si>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</si>
  <si>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</si>
  <si>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</si>
  <si>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</si>
  <si>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</si>
  <si>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</si>
  <si>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</si>
  <si>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</si>
  <si>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</si>
  <si>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</si>
  <si>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</si>
  <si>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</si>
  <si>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</si>
  <si>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</si>
  <si>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</si>
  <si>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</si>
  <si>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от22.12.2020г.№93</t>
  </si>
  <si>
    <t>от 22.12.2020г. №93</t>
  </si>
  <si>
    <t>от 22.12.2020г №93</t>
  </si>
  <si>
    <t>от 22.12.2020г.№93</t>
  </si>
  <si>
    <t>от 22.12.2020№93</t>
  </si>
  <si>
    <t>Развитие теплоснабжения</t>
  </si>
  <si>
    <t>S1070</t>
  </si>
  <si>
    <t>Организация теплоснабжения поселения</t>
  </si>
  <si>
    <t>Приложение № 4</t>
  </si>
  <si>
    <t>Озеленение</t>
  </si>
  <si>
    <t>10420</t>
  </si>
  <si>
    <t>400</t>
  </si>
  <si>
    <t>Бюджетные инвестиции в объекты капитального строительства государственной (муниципальной) собственности</t>
  </si>
  <si>
    <t>Начальник финансового отдела                                                                  И.В.Хомякова</t>
  </si>
  <si>
    <t>от 22.04.2021г.№</t>
  </si>
  <si>
    <t>2 02 16001 10 0000 150</t>
  </si>
  <si>
    <t>от 22.12.2020г.№ 93</t>
  </si>
  <si>
    <t>Безвозмездные поступления из  бюджета муниципального образования Северский район в  2021 году</t>
  </si>
  <si>
    <t>Начальник финансового отдела                                            И.В.Хомякова</t>
  </si>
  <si>
    <t>Начальник финансового отдела                                                       И.В.Хомякова</t>
  </si>
  <si>
    <t>Начальник финансового отдела                                                                        И.В.Хомякова</t>
  </si>
  <si>
    <t>2 02 16001 00 0000 150</t>
  </si>
  <si>
    <t>Прочие доходы от компенсации затрат бюджетов  сельских поселений</t>
  </si>
  <si>
    <t>Приложение №5</t>
  </si>
  <si>
    <t>Приложение №7</t>
  </si>
  <si>
    <t>Приложение № 6</t>
  </si>
  <si>
    <t>Приложение №4</t>
  </si>
  <si>
    <t>от 22.04.2021г.№ 116</t>
  </si>
  <si>
    <t>000 01 05 00 00 00 0000 000</t>
  </si>
  <si>
    <t>000 01 05 02 00 00 0000 500</t>
  </si>
  <si>
    <t>Увеличение  остатков  средств бюджетов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</si>
  <si>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</si>
  <si>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</si>
  <si>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</si>
  <si>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</si>
  <si>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</si>
  <si>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</si>
  <si>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</si>
  <si>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</si>
  <si>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</si>
  <si>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</si>
  <si>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</si>
  <si>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</si>
  <si>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</si>
  <si>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</si>
  <si>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</si>
  <si>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</si>
  <si>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000 01 03 00 00 00 0000 000</t>
  </si>
  <si>
    <t>000 01 02 00 00 00 0000 000</t>
  </si>
  <si>
    <t>000 01 02 00 00 00 0000 700</t>
  </si>
  <si>
    <t>000 01 02 00 00 10 0000 710</t>
  </si>
  <si>
    <t>Бюджетные кредиты из других бюджетов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</si>
  <si>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</si>
  <si>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</si>
  <si>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Поощрение победителей краевого конкурса на звание "Лучший орган территориального общественного самоуправления"</t>
  </si>
  <si>
    <t>20070</t>
  </si>
  <si>
    <t>от 27.05.2021г №</t>
  </si>
  <si>
    <t>от 27.05.2021г. №</t>
  </si>
  <si>
    <t>от 27.05.2021г.№119</t>
  </si>
  <si>
    <t>от     27.05.2021г.№ 119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</si>
  <si>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</si>
  <si>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</si>
  <si>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</si>
  <si>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 xml:space="preserve">Мероприятия по предупреждению и ликвидации чрезвычайных ситуаций, стихийных бедсвий и их последствий </t>
  </si>
  <si>
    <t>Подпрограмма "Подготовка  населения и организаций к действиям в чрезвычайной ситуации в мирное и военное время на 2021-2023 гг в Новодмитривеском сельском поселении"</t>
  </si>
  <si>
    <t>10630</t>
  </si>
  <si>
    <t>Сохранение, использование и популяризация объектов культурного наследия</t>
  </si>
  <si>
    <t>Закупка товаров работ и услуг в целях капитального ремонта государственного (муниципального) имущества</t>
  </si>
  <si>
    <t>Поддержка местных инициатив граждан по вопросам развития территорий</t>
  </si>
  <si>
    <t>20110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</si>
</sst>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5" fillId="0" borderId="0" applyBorder="0" applyProtection="0"/>
    <xf numFmtId="168" fontId="45" fillId="0" borderId="0" applyBorder="0" applyProtection="0"/>
    <xf numFmtId="0" fontId="46" fillId="0" borderId="0" applyNumberFormat="0" applyBorder="0" applyProtection="0">
      <alignment horizontal="center"/>
    </xf>
    <xf numFmtId="0" fontId="46" fillId="0" borderId="0" applyNumberFormat="0" applyBorder="0" applyProtection="0">
      <alignment horizontal="center" textRotation="90"/>
    </xf>
    <xf numFmtId="0" fontId="47" fillId="0" borderId="0" applyNumberFormat="0" applyBorder="0" applyProtection="0"/>
    <xf numFmtId="170" fontId="47" fillId="0" borderId="0" applyBorder="0" applyProtection="0"/>
    <xf numFmtId="0" fontId="48" fillId="0" borderId="0"/>
    <xf numFmtId="168" fontId="45" fillId="0" borderId="0" applyBorder="0" applyProtection="0"/>
    <xf numFmtId="168" fontId="49" fillId="0" borderId="0" applyBorder="0" applyProtection="0"/>
    <xf numFmtId="0" fontId="45" fillId="0" borderId="0" applyNumberFormat="0" applyBorder="0" applyProtection="0"/>
    <xf numFmtId="0" fontId="50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1" fillId="0" borderId="0" applyFont="0" applyFill="0" applyBorder="0" applyAlignment="0" applyProtection="0"/>
  </cellStyleXfs>
  <cellXfs count="637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/>
    <xf numFmtId="0" fontId="16" fillId="4" borderId="0" xfId="7" applyFont="1" applyFill="1" applyAlignment="1"/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0" fontId="43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4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3" fillId="0" borderId="1" xfId="0" applyFont="1" applyBorder="1" applyAlignment="1">
      <alignment horizontal="center" vertical="top" wrapText="1"/>
    </xf>
    <xf numFmtId="0" fontId="43" fillId="0" borderId="0" xfId="0" applyFont="1" applyAlignment="1">
      <alignment horizontal="center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2" fillId="0" borderId="0" xfId="0" applyFont="1"/>
    <xf numFmtId="0" fontId="54" fillId="0" borderId="0" xfId="0" applyFont="1" applyAlignment="1">
      <alignment horizontal="justify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1" xfId="0" applyFont="1" applyBorder="1" applyAlignment="1">
      <alignment horizontal="justify" vertical="top" wrapText="1"/>
    </xf>
    <xf numFmtId="171" fontId="54" fillId="0" borderId="1" xfId="15" applyNumberFormat="1" applyFont="1" applyBorder="1" applyAlignment="1">
      <alignment horizontal="justify" vertical="top" wrapText="1"/>
    </xf>
    <xf numFmtId="0" fontId="53" fillId="0" borderId="1" xfId="0" applyFont="1" applyBorder="1" applyAlignment="1">
      <alignment horizontal="justify" vertical="top" wrapText="1"/>
    </xf>
    <xf numFmtId="0" fontId="54" fillId="0" borderId="1" xfId="0" applyFont="1" applyBorder="1" applyAlignment="1">
      <alignment horizontal="center" vertical="top" wrapText="1"/>
    </xf>
    <xf numFmtId="174" fontId="54" fillId="0" borderId="1" xfId="15" applyNumberFormat="1" applyFont="1" applyBorder="1" applyAlignment="1">
      <alignment horizontal="center" vertical="top" wrapText="1"/>
    </xf>
    <xf numFmtId="0" fontId="54" fillId="0" borderId="0" xfId="0" applyFont="1"/>
    <xf numFmtId="0" fontId="52" fillId="0" borderId="0" xfId="0" applyFont="1" applyAlignment="1">
      <alignment horizontal="center"/>
    </xf>
    <xf numFmtId="0" fontId="54" fillId="0" borderId="0" xfId="0" applyFont="1" applyAlignment="1">
      <alignment horizontal="center"/>
    </xf>
    <xf numFmtId="171" fontId="52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5" fillId="2" borderId="1" xfId="7" applyFont="1" applyFill="1" applyBorder="1" applyAlignment="1">
      <alignment wrapText="1"/>
    </xf>
    <xf numFmtId="171" fontId="42" fillId="0" borderId="1" xfId="14" applyNumberFormat="1" applyFont="1" applyBorder="1" applyAlignment="1">
      <alignment horizontal="center" vertical="center" wrapText="1"/>
    </xf>
    <xf numFmtId="0" fontId="57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2" fillId="0" borderId="1" xfId="0" applyFont="1" applyBorder="1"/>
    <xf numFmtId="0" fontId="52" fillId="0" borderId="1" xfId="0" applyFont="1" applyBorder="1" applyAlignment="1">
      <alignment vertical="top" wrapText="1"/>
    </xf>
    <xf numFmtId="0" fontId="52" fillId="0" borderId="1" xfId="0" applyFont="1" applyBorder="1" applyAlignment="1">
      <alignment vertical="center"/>
    </xf>
    <xf numFmtId="0" fontId="54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wrapText="1"/>
    </xf>
    <xf numFmtId="0" fontId="52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vertical="top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4" fillId="5" borderId="1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0" fillId="0" borderId="1" xfId="0" applyFont="1" applyBorder="1" applyAlignment="1">
      <alignment horizontal="center" vertical="center" wrapText="1"/>
    </xf>
    <xf numFmtId="165" fontId="60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0" fillId="2" borderId="1" xfId="0" applyFont="1" applyFill="1" applyBorder="1" applyAlignment="1">
      <alignment horizontal="center" vertical="center" wrapText="1"/>
    </xf>
    <xf numFmtId="164" fontId="60" fillId="2" borderId="1" xfId="14" applyFont="1" applyFill="1" applyBorder="1" applyAlignment="1">
      <alignment horizontal="left" vertical="center" wrapText="1"/>
    </xf>
    <xf numFmtId="165" fontId="60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1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1" fillId="0" borderId="15" xfId="0" applyFont="1" applyBorder="1" applyAlignment="1">
      <alignment wrapText="1"/>
    </xf>
    <xf numFmtId="0" fontId="62" fillId="0" borderId="0" xfId="0" applyFont="1"/>
    <xf numFmtId="165" fontId="62" fillId="0" borderId="0" xfId="0" applyNumberFormat="1" applyFont="1"/>
    <xf numFmtId="165" fontId="30" fillId="0" borderId="0" xfId="0" applyNumberFormat="1" applyFont="1" applyAlignment="1">
      <alignment horizontal="right"/>
    </xf>
    <xf numFmtId="0" fontId="3" fillId="2" borderId="1" xfId="7" applyFont="1" applyFill="1" applyBorder="1" applyAlignment="1">
      <alignment horizontal="center"/>
    </xf>
    <xf numFmtId="0" fontId="24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5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5" fillId="0" borderId="10" xfId="7" applyFont="1" applyFill="1" applyBorder="1" applyAlignment="1">
      <alignment wrapText="1"/>
    </xf>
    <xf numFmtId="0" fontId="55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3" fillId="2" borderId="1" xfId="7" applyFont="1" applyFill="1" applyBorder="1" applyAlignment="1">
      <alignment wrapText="1"/>
    </xf>
    <xf numFmtId="0" fontId="55" fillId="2" borderId="1" xfId="7" applyFont="1" applyFill="1" applyBorder="1" applyAlignment="1">
      <alignment vertical="top" wrapText="1"/>
    </xf>
    <xf numFmtId="0" fontId="55" fillId="0" borderId="0" xfId="7" applyFont="1" applyFill="1" applyBorder="1" applyAlignment="1">
      <alignment wrapText="1"/>
    </xf>
    <xf numFmtId="0" fontId="55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5" fillId="0" borderId="1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5" fillId="2" borderId="4" xfId="7" applyFont="1" applyFill="1" applyBorder="1" applyAlignment="1">
      <alignment wrapText="1"/>
    </xf>
    <xf numFmtId="49" fontId="63" fillId="0" borderId="1" xfId="7" applyNumberFormat="1" applyFont="1" applyFill="1" applyBorder="1" applyAlignment="1">
      <alignment horizontal="center"/>
    </xf>
    <xf numFmtId="49" fontId="55" fillId="0" borderId="1" xfId="7" applyNumberFormat="1" applyFont="1" applyFill="1" applyBorder="1" applyAlignment="1">
      <alignment horizontal="center"/>
    </xf>
    <xf numFmtId="0" fontId="63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3" fillId="0" borderId="5" xfId="7" applyNumberFormat="1" applyFont="1" applyFill="1" applyBorder="1" applyAlignment="1">
      <alignment horizontal="center"/>
    </xf>
    <xf numFmtId="0" fontId="55" fillId="2" borderId="6" xfId="7" applyFont="1" applyFill="1" applyBorder="1" applyAlignment="1">
      <alignment horizontal="left" vertical="center" wrapText="1"/>
    </xf>
    <xf numFmtId="49" fontId="55" fillId="0" borderId="5" xfId="7" applyNumberFormat="1" applyFont="1" applyFill="1" applyBorder="1" applyAlignment="1">
      <alignment horizontal="center"/>
    </xf>
    <xf numFmtId="0" fontId="63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5" fillId="5" borderId="1" xfId="7" applyFont="1" applyFill="1" applyBorder="1" applyAlignment="1">
      <alignment wrapText="1"/>
    </xf>
    <xf numFmtId="0" fontId="63" fillId="0" borderId="6" xfId="7" applyFont="1" applyFill="1" applyBorder="1" applyAlignment="1">
      <alignment wrapText="1"/>
    </xf>
    <xf numFmtId="0" fontId="55" fillId="0" borderId="6" xfId="7" applyFont="1" applyFill="1" applyBorder="1" applyAlignment="1">
      <alignment vertical="top" wrapText="1"/>
    </xf>
    <xf numFmtId="0" fontId="55" fillId="0" borderId="11" xfId="7" applyFont="1" applyFill="1" applyBorder="1" applyAlignment="1">
      <alignment wrapText="1"/>
    </xf>
    <xf numFmtId="0" fontId="63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5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5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5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5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59" fillId="5" borderId="0" xfId="0" applyFont="1" applyFill="1" applyAlignment="1">
      <alignment wrapText="1"/>
    </xf>
    <xf numFmtId="0" fontId="0" fillId="0" borderId="0" xfId="0" applyAlignment="1">
      <alignment horizontal="right"/>
    </xf>
    <xf numFmtId="0" fontId="6" fillId="0" borderId="0" xfId="7" applyFont="1" applyAlignment="1">
      <alignment horizontal="right"/>
    </xf>
    <xf numFmtId="0" fontId="6" fillId="0" borderId="0" xfId="0" applyFont="1" applyAlignment="1">
      <alignment horizontal="right"/>
    </xf>
    <xf numFmtId="165" fontId="6" fillId="0" borderId="0" xfId="7" applyNumberFormat="1" applyFont="1" applyFill="1" applyBorder="1" applyAlignment="1">
      <alignment horizontal="right"/>
    </xf>
    <xf numFmtId="0" fontId="2" fillId="5" borderId="1" xfId="7" applyFont="1" applyFill="1" applyBorder="1" applyAlignment="1">
      <alignment vertical="center" wrapText="1"/>
    </xf>
    <xf numFmtId="0" fontId="16" fillId="5" borderId="0" xfId="7" applyFont="1" applyFill="1" applyAlignment="1">
      <alignment horizontal="center"/>
    </xf>
    <xf numFmtId="0" fontId="34" fillId="5" borderId="0" xfId="7" applyFont="1" applyFill="1" applyAlignment="1">
      <alignment horizontal="center"/>
    </xf>
    <xf numFmtId="0" fontId="4" fillId="5" borderId="12" xfId="7" applyFont="1" applyFill="1" applyBorder="1"/>
    <xf numFmtId="0" fontId="4" fillId="5" borderId="1" xfId="7" applyFont="1" applyFill="1" applyBorder="1" applyAlignment="1"/>
    <xf numFmtId="0" fontId="3" fillId="5" borderId="1" xfId="7" applyFont="1" applyFill="1" applyBorder="1" applyAlignment="1"/>
    <xf numFmtId="165" fontId="34" fillId="5" borderId="0" xfId="7" applyNumberFormat="1" applyFont="1" applyFill="1" applyAlignment="1">
      <alignment horizontal="center"/>
    </xf>
    <xf numFmtId="0" fontId="4" fillId="5" borderId="2" xfId="7" applyFont="1" applyFill="1" applyBorder="1"/>
    <xf numFmtId="0" fontId="15" fillId="5" borderId="0" xfId="7" applyFont="1" applyFill="1" applyAlignment="1">
      <alignment horizontal="center"/>
    </xf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/>
    <xf numFmtId="0" fontId="34" fillId="6" borderId="0" xfId="7" applyFont="1" applyFill="1" applyAlignment="1">
      <alignment horizontal="center"/>
    </xf>
    <xf numFmtId="0" fontId="4" fillId="6" borderId="2" xfId="7" applyFont="1" applyFill="1" applyBorder="1" applyAlignment="1"/>
    <xf numFmtId="0" fontId="16" fillId="6" borderId="0" xfId="7" applyFont="1" applyFill="1" applyAlignment="1">
      <alignment horizontal="center"/>
    </xf>
    <xf numFmtId="0" fontId="4" fillId="6" borderId="1" xfId="7" applyFont="1" applyFill="1" applyBorder="1" applyAlignment="1"/>
    <xf numFmtId="165" fontId="16" fillId="6" borderId="0" xfId="7" applyNumberFormat="1" applyFont="1" applyFill="1" applyAlignment="1">
      <alignment horizontal="center"/>
    </xf>
    <xf numFmtId="165" fontId="4" fillId="5" borderId="1" xfId="14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right"/>
    </xf>
    <xf numFmtId="0" fontId="23" fillId="0" borderId="1" xfId="0" applyFont="1" applyFill="1" applyBorder="1" applyAlignment="1">
      <alignment horizontal="center" vertical="center" wrapText="1"/>
    </xf>
    <xf numFmtId="0" fontId="63" fillId="2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vertical="top" wrapText="1"/>
    </xf>
    <xf numFmtId="165" fontId="23" fillId="2" borderId="1" xfId="13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165" fontId="2" fillId="2" borderId="1" xfId="13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top"/>
    </xf>
    <xf numFmtId="165" fontId="2" fillId="0" borderId="1" xfId="13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center" wrapText="1"/>
    </xf>
    <xf numFmtId="168" fontId="2" fillId="5" borderId="3" xfId="2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left" vertical="top" wrapText="1"/>
    </xf>
    <xf numFmtId="165" fontId="2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vertical="top" wrapText="1"/>
    </xf>
    <xf numFmtId="165" fontId="23" fillId="5" borderId="1" xfId="13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justify" vertical="top" wrapText="1"/>
    </xf>
    <xf numFmtId="165" fontId="2" fillId="5" borderId="1" xfId="14" applyNumberFormat="1" applyFont="1" applyFill="1" applyBorder="1" applyAlignment="1">
      <alignment horizontal="center" vertical="center" wrapText="1"/>
    </xf>
    <xf numFmtId="165" fontId="23" fillId="0" borderId="1" xfId="13" applyNumberFormat="1" applyFont="1" applyFill="1" applyBorder="1" applyAlignment="1">
      <alignment horizontal="center" vertical="top" wrapText="1"/>
    </xf>
    <xf numFmtId="0" fontId="64" fillId="5" borderId="0" xfId="0" applyFont="1" applyFill="1" applyAlignment="1">
      <alignment vertical="top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14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left" vertical="top" wrapText="1"/>
    </xf>
    <xf numFmtId="0" fontId="55" fillId="5" borderId="1" xfId="7" applyFont="1" applyFill="1" applyBorder="1" applyAlignment="1">
      <alignment vertical="center" wrapText="1"/>
    </xf>
    <xf numFmtId="171" fontId="23" fillId="0" borderId="1" xfId="13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top" wrapText="1"/>
    </xf>
    <xf numFmtId="0" fontId="63" fillId="0" borderId="25" xfId="7" applyFont="1" applyFill="1" applyBorder="1" applyAlignment="1">
      <alignment wrapText="1"/>
    </xf>
    <xf numFmtId="0" fontId="55" fillId="7" borderId="1" xfId="7" applyFont="1" applyFill="1" applyBorder="1" applyAlignment="1">
      <alignment wrapText="1"/>
    </xf>
    <xf numFmtId="0" fontId="6" fillId="2" borderId="0" xfId="7" applyFont="1" applyFill="1" applyAlignment="1">
      <alignment horizontal="right"/>
    </xf>
    <xf numFmtId="0" fontId="6" fillId="2" borderId="0" xfId="7" applyFont="1" applyFill="1" applyBorder="1" applyAlignment="1">
      <alignment horizontal="center"/>
    </xf>
    <xf numFmtId="0" fontId="15" fillId="2" borderId="14" xfId="7" applyFont="1" applyFill="1" applyBorder="1" applyAlignment="1">
      <alignment horizontal="center" vertical="center" wrapText="1"/>
    </xf>
    <xf numFmtId="0" fontId="6" fillId="2" borderId="5" xfId="7" applyFont="1" applyFill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8" fontId="3" fillId="5" borderId="1" xfId="2" applyFont="1" applyFill="1" applyBorder="1" applyAlignment="1">
      <alignment horizontal="left" vertical="center" wrapText="1"/>
    </xf>
    <xf numFmtId="168" fontId="4" fillId="0" borderId="1" xfId="2" applyFont="1" applyFill="1" applyBorder="1" applyAlignment="1">
      <alignment horizontal="left" vertical="center" wrapText="1"/>
    </xf>
    <xf numFmtId="0" fontId="16" fillId="5" borderId="0" xfId="7" applyFont="1" applyFill="1"/>
    <xf numFmtId="0" fontId="34" fillId="5" borderId="0" xfId="7" applyFont="1" applyFill="1"/>
    <xf numFmtId="0" fontId="65" fillId="5" borderId="1" xfId="7" applyFont="1" applyFill="1" applyBorder="1"/>
    <xf numFmtId="0" fontId="65" fillId="5" borderId="1" xfId="7" applyFont="1" applyFill="1" applyBorder="1" applyAlignment="1">
      <alignment vertical="center" wrapText="1"/>
    </xf>
    <xf numFmtId="0" fontId="65" fillId="5" borderId="1" xfId="7" applyFont="1" applyFill="1" applyBorder="1" applyAlignment="1">
      <alignment horizontal="center"/>
    </xf>
    <xf numFmtId="49" fontId="65" fillId="5" borderId="1" xfId="7" applyNumberFormat="1" applyFont="1" applyFill="1" applyBorder="1" applyAlignment="1">
      <alignment horizontal="center"/>
    </xf>
    <xf numFmtId="49" fontId="65" fillId="5" borderId="6" xfId="7" applyNumberFormat="1" applyFont="1" applyFill="1" applyBorder="1" applyAlignment="1">
      <alignment horizontal="center"/>
    </xf>
    <xf numFmtId="49" fontId="65" fillId="5" borderId="7" xfId="7" applyNumberFormat="1" applyFont="1" applyFill="1" applyBorder="1" applyAlignment="1">
      <alignment horizontal="center"/>
    </xf>
    <xf numFmtId="49" fontId="65" fillId="5" borderId="5" xfId="7" applyNumberFormat="1" applyFont="1" applyFill="1" applyBorder="1" applyAlignment="1">
      <alignment horizontal="center"/>
    </xf>
    <xf numFmtId="165" fontId="65" fillId="5" borderId="1" xfId="7" applyNumberFormat="1" applyFont="1" applyFill="1" applyBorder="1" applyAlignment="1"/>
    <xf numFmtId="0" fontId="66" fillId="5" borderId="0" xfId="7" applyFont="1" applyFill="1" applyAlignment="1">
      <alignment horizontal="center"/>
    </xf>
    <xf numFmtId="0" fontId="66" fillId="2" borderId="0" xfId="7" applyFont="1" applyFill="1"/>
    <xf numFmtId="0" fontId="67" fillId="5" borderId="1" xfId="7" applyFont="1" applyFill="1" applyBorder="1"/>
    <xf numFmtId="0" fontId="68" fillId="5" borderId="0" xfId="7" applyFont="1" applyFill="1" applyAlignment="1">
      <alignment horizontal="center"/>
    </xf>
    <xf numFmtId="165" fontId="68" fillId="2" borderId="0" xfId="7" applyNumberFormat="1" applyFont="1" applyFill="1"/>
    <xf numFmtId="0" fontId="68" fillId="2" borderId="0" xfId="7" applyFont="1" applyFill="1"/>
    <xf numFmtId="0" fontId="67" fillId="5" borderId="1" xfId="7" applyFont="1" applyFill="1" applyBorder="1" applyAlignment="1">
      <alignment vertical="center" wrapText="1"/>
    </xf>
    <xf numFmtId="0" fontId="67" fillId="5" borderId="1" xfId="7" applyFont="1" applyFill="1" applyBorder="1" applyAlignment="1">
      <alignment horizontal="center"/>
    </xf>
    <xf numFmtId="49" fontId="67" fillId="5" borderId="1" xfId="7" applyNumberFormat="1" applyFont="1" applyFill="1" applyBorder="1" applyAlignment="1">
      <alignment horizontal="center"/>
    </xf>
    <xf numFmtId="49" fontId="67" fillId="5" borderId="6" xfId="7" applyNumberFormat="1" applyFont="1" applyFill="1" applyBorder="1" applyAlignment="1">
      <alignment horizontal="center"/>
    </xf>
    <xf numFmtId="49" fontId="67" fillId="5" borderId="7" xfId="7" applyNumberFormat="1" applyFont="1" applyFill="1" applyBorder="1" applyAlignment="1">
      <alignment horizontal="center"/>
    </xf>
    <xf numFmtId="49" fontId="67" fillId="5" borderId="5" xfId="7" applyNumberFormat="1" applyFont="1" applyFill="1" applyBorder="1" applyAlignment="1">
      <alignment horizontal="center"/>
    </xf>
    <xf numFmtId="165" fontId="67" fillId="5" borderId="1" xfId="7" applyNumberFormat="1" applyFont="1" applyFill="1" applyBorder="1" applyAlignment="1"/>
    <xf numFmtId="0" fontId="66" fillId="2" borderId="0" xfId="7" applyFont="1" applyFill="1" applyAlignment="1">
      <alignment horizontal="center"/>
    </xf>
    <xf numFmtId="0" fontId="11" fillId="7" borderId="1" xfId="7" applyFont="1" applyFill="1" applyBorder="1" applyAlignment="1">
      <alignment wrapText="1"/>
    </xf>
    <xf numFmtId="0" fontId="4" fillId="7" borderId="1" xfId="7" applyFont="1" applyFill="1" applyBorder="1" applyAlignment="1">
      <alignment horizontal="center"/>
    </xf>
    <xf numFmtId="49" fontId="4" fillId="7" borderId="1" xfId="7" applyNumberFormat="1" applyFont="1" applyFill="1" applyBorder="1" applyAlignment="1">
      <alignment horizontal="center"/>
    </xf>
    <xf numFmtId="49" fontId="4" fillId="7" borderId="6" xfId="7" applyNumberFormat="1" applyFont="1" applyFill="1" applyBorder="1" applyAlignment="1">
      <alignment horizontal="center"/>
    </xf>
    <xf numFmtId="49" fontId="4" fillId="7" borderId="7" xfId="7" applyNumberFormat="1" applyFont="1" applyFill="1" applyBorder="1" applyAlignment="1">
      <alignment horizontal="center"/>
    </xf>
    <xf numFmtId="49" fontId="4" fillId="7" borderId="5" xfId="7" applyNumberFormat="1" applyFont="1" applyFill="1" applyBorder="1" applyAlignment="1">
      <alignment horizontal="center"/>
    </xf>
    <xf numFmtId="165" fontId="4" fillId="7" borderId="1" xfId="7" applyNumberFormat="1" applyFont="1" applyFill="1" applyBorder="1" applyAlignment="1"/>
    <xf numFmtId="0" fontId="4" fillId="7" borderId="1" xfId="7" applyFont="1" applyFill="1" applyBorder="1" applyAlignment="1">
      <alignment vertical="center" wrapText="1"/>
    </xf>
    <xf numFmtId="0" fontId="11" fillId="7" borderId="3" xfId="7" applyFont="1" applyFill="1" applyBorder="1" applyAlignment="1">
      <alignment wrapText="1"/>
    </xf>
    <xf numFmtId="0" fontId="55" fillId="7" borderId="1" xfId="7" applyFont="1" applyFill="1" applyBorder="1" applyAlignment="1">
      <alignment vertical="top" wrapText="1"/>
    </xf>
    <xf numFmtId="49" fontId="2" fillId="7" borderId="1" xfId="7" applyNumberFormat="1" applyFont="1" applyFill="1" applyBorder="1" applyAlignment="1">
      <alignment horizontal="center"/>
    </xf>
    <xf numFmtId="165" fontId="2" fillId="7" borderId="1" xfId="7" applyNumberFormat="1" applyFont="1" applyFill="1" applyBorder="1" applyAlignment="1">
      <alignment horizontal="right"/>
    </xf>
    <xf numFmtId="0" fontId="55" fillId="7" borderId="6" xfId="7" applyFont="1" applyFill="1" applyBorder="1" applyAlignment="1">
      <alignment wrapText="1"/>
    </xf>
    <xf numFmtId="0" fontId="55" fillId="7" borderId="0" xfId="7" applyFont="1" applyFill="1" applyBorder="1" applyAlignment="1">
      <alignment wrapText="1"/>
    </xf>
    <xf numFmtId="0" fontId="55" fillId="7" borderId="3" xfId="7" applyFont="1" applyFill="1" applyBorder="1" applyAlignment="1">
      <alignment wrapText="1"/>
    </xf>
    <xf numFmtId="0" fontId="55" fillId="7" borderId="4" xfId="7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62" fillId="0" borderId="0" xfId="0" applyFont="1" applyAlignment="1"/>
    <xf numFmtId="0" fontId="0" fillId="0" borderId="0" xfId="0" applyAlignment="1">
      <alignment horizontal="right"/>
    </xf>
    <xf numFmtId="0" fontId="55" fillId="2" borderId="0" xfId="0" applyFont="1" applyFill="1" applyBorder="1" applyAlignment="1">
      <alignment horizontal="left" vertical="center"/>
    </xf>
    <xf numFmtId="0" fontId="0" fillId="0" borderId="0" xfId="0" applyFont="1" applyAlignment="1"/>
    <xf numFmtId="0" fontId="23" fillId="0" borderId="0" xfId="0" applyFont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0" fontId="56" fillId="0" borderId="12" xfId="0" applyFont="1" applyBorder="1" applyAlignment="1">
      <alignment vertical="top" wrapText="1"/>
    </xf>
    <xf numFmtId="0" fontId="56" fillId="0" borderId="15" xfId="0" applyFont="1" applyBorder="1" applyAlignment="1">
      <alignment vertical="top" wrapText="1"/>
    </xf>
    <xf numFmtId="165" fontId="2" fillId="0" borderId="2" xfId="13" applyNumberFormat="1" applyFont="1" applyFill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left" vertical="top" wrapText="1"/>
    </xf>
    <xf numFmtId="0" fontId="2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5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3" fillId="0" borderId="0" xfId="0" applyFont="1" applyAlignment="1">
      <alignment horizontal="center" vertical="center" wrapText="1"/>
    </xf>
    <xf numFmtId="0" fontId="54" fillId="0" borderId="2" xfId="0" applyFont="1" applyBorder="1" applyAlignment="1">
      <alignment horizontal="center" vertical="top" wrapText="1"/>
    </xf>
    <xf numFmtId="0" fontId="54" fillId="0" borderId="12" xfId="0" applyFont="1" applyBorder="1" applyAlignment="1">
      <alignment horizontal="center" vertical="top" wrapText="1"/>
    </xf>
    <xf numFmtId="0" fontId="54" fillId="0" borderId="15" xfId="0" applyFont="1" applyBorder="1" applyAlignment="1">
      <alignment horizontal="center" vertical="top" wrapText="1"/>
    </xf>
    <xf numFmtId="0" fontId="54" fillId="0" borderId="0" xfId="0" applyFont="1" applyAlignment="1"/>
    <xf numFmtId="0" fontId="54" fillId="0" borderId="0" xfId="0" applyFont="1" applyAlignment="1">
      <alignment horizontal="left" vertical="center" wrapText="1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0" xfId="0" applyFont="1" applyAlignment="1">
      <alignment wrapText="1"/>
    </xf>
    <xf numFmtId="0" fontId="58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2" fillId="0" borderId="0" xfId="0" applyFont="1" applyFill="1" applyBorder="1" applyAlignment="1">
      <alignment horizontal="left" wrapText="1"/>
    </xf>
    <xf numFmtId="0" fontId="5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22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72" t="s">
        <v>49</v>
      </c>
    </row>
    <row r="2" spans="1:12" ht="15.75" x14ac:dyDescent="0.25">
      <c r="C2" s="58" t="s">
        <v>0</v>
      </c>
    </row>
    <row r="3" spans="1:12" ht="15.75" x14ac:dyDescent="0.25">
      <c r="C3" s="58" t="s">
        <v>1</v>
      </c>
    </row>
    <row r="4" spans="1:12" ht="15.75" x14ac:dyDescent="0.25">
      <c r="C4" s="58" t="s">
        <v>2</v>
      </c>
    </row>
    <row r="5" spans="1:12" x14ac:dyDescent="0.25">
      <c r="B5" s="566" t="s">
        <v>402</v>
      </c>
      <c r="C5" s="567"/>
    </row>
    <row r="7" spans="1:12" ht="33.75" customHeight="1" x14ac:dyDescent="0.3">
      <c r="A7" s="564" t="s">
        <v>322</v>
      </c>
      <c r="B7" s="564"/>
      <c r="C7" s="564"/>
      <c r="L7" s="227"/>
    </row>
    <row r="8" spans="1:12" ht="18.75" x14ac:dyDescent="0.3">
      <c r="A8" s="564"/>
      <c r="B8" s="564"/>
      <c r="C8" s="564"/>
    </row>
    <row r="9" spans="1:12" ht="18.75" x14ac:dyDescent="0.3">
      <c r="C9" s="59" t="s">
        <v>3</v>
      </c>
    </row>
    <row r="10" spans="1:12" ht="38.25" x14ac:dyDescent="0.25">
      <c r="A10" s="149" t="s">
        <v>197</v>
      </c>
      <c r="B10" s="149" t="s">
        <v>196</v>
      </c>
      <c r="C10" s="68" t="s">
        <v>147</v>
      </c>
      <c r="D10" s="28" t="s">
        <v>119</v>
      </c>
      <c r="E10" s="28" t="s">
        <v>118</v>
      </c>
    </row>
    <row r="11" spans="1:12" ht="18.75" x14ac:dyDescent="0.25">
      <c r="A11" s="149" t="s">
        <v>195</v>
      </c>
      <c r="B11" s="148" t="s">
        <v>316</v>
      </c>
      <c r="C11" s="142">
        <f>C12+C13+C17+C20+C21+C16+C18+C19</f>
        <v>12965.4</v>
      </c>
      <c r="D11" s="143">
        <f>SUM(D12:D19)</f>
        <v>1616.9</v>
      </c>
      <c r="E11" s="30" t="e">
        <f>D11/#REF!*100</f>
        <v>#REF!</v>
      </c>
      <c r="G11">
        <v>10895.6</v>
      </c>
      <c r="H11" s="7">
        <v>0</v>
      </c>
    </row>
    <row r="12" spans="1:12" ht="33" customHeight="1" x14ac:dyDescent="0.25">
      <c r="A12" s="175" t="s">
        <v>211</v>
      </c>
      <c r="B12" s="170" t="s">
        <v>194</v>
      </c>
      <c r="C12" s="150">
        <v>2400</v>
      </c>
      <c r="D12" s="144">
        <v>534.20000000000005</v>
      </c>
      <c r="E12" s="29" t="e">
        <f>D12/#REF!*100</f>
        <v>#REF!</v>
      </c>
      <c r="G12">
        <v>1150</v>
      </c>
      <c r="H12" s="7">
        <v>0</v>
      </c>
    </row>
    <row r="13" spans="1:12" ht="29.25" customHeight="1" x14ac:dyDescent="0.25">
      <c r="A13" s="171" t="s">
        <v>320</v>
      </c>
      <c r="B13" s="568" t="s">
        <v>317</v>
      </c>
      <c r="C13" s="571">
        <v>3495.9</v>
      </c>
      <c r="D13" s="144"/>
      <c r="E13" s="29"/>
      <c r="H13" s="7"/>
    </row>
    <row r="14" spans="1:12" ht="33" customHeight="1" x14ac:dyDescent="0.25">
      <c r="A14" s="175" t="s">
        <v>318</v>
      </c>
      <c r="B14" s="569"/>
      <c r="C14" s="572"/>
      <c r="D14" s="144"/>
      <c r="E14" s="29"/>
      <c r="H14" s="7"/>
    </row>
    <row r="15" spans="1:12" ht="62.25" customHeight="1" x14ac:dyDescent="0.25">
      <c r="A15" s="250" t="s">
        <v>319</v>
      </c>
      <c r="B15" s="570"/>
      <c r="C15" s="573"/>
      <c r="D15" s="151">
        <v>1075.9000000000001</v>
      </c>
      <c r="E15" s="29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171" t="s">
        <v>289</v>
      </c>
      <c r="B16" s="170" t="s">
        <v>191</v>
      </c>
      <c r="C16" s="145">
        <v>80</v>
      </c>
      <c r="D16" s="151">
        <v>6.8</v>
      </c>
      <c r="E16" s="29" t="e">
        <v>#REF!</v>
      </c>
      <c r="G16">
        <v>10.6</v>
      </c>
      <c r="H16" s="7">
        <v>0</v>
      </c>
    </row>
    <row r="17" spans="1:13" ht="56.25" x14ac:dyDescent="0.25">
      <c r="A17" s="249" t="s">
        <v>193</v>
      </c>
      <c r="B17" s="435" t="s">
        <v>192</v>
      </c>
      <c r="C17" s="214">
        <v>2000</v>
      </c>
      <c r="D17" s="151"/>
      <c r="E17" s="29"/>
      <c r="H17" s="7"/>
    </row>
    <row r="18" spans="1:13" ht="37.5" x14ac:dyDescent="0.25">
      <c r="A18" s="249" t="s">
        <v>212</v>
      </c>
      <c r="B18" s="435" t="s">
        <v>258</v>
      </c>
      <c r="C18" s="214">
        <v>800</v>
      </c>
      <c r="D18" s="144"/>
      <c r="E18" s="29"/>
      <c r="H18" s="7"/>
    </row>
    <row r="19" spans="1:13" ht="48.75" customHeight="1" x14ac:dyDescent="0.25">
      <c r="A19" s="249" t="s">
        <v>213</v>
      </c>
      <c r="B19" s="436" t="s">
        <v>389</v>
      </c>
      <c r="C19" s="214">
        <v>4000</v>
      </c>
      <c r="D19" s="144"/>
      <c r="E19" s="29"/>
      <c r="H19" s="7"/>
    </row>
    <row r="20" spans="1:13" ht="93.75" x14ac:dyDescent="0.3">
      <c r="A20" s="249" t="s">
        <v>290</v>
      </c>
      <c r="B20" s="437" t="s">
        <v>254</v>
      </c>
      <c r="C20" s="438">
        <v>139.5</v>
      </c>
      <c r="D20" s="144"/>
      <c r="E20" s="29"/>
      <c r="H20" s="7"/>
    </row>
    <row r="21" spans="1:13" ht="37.5" x14ac:dyDescent="0.3">
      <c r="A21" s="439" t="s">
        <v>208</v>
      </c>
      <c r="B21" s="440" t="s">
        <v>209</v>
      </c>
      <c r="C21" s="438">
        <v>50</v>
      </c>
      <c r="D21" s="144"/>
      <c r="E21" s="29"/>
      <c r="H21" s="7"/>
    </row>
    <row r="22" spans="1:13" ht="18.75" x14ac:dyDescent="0.25">
      <c r="A22" s="441" t="s">
        <v>190</v>
      </c>
      <c r="B22" s="442" t="s">
        <v>189</v>
      </c>
      <c r="C22" s="443">
        <f>C23+C24+C25+C26</f>
        <v>10881.699999999999</v>
      </c>
      <c r="D22" s="142" t="e">
        <f>D23+D25+#REF!+D24</f>
        <v>#REF!</v>
      </c>
      <c r="E22" s="30" t="e">
        <f>D22/#REF!*100</f>
        <v>#REF!</v>
      </c>
      <c r="G22">
        <v>8542.4</v>
      </c>
      <c r="H22" s="7">
        <v>0</v>
      </c>
    </row>
    <row r="23" spans="1:13" ht="37.5" customHeight="1" x14ac:dyDescent="0.25">
      <c r="A23" s="444" t="s">
        <v>291</v>
      </c>
      <c r="B23" s="445" t="s">
        <v>188</v>
      </c>
      <c r="C23" s="446">
        <v>9608.5</v>
      </c>
      <c r="D23" s="144">
        <v>3538</v>
      </c>
      <c r="E23" s="29" t="e">
        <f>D23/#REF!*100</f>
        <v>#REF!</v>
      </c>
      <c r="F23" s="146" t="s">
        <v>187</v>
      </c>
      <c r="G23">
        <v>6126.7</v>
      </c>
      <c r="H23" s="7">
        <v>0</v>
      </c>
    </row>
    <row r="24" spans="1:13" ht="60.75" customHeight="1" x14ac:dyDescent="0.25">
      <c r="A24" s="444" t="s">
        <v>293</v>
      </c>
      <c r="B24" s="447" t="s">
        <v>185</v>
      </c>
      <c r="C24" s="214">
        <v>3.8</v>
      </c>
      <c r="D24" s="147">
        <f>1444.1+639.9</f>
        <v>2084</v>
      </c>
      <c r="E24" s="29" t="e">
        <f>D24/#REF!*100</f>
        <v>#REF!</v>
      </c>
      <c r="F24" s="146"/>
      <c r="G24">
        <v>2248.4</v>
      </c>
      <c r="H24" s="7">
        <v>0</v>
      </c>
    </row>
    <row r="25" spans="1:13" ht="57.75" customHeight="1" x14ac:dyDescent="0.25">
      <c r="A25" s="444" t="s">
        <v>292</v>
      </c>
      <c r="B25" s="447" t="s">
        <v>186</v>
      </c>
      <c r="C25" s="215">
        <v>245.3</v>
      </c>
      <c r="D25" s="144">
        <v>94.7</v>
      </c>
      <c r="E25" s="29" t="e">
        <f>D25/#REF!*100</f>
        <v>#REF!</v>
      </c>
      <c r="F25" s="146"/>
      <c r="G25">
        <v>167.4</v>
      </c>
      <c r="H25" s="7">
        <v>0</v>
      </c>
    </row>
    <row r="26" spans="1:13" ht="100.5" customHeight="1" x14ac:dyDescent="0.3">
      <c r="A26" s="249" t="s">
        <v>393</v>
      </c>
      <c r="B26" s="448" t="s">
        <v>397</v>
      </c>
      <c r="C26" s="193">
        <v>1024.0999999999999</v>
      </c>
      <c r="D26" s="144"/>
      <c r="E26" s="29"/>
      <c r="F26" s="146"/>
      <c r="H26" s="7"/>
    </row>
    <row r="27" spans="1:13" ht="18.75" x14ac:dyDescent="0.25">
      <c r="A27" s="562" t="s">
        <v>184</v>
      </c>
      <c r="B27" s="563"/>
      <c r="C27" s="143">
        <f>C11+C22</f>
        <v>23847.1</v>
      </c>
      <c r="D27" s="142" t="e">
        <f>D22+D11</f>
        <v>#REF!</v>
      </c>
      <c r="E27" s="30" t="e">
        <f>D27/#REF!*100</f>
        <v>#REF!</v>
      </c>
      <c r="G27">
        <v>22561.249999999996</v>
      </c>
      <c r="H27" s="7">
        <v>-19438</v>
      </c>
      <c r="M27" s="7"/>
    </row>
    <row r="28" spans="1:13" x14ac:dyDescent="0.25">
      <c r="G28" s="7">
        <f>G27-C27</f>
        <v>-1285.8500000000022</v>
      </c>
    </row>
    <row r="29" spans="1:13" ht="18.75" x14ac:dyDescent="0.25">
      <c r="A29" s="565" t="s">
        <v>288</v>
      </c>
      <c r="B29" s="565"/>
      <c r="E29" s="7"/>
    </row>
  </sheetData>
  <mergeCells count="7">
    <mergeCell ref="A27:B27"/>
    <mergeCell ref="A8:C8"/>
    <mergeCell ref="A29:B29"/>
    <mergeCell ref="B5:C5"/>
    <mergeCell ref="A7:C7"/>
    <mergeCell ref="B13:B15"/>
    <mergeCell ref="C13:C15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3" t="s">
        <v>231</v>
      </c>
    </row>
    <row r="2" spans="1:3" ht="15.75" x14ac:dyDescent="0.25">
      <c r="C2" s="173" t="s">
        <v>0</v>
      </c>
    </row>
    <row r="3" spans="1:3" ht="15.75" x14ac:dyDescent="0.25">
      <c r="C3" s="173" t="s">
        <v>1</v>
      </c>
    </row>
    <row r="4" spans="1:3" ht="15.75" x14ac:dyDescent="0.25">
      <c r="C4" s="173" t="s">
        <v>2</v>
      </c>
    </row>
    <row r="5" spans="1:3" x14ac:dyDescent="0.25">
      <c r="C5" s="176"/>
    </row>
    <row r="9" spans="1:3" ht="52.5" customHeight="1" x14ac:dyDescent="0.25">
      <c r="A9" s="574" t="s">
        <v>312</v>
      </c>
      <c r="B9" s="575"/>
      <c r="C9" s="575"/>
    </row>
    <row r="10" spans="1:3" ht="18.75" x14ac:dyDescent="0.3">
      <c r="A10" s="185"/>
    </row>
    <row r="11" spans="1:3" ht="18.75" x14ac:dyDescent="0.25">
      <c r="A11" s="180" t="s">
        <v>232</v>
      </c>
      <c r="B11" s="180" t="s">
        <v>233</v>
      </c>
      <c r="C11" s="180" t="s">
        <v>234</v>
      </c>
    </row>
    <row r="12" spans="1:3" ht="18.75" x14ac:dyDescent="0.25">
      <c r="A12" s="618" t="s">
        <v>235</v>
      </c>
      <c r="B12" s="619" t="s">
        <v>236</v>
      </c>
      <c r="C12" s="189" t="s">
        <v>237</v>
      </c>
    </row>
    <row r="13" spans="1:3" ht="18.75" x14ac:dyDescent="0.25">
      <c r="A13" s="618"/>
      <c r="B13" s="619"/>
      <c r="C13" s="189" t="s">
        <v>238</v>
      </c>
    </row>
    <row r="14" spans="1:3" ht="37.5" x14ac:dyDescent="0.25">
      <c r="A14" s="618"/>
      <c r="B14" s="619"/>
      <c r="C14" s="189" t="s">
        <v>239</v>
      </c>
    </row>
    <row r="15" spans="1:3" ht="18.75" x14ac:dyDescent="0.25">
      <c r="A15" s="618"/>
      <c r="B15" s="619"/>
      <c r="C15" s="189" t="s">
        <v>240</v>
      </c>
    </row>
    <row r="16" spans="1:3" ht="18.75" x14ac:dyDescent="0.25">
      <c r="A16" s="618"/>
      <c r="B16" s="619"/>
      <c r="C16" s="189" t="s">
        <v>241</v>
      </c>
    </row>
    <row r="17" spans="1:3" ht="18.75" x14ac:dyDescent="0.25">
      <c r="A17" s="618"/>
      <c r="B17" s="619"/>
      <c r="C17" s="189" t="s">
        <v>242</v>
      </c>
    </row>
    <row r="18" spans="1:3" ht="37.5" x14ac:dyDescent="0.25">
      <c r="A18" s="618"/>
      <c r="B18" s="619"/>
      <c r="C18" s="189" t="s">
        <v>243</v>
      </c>
    </row>
    <row r="19" spans="1:3" ht="37.5" x14ac:dyDescent="0.25">
      <c r="A19" s="618"/>
      <c r="B19" s="619"/>
      <c r="C19" s="189" t="s">
        <v>244</v>
      </c>
    </row>
    <row r="20" spans="1:3" ht="18.75" x14ac:dyDescent="0.25">
      <c r="A20" s="618" t="s">
        <v>245</v>
      </c>
      <c r="B20" s="619" t="s">
        <v>246</v>
      </c>
      <c r="C20" s="189" t="s">
        <v>237</v>
      </c>
    </row>
    <row r="21" spans="1:3" ht="18.75" x14ac:dyDescent="0.25">
      <c r="A21" s="618"/>
      <c r="B21" s="619"/>
      <c r="C21" s="189" t="s">
        <v>238</v>
      </c>
    </row>
    <row r="22" spans="1:3" ht="37.5" x14ac:dyDescent="0.25">
      <c r="A22" s="618"/>
      <c r="B22" s="619"/>
      <c r="C22" s="189" t="s">
        <v>239</v>
      </c>
    </row>
    <row r="23" spans="1:3" ht="18.75" x14ac:dyDescent="0.25">
      <c r="A23" s="618"/>
      <c r="B23" s="619"/>
      <c r="C23" s="189" t="s">
        <v>240</v>
      </c>
    </row>
    <row r="24" spans="1:3" ht="18.75" x14ac:dyDescent="0.25">
      <c r="A24" s="618"/>
      <c r="B24" s="619"/>
      <c r="C24" s="189" t="s">
        <v>241</v>
      </c>
    </row>
    <row r="25" spans="1:3" ht="18.75" x14ac:dyDescent="0.25">
      <c r="A25" s="618" t="s">
        <v>247</v>
      </c>
      <c r="B25" s="619" t="s">
        <v>248</v>
      </c>
      <c r="C25" s="189" t="s">
        <v>237</v>
      </c>
    </row>
    <row r="26" spans="1:3" ht="18.75" x14ac:dyDescent="0.25">
      <c r="A26" s="618"/>
      <c r="B26" s="619"/>
      <c r="C26" s="189" t="s">
        <v>238</v>
      </c>
    </row>
    <row r="27" spans="1:3" ht="37.5" x14ac:dyDescent="0.25">
      <c r="A27" s="618"/>
      <c r="B27" s="619"/>
      <c r="C27" s="189" t="s">
        <v>239</v>
      </c>
    </row>
    <row r="28" spans="1:3" ht="18.75" x14ac:dyDescent="0.25">
      <c r="A28" s="618"/>
      <c r="B28" s="619"/>
      <c r="C28" s="189" t="s">
        <v>240</v>
      </c>
    </row>
    <row r="29" spans="1:3" ht="18.75" x14ac:dyDescent="0.25">
      <c r="A29" s="618"/>
      <c r="B29" s="619"/>
      <c r="C29" s="189" t="s">
        <v>249</v>
      </c>
    </row>
    <row r="30" spans="1:3" ht="18.75" x14ac:dyDescent="0.25">
      <c r="A30" s="618"/>
      <c r="B30" s="619"/>
      <c r="C30" s="189" t="s">
        <v>250</v>
      </c>
    </row>
    <row r="31" spans="1:3" ht="75" x14ac:dyDescent="0.25">
      <c r="A31" s="190" t="s">
        <v>251</v>
      </c>
      <c r="B31" s="189" t="s">
        <v>252</v>
      </c>
      <c r="C31" s="189" t="s">
        <v>253</v>
      </c>
    </row>
    <row r="32" spans="1:3" ht="15.75" x14ac:dyDescent="0.25">
      <c r="A32" s="191"/>
    </row>
    <row r="33" spans="1:3" ht="18.75" x14ac:dyDescent="0.3">
      <c r="A33" s="614" t="s">
        <v>311</v>
      </c>
      <c r="B33" s="614"/>
      <c r="C33" s="614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199" t="s">
        <v>279</v>
      </c>
    </row>
    <row r="2" spans="1:4" ht="15.75" x14ac:dyDescent="0.25">
      <c r="D2" s="199" t="s">
        <v>0</v>
      </c>
    </row>
    <row r="3" spans="1:4" ht="15.75" x14ac:dyDescent="0.25">
      <c r="D3" s="199" t="s">
        <v>1</v>
      </c>
    </row>
    <row r="4" spans="1:4" ht="15.75" x14ac:dyDescent="0.25">
      <c r="D4" s="199" t="s">
        <v>2</v>
      </c>
    </row>
    <row r="5" spans="1:4" x14ac:dyDescent="0.25">
      <c r="C5" s="566" t="s">
        <v>400</v>
      </c>
      <c r="D5" s="567"/>
    </row>
    <row r="6" spans="1:4" ht="15.75" x14ac:dyDescent="0.25">
      <c r="C6" s="200"/>
    </row>
    <row r="7" spans="1:4" ht="60" customHeight="1" x14ac:dyDescent="0.25">
      <c r="A7" s="622" t="s">
        <v>353</v>
      </c>
      <c r="B7" s="622"/>
      <c r="C7" s="622"/>
    </row>
    <row r="8" spans="1:4" ht="18.75" x14ac:dyDescent="0.3">
      <c r="A8" s="210"/>
      <c r="C8" s="211" t="s">
        <v>3</v>
      </c>
    </row>
    <row r="9" spans="1:4" ht="18.75" x14ac:dyDescent="0.25">
      <c r="A9" s="207" t="s">
        <v>260</v>
      </c>
      <c r="B9" s="207" t="s">
        <v>4</v>
      </c>
      <c r="C9" s="207" t="s">
        <v>147</v>
      </c>
    </row>
    <row r="10" spans="1:4" ht="56.25" x14ac:dyDescent="0.25">
      <c r="A10" s="623" t="s">
        <v>235</v>
      </c>
      <c r="B10" s="204" t="s">
        <v>280</v>
      </c>
      <c r="C10" s="212">
        <v>0</v>
      </c>
    </row>
    <row r="11" spans="1:4" ht="18.75" x14ac:dyDescent="0.25">
      <c r="A11" s="624"/>
      <c r="B11" s="204" t="s">
        <v>204</v>
      </c>
      <c r="C11" s="212"/>
    </row>
    <row r="12" spans="1:4" ht="18.75" x14ac:dyDescent="0.25">
      <c r="A12" s="624"/>
      <c r="B12" s="204" t="s">
        <v>281</v>
      </c>
      <c r="C12" s="212">
        <v>0</v>
      </c>
    </row>
    <row r="13" spans="1:4" ht="18.75" x14ac:dyDescent="0.25">
      <c r="A13" s="625"/>
      <c r="B13" s="204" t="s">
        <v>282</v>
      </c>
      <c r="C13" s="212">
        <v>0</v>
      </c>
    </row>
    <row r="14" spans="1:4" ht="112.5" x14ac:dyDescent="0.25">
      <c r="A14" s="623" t="s">
        <v>283</v>
      </c>
      <c r="B14" s="204" t="s">
        <v>284</v>
      </c>
      <c r="C14" s="212">
        <v>1000</v>
      </c>
    </row>
    <row r="15" spans="1:4" ht="18.75" x14ac:dyDescent="0.25">
      <c r="A15" s="624"/>
      <c r="B15" s="204" t="s">
        <v>285</v>
      </c>
      <c r="C15" s="212"/>
    </row>
    <row r="16" spans="1:4" ht="18.75" x14ac:dyDescent="0.25">
      <c r="A16" s="624"/>
      <c r="B16" s="204" t="s">
        <v>281</v>
      </c>
      <c r="C16" s="212">
        <v>0</v>
      </c>
    </row>
    <row r="17" spans="1:3" ht="18.75" x14ac:dyDescent="0.25">
      <c r="A17" s="625"/>
      <c r="B17" s="204" t="s">
        <v>282</v>
      </c>
      <c r="C17" s="212">
        <v>1000</v>
      </c>
    </row>
    <row r="18" spans="1:3" ht="75" x14ac:dyDescent="0.25">
      <c r="A18" s="623" t="s">
        <v>286</v>
      </c>
      <c r="B18" s="204" t="s">
        <v>287</v>
      </c>
      <c r="C18" s="212">
        <v>0</v>
      </c>
    </row>
    <row r="19" spans="1:3" ht="18.75" x14ac:dyDescent="0.25">
      <c r="A19" s="624"/>
      <c r="B19" s="204" t="s">
        <v>285</v>
      </c>
      <c r="C19" s="212"/>
    </row>
    <row r="20" spans="1:3" ht="18.75" x14ac:dyDescent="0.25">
      <c r="A20" s="624"/>
      <c r="B20" s="204" t="s">
        <v>281</v>
      </c>
      <c r="C20" s="212">
        <v>0</v>
      </c>
    </row>
    <row r="21" spans="1:3" ht="18.75" x14ac:dyDescent="0.25">
      <c r="A21" s="625"/>
      <c r="B21" s="204" t="s">
        <v>282</v>
      </c>
      <c r="C21" s="212">
        <v>0</v>
      </c>
    </row>
    <row r="23" spans="1:3" s="213" customFormat="1" ht="66.75" customHeight="1" x14ac:dyDescent="0.25">
      <c r="A23" s="620" t="s">
        <v>313</v>
      </c>
      <c r="B23" s="621"/>
      <c r="C23" s="621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199" t="s">
        <v>374</v>
      </c>
    </row>
    <row r="2" spans="1:8" ht="15.75" x14ac:dyDescent="0.25">
      <c r="H2" s="199" t="s">
        <v>0</v>
      </c>
    </row>
    <row r="3" spans="1:8" ht="15.75" x14ac:dyDescent="0.25">
      <c r="H3" s="199" t="s">
        <v>1</v>
      </c>
    </row>
    <row r="4" spans="1:8" ht="15.75" x14ac:dyDescent="0.25">
      <c r="H4" s="199" t="s">
        <v>2</v>
      </c>
    </row>
    <row r="5" spans="1:8" x14ac:dyDescent="0.25">
      <c r="G5" s="566" t="s">
        <v>400</v>
      </c>
      <c r="H5" s="567"/>
    </row>
    <row r="6" spans="1:8" ht="15.75" x14ac:dyDescent="0.25">
      <c r="H6" s="200"/>
    </row>
    <row r="7" spans="1:8" ht="39.75" customHeight="1" x14ac:dyDescent="0.25">
      <c r="A7" s="622" t="s">
        <v>377</v>
      </c>
      <c r="B7" s="622"/>
      <c r="C7" s="622"/>
      <c r="D7" s="622"/>
      <c r="E7" s="622"/>
      <c r="F7" s="622"/>
      <c r="G7" s="622"/>
      <c r="H7" s="622"/>
    </row>
    <row r="9" spans="1:8" ht="18.75" x14ac:dyDescent="0.25">
      <c r="A9" s="627" t="s">
        <v>259</v>
      </c>
      <c r="B9" s="627"/>
      <c r="C9" s="627"/>
      <c r="D9" s="627"/>
      <c r="E9" s="627"/>
      <c r="F9" s="627"/>
      <c r="G9" s="627"/>
      <c r="H9" s="627"/>
    </row>
    <row r="10" spans="1:8" ht="18.75" x14ac:dyDescent="0.3">
      <c r="A10" s="201"/>
    </row>
    <row r="11" spans="1:8" ht="18.75" x14ac:dyDescent="0.25">
      <c r="A11" s="628" t="s">
        <v>260</v>
      </c>
      <c r="B11" s="628" t="s">
        <v>261</v>
      </c>
      <c r="C11" s="628" t="s">
        <v>262</v>
      </c>
      <c r="D11" s="628" t="s">
        <v>263</v>
      </c>
      <c r="E11" s="628" t="s">
        <v>264</v>
      </c>
      <c r="F11" s="628"/>
      <c r="G11" s="628"/>
      <c r="H11" s="628"/>
    </row>
    <row r="12" spans="1:8" ht="112.5" x14ac:dyDescent="0.25">
      <c r="A12" s="628"/>
      <c r="B12" s="628"/>
      <c r="C12" s="628"/>
      <c r="D12" s="628"/>
      <c r="E12" s="202" t="s">
        <v>265</v>
      </c>
      <c r="F12" s="202" t="s">
        <v>266</v>
      </c>
      <c r="G12" s="202" t="s">
        <v>267</v>
      </c>
      <c r="H12" s="202" t="s">
        <v>268</v>
      </c>
    </row>
    <row r="13" spans="1:8" ht="18.75" x14ac:dyDescent="0.25">
      <c r="A13" s="203">
        <v>1</v>
      </c>
      <c r="B13" s="203">
        <v>2</v>
      </c>
      <c r="C13" s="203">
        <v>3</v>
      </c>
      <c r="D13" s="203">
        <v>4</v>
      </c>
      <c r="E13" s="203">
        <v>5</v>
      </c>
      <c r="F13" s="203">
        <v>6</v>
      </c>
      <c r="G13" s="203">
        <v>7</v>
      </c>
      <c r="H13" s="203">
        <v>8</v>
      </c>
    </row>
    <row r="14" spans="1:8" ht="18.75" x14ac:dyDescent="0.25">
      <c r="A14" s="204"/>
      <c r="B14" s="204"/>
      <c r="C14" s="204"/>
      <c r="D14" s="205">
        <v>0</v>
      </c>
      <c r="E14" s="204"/>
      <c r="F14" s="204"/>
      <c r="G14" s="204"/>
      <c r="H14" s="204"/>
    </row>
    <row r="15" spans="1:8" ht="18.75" x14ac:dyDescent="0.25">
      <c r="A15" s="204"/>
      <c r="B15" s="206" t="s">
        <v>269</v>
      </c>
      <c r="C15" s="204"/>
      <c r="D15" s="205">
        <v>0</v>
      </c>
      <c r="E15" s="204"/>
      <c r="F15" s="204"/>
      <c r="G15" s="204"/>
      <c r="H15" s="204"/>
    </row>
    <row r="16" spans="1:8" ht="18.75" x14ac:dyDescent="0.3">
      <c r="A16" s="201"/>
    </row>
    <row r="17" spans="1:8" ht="18.75" x14ac:dyDescent="0.25">
      <c r="A17" s="627" t="s">
        <v>270</v>
      </c>
      <c r="B17" s="627"/>
      <c r="C17" s="627"/>
      <c r="D17" s="627"/>
      <c r="E17" s="627"/>
      <c r="F17" s="627"/>
      <c r="G17" s="627"/>
      <c r="H17" s="627"/>
    </row>
    <row r="18" spans="1:8" ht="18.75" x14ac:dyDescent="0.3">
      <c r="A18" s="201"/>
    </row>
    <row r="19" spans="1:8" ht="37.5" x14ac:dyDescent="0.25">
      <c r="A19" s="628" t="s">
        <v>271</v>
      </c>
      <c r="B19" s="628"/>
      <c r="C19" s="628"/>
      <c r="D19" s="628"/>
      <c r="E19" s="628"/>
      <c r="F19" s="202" t="s">
        <v>272</v>
      </c>
    </row>
    <row r="20" spans="1:8" ht="18.75" x14ac:dyDescent="0.25">
      <c r="A20" s="629">
        <v>1</v>
      </c>
      <c r="B20" s="629"/>
      <c r="C20" s="629"/>
      <c r="D20" s="629"/>
      <c r="E20" s="629"/>
      <c r="F20" s="203">
        <v>2</v>
      </c>
    </row>
    <row r="21" spans="1:8" ht="18.75" x14ac:dyDescent="0.25">
      <c r="A21" s="629" t="s">
        <v>273</v>
      </c>
      <c r="B21" s="629"/>
      <c r="C21" s="629"/>
      <c r="D21" s="629"/>
      <c r="E21" s="629"/>
      <c r="F21" s="208">
        <v>0</v>
      </c>
    </row>
    <row r="23" spans="1:8" s="209" customFormat="1" ht="65.25" customHeight="1" x14ac:dyDescent="0.3">
      <c r="A23" s="630" t="s">
        <v>299</v>
      </c>
      <c r="B23" s="621"/>
      <c r="C23" s="621"/>
      <c r="D23" s="621"/>
      <c r="E23" s="621"/>
      <c r="F23" s="621"/>
      <c r="G23" s="621"/>
      <c r="H23" s="621"/>
    </row>
    <row r="24" spans="1:8" ht="18.75" x14ac:dyDescent="0.3">
      <c r="B24" s="626"/>
      <c r="C24" s="626"/>
      <c r="D24" s="626"/>
      <c r="E24" s="626"/>
      <c r="F24" s="626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631" t="s">
        <v>375</v>
      </c>
      <c r="B1" s="579"/>
    </row>
    <row r="2" spans="1:3" x14ac:dyDescent="0.25">
      <c r="A2" s="631" t="s">
        <v>368</v>
      </c>
      <c r="B2" s="579"/>
    </row>
    <row r="3" spans="1:3" x14ac:dyDescent="0.25">
      <c r="A3" s="631" t="s">
        <v>369</v>
      </c>
      <c r="B3" s="579"/>
    </row>
    <row r="4" spans="1:3" x14ac:dyDescent="0.25">
      <c r="A4" s="631" t="s">
        <v>403</v>
      </c>
      <c r="B4" s="632"/>
    </row>
    <row r="6" spans="1:3" ht="18.75" x14ac:dyDescent="0.3">
      <c r="A6" s="634" t="s">
        <v>354</v>
      </c>
      <c r="B6" s="634"/>
      <c r="C6" s="634"/>
    </row>
    <row r="7" spans="1:3" ht="18.75" x14ac:dyDescent="0.3">
      <c r="A7" s="201"/>
    </row>
    <row r="8" spans="1:3" ht="42.75" customHeight="1" x14ac:dyDescent="0.3">
      <c r="A8" s="242" t="s">
        <v>274</v>
      </c>
      <c r="B8" s="243" t="s">
        <v>355</v>
      </c>
    </row>
    <row r="9" spans="1:3" ht="31.5" x14ac:dyDescent="0.25">
      <c r="A9" s="244" t="s">
        <v>356</v>
      </c>
      <c r="B9" s="245">
        <v>100</v>
      </c>
    </row>
    <row r="10" spans="1:3" ht="15.75" x14ac:dyDescent="0.25">
      <c r="A10" s="244" t="s">
        <v>216</v>
      </c>
      <c r="B10" s="245">
        <v>100</v>
      </c>
    </row>
    <row r="11" spans="1:3" ht="15.75" x14ac:dyDescent="0.25">
      <c r="A11" s="244" t="s">
        <v>276</v>
      </c>
      <c r="B11" s="245">
        <v>100</v>
      </c>
    </row>
    <row r="12" spans="1:3" ht="15.75" x14ac:dyDescent="0.25">
      <c r="A12" s="244" t="s">
        <v>278</v>
      </c>
      <c r="B12" s="245">
        <v>100</v>
      </c>
    </row>
    <row r="13" spans="1:3" ht="63" x14ac:dyDescent="0.25">
      <c r="A13" s="244" t="s">
        <v>357</v>
      </c>
      <c r="B13" s="245">
        <v>100</v>
      </c>
    </row>
    <row r="14" spans="1:3" ht="48" customHeight="1" x14ac:dyDescent="0.25">
      <c r="A14" s="246" t="s">
        <v>358</v>
      </c>
      <c r="B14" s="245">
        <v>100</v>
      </c>
    </row>
    <row r="15" spans="1:3" ht="47.25" x14ac:dyDescent="0.25">
      <c r="A15" s="246" t="s">
        <v>275</v>
      </c>
      <c r="B15" s="245">
        <v>100</v>
      </c>
    </row>
    <row r="16" spans="1:3" ht="31.5" x14ac:dyDescent="0.25">
      <c r="A16" s="244" t="s">
        <v>359</v>
      </c>
      <c r="B16" s="245">
        <v>100</v>
      </c>
    </row>
    <row r="17" spans="1:2" ht="63" x14ac:dyDescent="0.25">
      <c r="A17" s="244" t="s">
        <v>360</v>
      </c>
      <c r="B17" s="245" t="s">
        <v>277</v>
      </c>
    </row>
    <row r="18" spans="1:2" ht="47.25" x14ac:dyDescent="0.25">
      <c r="A18" s="244" t="s">
        <v>361</v>
      </c>
      <c r="B18" s="245">
        <v>100</v>
      </c>
    </row>
    <row r="19" spans="1:2" ht="63" x14ac:dyDescent="0.25">
      <c r="A19" s="244" t="s">
        <v>362</v>
      </c>
      <c r="B19" s="245">
        <v>100</v>
      </c>
    </row>
    <row r="20" spans="1:2" ht="84" customHeight="1" x14ac:dyDescent="0.25">
      <c r="A20" s="246" t="s">
        <v>363</v>
      </c>
      <c r="B20" s="245">
        <v>100</v>
      </c>
    </row>
    <row r="21" spans="1:2" ht="63" x14ac:dyDescent="0.25">
      <c r="A21" s="244" t="s">
        <v>364</v>
      </c>
      <c r="B21" s="245">
        <v>100</v>
      </c>
    </row>
    <row r="22" spans="1:2" ht="47.25" x14ac:dyDescent="0.25">
      <c r="A22" s="244" t="s">
        <v>365</v>
      </c>
      <c r="B22" s="245">
        <v>100</v>
      </c>
    </row>
    <row r="23" spans="1:2" ht="63" x14ac:dyDescent="0.25">
      <c r="A23" s="244" t="s">
        <v>366</v>
      </c>
      <c r="B23" s="245">
        <v>100</v>
      </c>
    </row>
    <row r="24" spans="1:2" ht="31.5" customHeight="1" x14ac:dyDescent="0.25">
      <c r="A24" s="633" t="s">
        <v>367</v>
      </c>
      <c r="B24" s="633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73" t="s">
        <v>231</v>
      </c>
    </row>
    <row r="3" spans="1:3" ht="15.75" x14ac:dyDescent="0.25">
      <c r="C3" s="173" t="s">
        <v>0</v>
      </c>
    </row>
    <row r="4" spans="1:3" ht="15.75" x14ac:dyDescent="0.25">
      <c r="C4" s="173" t="s">
        <v>1</v>
      </c>
    </row>
    <row r="5" spans="1:3" ht="15.75" x14ac:dyDescent="0.25">
      <c r="C5" s="173" t="s">
        <v>2</v>
      </c>
    </row>
    <row r="6" spans="1:3" x14ac:dyDescent="0.25">
      <c r="C6" s="176" t="s">
        <v>401</v>
      </c>
    </row>
    <row r="10" spans="1:3" ht="83.25" customHeight="1" x14ac:dyDescent="0.25">
      <c r="A10" s="574" t="s">
        <v>376</v>
      </c>
      <c r="B10" s="574"/>
      <c r="C10" s="574"/>
    </row>
    <row r="11" spans="1:3" ht="18.75" x14ac:dyDescent="0.3">
      <c r="A11" s="251"/>
    </row>
    <row r="12" spans="1:3" ht="37.5" x14ac:dyDescent="0.25">
      <c r="A12" s="252" t="s">
        <v>232</v>
      </c>
      <c r="B12" s="252" t="s">
        <v>233</v>
      </c>
      <c r="C12" s="252" t="s">
        <v>234</v>
      </c>
    </row>
    <row r="13" spans="1:3" ht="17.25" customHeight="1" x14ac:dyDescent="0.25">
      <c r="A13" s="635" t="s">
        <v>235</v>
      </c>
      <c r="B13" s="636" t="s">
        <v>236</v>
      </c>
      <c r="C13" s="228" t="s">
        <v>237</v>
      </c>
    </row>
    <row r="14" spans="1:3" ht="17.25" customHeight="1" x14ac:dyDescent="0.25">
      <c r="A14" s="635"/>
      <c r="B14" s="636"/>
      <c r="C14" s="228" t="s">
        <v>238</v>
      </c>
    </row>
    <row r="15" spans="1:3" ht="56.25" x14ac:dyDescent="0.25">
      <c r="A15" s="635"/>
      <c r="B15" s="636"/>
      <c r="C15" s="228" t="s">
        <v>239</v>
      </c>
    </row>
    <row r="16" spans="1:3" ht="18.75" x14ac:dyDescent="0.25">
      <c r="A16" s="635"/>
      <c r="B16" s="636"/>
      <c r="C16" s="228" t="s">
        <v>240</v>
      </c>
    </row>
    <row r="17" spans="1:3" ht="18.75" x14ac:dyDescent="0.25">
      <c r="A17" s="635"/>
      <c r="B17" s="636"/>
      <c r="C17" s="228" t="s">
        <v>241</v>
      </c>
    </row>
    <row r="18" spans="1:3" ht="18.75" x14ac:dyDescent="0.25">
      <c r="A18" s="635"/>
      <c r="B18" s="636"/>
      <c r="C18" s="228" t="s">
        <v>242</v>
      </c>
    </row>
    <row r="19" spans="1:3" ht="37.5" x14ac:dyDescent="0.25">
      <c r="A19" s="635"/>
      <c r="B19" s="636"/>
      <c r="C19" s="228" t="s">
        <v>243</v>
      </c>
    </row>
    <row r="20" spans="1:3" ht="37.5" x14ac:dyDescent="0.25">
      <c r="A20" s="635"/>
      <c r="B20" s="636"/>
      <c r="C20" s="228" t="s">
        <v>244</v>
      </c>
    </row>
    <row r="21" spans="1:3" ht="18.75" x14ac:dyDescent="0.25">
      <c r="A21" s="635" t="s">
        <v>245</v>
      </c>
      <c r="B21" s="636" t="s">
        <v>246</v>
      </c>
      <c r="C21" s="228" t="s">
        <v>237</v>
      </c>
    </row>
    <row r="22" spans="1:3" ht="18.75" x14ac:dyDescent="0.25">
      <c r="A22" s="635"/>
      <c r="B22" s="636"/>
      <c r="C22" s="228" t="s">
        <v>238</v>
      </c>
    </row>
    <row r="23" spans="1:3" ht="56.25" x14ac:dyDescent="0.25">
      <c r="A23" s="635"/>
      <c r="B23" s="636"/>
      <c r="C23" s="228" t="s">
        <v>239</v>
      </c>
    </row>
    <row r="24" spans="1:3" ht="18.75" x14ac:dyDescent="0.25">
      <c r="A24" s="635"/>
      <c r="B24" s="636"/>
      <c r="C24" s="228" t="s">
        <v>240</v>
      </c>
    </row>
    <row r="25" spans="1:3" ht="18.75" x14ac:dyDescent="0.25">
      <c r="A25" s="635"/>
      <c r="B25" s="636"/>
      <c r="C25" s="228" t="s">
        <v>241</v>
      </c>
    </row>
    <row r="26" spans="1:3" ht="18.75" x14ac:dyDescent="0.25">
      <c r="A26" s="635" t="s">
        <v>247</v>
      </c>
      <c r="B26" s="636" t="s">
        <v>248</v>
      </c>
      <c r="C26" s="228" t="s">
        <v>237</v>
      </c>
    </row>
    <row r="27" spans="1:3" ht="18.75" x14ac:dyDescent="0.25">
      <c r="A27" s="635"/>
      <c r="B27" s="636"/>
      <c r="C27" s="228" t="s">
        <v>238</v>
      </c>
    </row>
    <row r="28" spans="1:3" ht="56.25" x14ac:dyDescent="0.25">
      <c r="A28" s="635"/>
      <c r="B28" s="636"/>
      <c r="C28" s="228" t="s">
        <v>239</v>
      </c>
    </row>
    <row r="29" spans="1:3" ht="18.75" x14ac:dyDescent="0.25">
      <c r="A29" s="635"/>
      <c r="B29" s="636"/>
      <c r="C29" s="228" t="s">
        <v>240</v>
      </c>
    </row>
    <row r="30" spans="1:3" ht="18.75" x14ac:dyDescent="0.25">
      <c r="A30" s="635"/>
      <c r="B30" s="636"/>
      <c r="C30" s="228" t="s">
        <v>249</v>
      </c>
    </row>
    <row r="31" spans="1:3" ht="18.75" x14ac:dyDescent="0.25">
      <c r="A31" s="635"/>
      <c r="B31" s="636"/>
      <c r="C31" s="228" t="s">
        <v>250</v>
      </c>
    </row>
    <row r="32" spans="1:3" ht="112.5" x14ac:dyDescent="0.25">
      <c r="A32" s="253" t="s">
        <v>251</v>
      </c>
      <c r="B32" s="228" t="s">
        <v>252</v>
      </c>
      <c r="C32" s="228" t="s">
        <v>253</v>
      </c>
    </row>
    <row r="33" spans="1:3" ht="15.75" x14ac:dyDescent="0.25">
      <c r="A33" s="254"/>
    </row>
    <row r="34" spans="1:3" ht="18.75" x14ac:dyDescent="0.3">
      <c r="A34" s="614" t="s">
        <v>311</v>
      </c>
      <c r="B34" s="614"/>
      <c r="C34" s="614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13" workbookViewId="0">
      <selection activeCell="A6" sqref="A6:C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5" ht="15.75" x14ac:dyDescent="0.25">
      <c r="C1" s="177" t="s">
        <v>217</v>
      </c>
    </row>
    <row r="2" spans="1:5" ht="15.75" x14ac:dyDescent="0.25">
      <c r="C2" s="177" t="s">
        <v>0</v>
      </c>
    </row>
    <row r="3" spans="1:5" ht="15.75" x14ac:dyDescent="0.25">
      <c r="C3" s="177" t="s">
        <v>1</v>
      </c>
    </row>
    <row r="4" spans="1:5" ht="15.75" x14ac:dyDescent="0.25">
      <c r="C4" s="177" t="s">
        <v>2</v>
      </c>
    </row>
    <row r="5" spans="1:5" x14ac:dyDescent="0.25">
      <c r="B5" s="579" t="s">
        <v>402</v>
      </c>
      <c r="C5" s="579"/>
    </row>
    <row r="6" spans="1:5" ht="18.75" x14ac:dyDescent="0.3">
      <c r="A6" s="574" t="s">
        <v>321</v>
      </c>
      <c r="B6" s="575"/>
      <c r="C6" s="575"/>
      <c r="D6" s="178"/>
    </row>
    <row r="7" spans="1:5" ht="18.75" customHeight="1" x14ac:dyDescent="0.25">
      <c r="C7" s="276" t="s">
        <v>3</v>
      </c>
      <c r="D7" s="179"/>
    </row>
    <row r="8" spans="1:5" ht="33" x14ac:dyDescent="0.25">
      <c r="A8" s="255" t="s">
        <v>197</v>
      </c>
      <c r="B8" s="255" t="s">
        <v>196</v>
      </c>
      <c r="C8" s="256" t="s">
        <v>147</v>
      </c>
    </row>
    <row r="9" spans="1:5" ht="16.5" x14ac:dyDescent="0.25">
      <c r="A9" s="257">
        <v>1</v>
      </c>
      <c r="B9" s="257">
        <v>2</v>
      </c>
      <c r="C9" s="258">
        <v>3</v>
      </c>
    </row>
    <row r="10" spans="1:5" ht="25.5" customHeight="1" x14ac:dyDescent="0.25">
      <c r="A10" s="259" t="s">
        <v>218</v>
      </c>
      <c r="B10" s="260" t="s">
        <v>189</v>
      </c>
      <c r="C10" s="261">
        <f>C11+C15+C20</f>
        <v>10292</v>
      </c>
    </row>
    <row r="11" spans="1:5" ht="49.5" x14ac:dyDescent="0.25">
      <c r="A11" s="262" t="s">
        <v>219</v>
      </c>
      <c r="B11" s="263" t="s">
        <v>220</v>
      </c>
      <c r="C11" s="264">
        <f>C12</f>
        <v>9018.7999999999993</v>
      </c>
    </row>
    <row r="12" spans="1:5" ht="40.5" customHeight="1" x14ac:dyDescent="0.25">
      <c r="A12" s="265" t="s">
        <v>323</v>
      </c>
      <c r="B12" s="266" t="s">
        <v>221</v>
      </c>
      <c r="C12" s="264">
        <f>C13</f>
        <v>9018.7999999999993</v>
      </c>
    </row>
    <row r="13" spans="1:5" ht="33" x14ac:dyDescent="0.25">
      <c r="A13" s="267" t="s">
        <v>294</v>
      </c>
      <c r="B13" s="266" t="s">
        <v>222</v>
      </c>
      <c r="C13" s="264">
        <f>C14</f>
        <v>9018.7999999999993</v>
      </c>
    </row>
    <row r="14" spans="1:5" ht="33" x14ac:dyDescent="0.25">
      <c r="A14" s="265" t="s">
        <v>291</v>
      </c>
      <c r="B14" s="266" t="s">
        <v>188</v>
      </c>
      <c r="C14" s="264">
        <v>9018.7999999999993</v>
      </c>
      <c r="D14" s="7"/>
    </row>
    <row r="15" spans="1:5" ht="33" x14ac:dyDescent="0.25">
      <c r="A15" s="265" t="s">
        <v>295</v>
      </c>
      <c r="B15" s="268" t="s">
        <v>223</v>
      </c>
      <c r="C15" s="269">
        <f>C19+C17</f>
        <v>249.10000000000002</v>
      </c>
      <c r="E15" s="7"/>
    </row>
    <row r="16" spans="1:5" ht="49.5" x14ac:dyDescent="0.25">
      <c r="A16" s="265" t="s">
        <v>297</v>
      </c>
      <c r="B16" s="268" t="s">
        <v>225</v>
      </c>
      <c r="C16" s="269">
        <v>3.8</v>
      </c>
      <c r="E16" s="7"/>
    </row>
    <row r="17" spans="1:5" ht="49.5" x14ac:dyDescent="0.25">
      <c r="A17" s="265" t="s">
        <v>293</v>
      </c>
      <c r="B17" s="268" t="s">
        <v>185</v>
      </c>
      <c r="C17" s="269">
        <v>3.8</v>
      </c>
      <c r="E17" s="7"/>
    </row>
    <row r="18" spans="1:5" ht="49.5" x14ac:dyDescent="0.25">
      <c r="A18" s="265" t="s">
        <v>298</v>
      </c>
      <c r="B18" s="268" t="s">
        <v>224</v>
      </c>
      <c r="C18" s="269">
        <f>C19</f>
        <v>245.3</v>
      </c>
    </row>
    <row r="19" spans="1:5" ht="66" x14ac:dyDescent="0.25">
      <c r="A19" s="267" t="s">
        <v>292</v>
      </c>
      <c r="B19" s="268" t="s">
        <v>186</v>
      </c>
      <c r="C19" s="269">
        <v>245.3</v>
      </c>
    </row>
    <row r="20" spans="1:5" ht="97.5" customHeight="1" x14ac:dyDescent="0.25">
      <c r="A20" s="270" t="s">
        <v>398</v>
      </c>
      <c r="B20" s="271" t="s">
        <v>397</v>
      </c>
      <c r="C20" s="272">
        <f>C21</f>
        <v>1024.0999999999999</v>
      </c>
    </row>
    <row r="21" spans="1:5" ht="102" customHeight="1" x14ac:dyDescent="0.25">
      <c r="A21" s="270" t="s">
        <v>393</v>
      </c>
      <c r="B21" s="273" t="s">
        <v>397</v>
      </c>
      <c r="C21" s="272">
        <v>1024.0999999999999</v>
      </c>
    </row>
    <row r="22" spans="1:5" ht="17.25" x14ac:dyDescent="0.3">
      <c r="A22" s="274"/>
      <c r="B22" s="274"/>
      <c r="C22" s="275"/>
    </row>
    <row r="23" spans="1:5" ht="84" customHeight="1" x14ac:dyDescent="0.3">
      <c r="A23" s="577" t="s">
        <v>296</v>
      </c>
      <c r="B23" s="578"/>
      <c r="C23" s="578"/>
    </row>
    <row r="24" spans="1:5" ht="18.75" x14ac:dyDescent="0.25">
      <c r="A24" s="181"/>
      <c r="B24" s="182"/>
      <c r="C24" s="183"/>
      <c r="E24" s="7"/>
    </row>
    <row r="25" spans="1:5" ht="18.75" x14ac:dyDescent="0.25">
      <c r="A25" s="576"/>
      <c r="B25" s="567"/>
      <c r="C25" s="567"/>
    </row>
  </sheetData>
  <mergeCells count="4">
    <mergeCell ref="A6:C6"/>
    <mergeCell ref="A25:C25"/>
    <mergeCell ref="A23:C23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opLeftCell="A25" workbookViewId="0">
      <selection activeCell="A26" sqref="A26:C26"/>
    </sheetView>
  </sheetViews>
  <sheetFormatPr defaultRowHeight="15" x14ac:dyDescent="0.25"/>
  <cols>
    <col min="1" max="1" width="27.5703125" customWidth="1"/>
    <col min="2" max="2" width="72.140625" customWidth="1"/>
    <col min="3" max="3" width="20.140625" customWidth="1"/>
  </cols>
  <sheetData>
    <row r="1" spans="1:3" x14ac:dyDescent="0.25">
      <c r="B1" s="14"/>
      <c r="C1" s="470" t="s">
        <v>49</v>
      </c>
    </row>
    <row r="2" spans="1:3" x14ac:dyDescent="0.25">
      <c r="B2" s="14"/>
      <c r="C2" s="470" t="s">
        <v>0</v>
      </c>
    </row>
    <row r="3" spans="1:3" x14ac:dyDescent="0.25">
      <c r="B3" s="14"/>
      <c r="C3" s="470" t="s">
        <v>1</v>
      </c>
    </row>
    <row r="4" spans="1:3" x14ac:dyDescent="0.25">
      <c r="B4" s="14"/>
      <c r="C4" s="470" t="s">
        <v>2</v>
      </c>
    </row>
    <row r="5" spans="1:3" x14ac:dyDescent="0.25">
      <c r="B5" s="566" t="s">
        <v>413</v>
      </c>
      <c r="C5" s="581"/>
    </row>
    <row r="6" spans="1:3" x14ac:dyDescent="0.25">
      <c r="B6" s="14"/>
      <c r="C6" s="470" t="s">
        <v>49</v>
      </c>
    </row>
    <row r="7" spans="1:3" x14ac:dyDescent="0.25">
      <c r="B7" s="14"/>
      <c r="C7" s="470" t="s">
        <v>0</v>
      </c>
    </row>
    <row r="8" spans="1:3" x14ac:dyDescent="0.25">
      <c r="B8" s="14"/>
      <c r="C8" s="470" t="s">
        <v>1</v>
      </c>
    </row>
    <row r="9" spans="1:3" x14ac:dyDescent="0.25">
      <c r="B9" s="14"/>
      <c r="C9" s="470" t="s">
        <v>2</v>
      </c>
    </row>
    <row r="10" spans="1:3" x14ac:dyDescent="0.25">
      <c r="B10" s="566" t="s">
        <v>402</v>
      </c>
      <c r="C10" s="581"/>
    </row>
    <row r="11" spans="1:3" x14ac:dyDescent="0.25">
      <c r="C11" s="50"/>
    </row>
    <row r="12" spans="1:3" ht="24" customHeight="1" x14ac:dyDescent="0.25">
      <c r="A12" s="582" t="s">
        <v>322</v>
      </c>
      <c r="B12" s="582"/>
      <c r="C12" s="582"/>
    </row>
    <row r="13" spans="1:3" ht="18.75" x14ac:dyDescent="0.3">
      <c r="A13" s="564"/>
      <c r="B13" s="564"/>
      <c r="C13" s="564"/>
    </row>
    <row r="14" spans="1:3" x14ac:dyDescent="0.25">
      <c r="C14" s="470" t="s">
        <v>3</v>
      </c>
    </row>
    <row r="15" spans="1:3" ht="31.5" x14ac:dyDescent="0.25">
      <c r="A15" s="471" t="s">
        <v>197</v>
      </c>
      <c r="B15" s="471" t="s">
        <v>196</v>
      </c>
      <c r="C15" s="472" t="s">
        <v>147</v>
      </c>
    </row>
    <row r="16" spans="1:3" ht="15.75" x14ac:dyDescent="0.25">
      <c r="A16" s="471" t="s">
        <v>195</v>
      </c>
      <c r="B16" s="473" t="s">
        <v>316</v>
      </c>
      <c r="C16" s="474">
        <f>C17+C18+C22+C25+C26+C21+C23+C24</f>
        <v>13973.3</v>
      </c>
    </row>
    <row r="17" spans="1:4" ht="15.75" x14ac:dyDescent="0.25">
      <c r="A17" s="475" t="s">
        <v>211</v>
      </c>
      <c r="B17" s="476" t="s">
        <v>194</v>
      </c>
      <c r="C17" s="477">
        <v>2400</v>
      </c>
    </row>
    <row r="18" spans="1:4" ht="27" customHeight="1" x14ac:dyDescent="0.25">
      <c r="A18" s="478" t="s">
        <v>320</v>
      </c>
      <c r="B18" s="583" t="s">
        <v>317</v>
      </c>
      <c r="C18" s="586">
        <v>3495.9</v>
      </c>
    </row>
    <row r="19" spans="1:4" ht="36.75" customHeight="1" x14ac:dyDescent="0.25">
      <c r="A19" s="475" t="s">
        <v>318</v>
      </c>
      <c r="B19" s="584"/>
      <c r="C19" s="587"/>
    </row>
    <row r="20" spans="1:4" ht="32.25" customHeight="1" x14ac:dyDescent="0.25">
      <c r="A20" s="479" t="s">
        <v>319</v>
      </c>
      <c r="B20" s="585"/>
      <c r="C20" s="588"/>
    </row>
    <row r="21" spans="1:4" ht="15.75" x14ac:dyDescent="0.25">
      <c r="A21" s="478" t="s">
        <v>289</v>
      </c>
      <c r="B21" s="476" t="s">
        <v>191</v>
      </c>
      <c r="C21" s="480">
        <v>80</v>
      </c>
    </row>
    <row r="22" spans="1:4" ht="58.5" customHeight="1" x14ac:dyDescent="0.25">
      <c r="A22" s="481" t="s">
        <v>193</v>
      </c>
      <c r="B22" s="482" t="s">
        <v>192</v>
      </c>
      <c r="C22" s="483">
        <v>2000</v>
      </c>
    </row>
    <row r="23" spans="1:4" ht="48.75" customHeight="1" x14ac:dyDescent="0.25">
      <c r="A23" s="481" t="s">
        <v>212</v>
      </c>
      <c r="B23" s="482" t="s">
        <v>258</v>
      </c>
      <c r="C23" s="483">
        <v>800</v>
      </c>
    </row>
    <row r="24" spans="1:4" ht="46.5" customHeight="1" x14ac:dyDescent="0.25">
      <c r="A24" s="481" t="s">
        <v>213</v>
      </c>
      <c r="B24" s="484" t="s">
        <v>389</v>
      </c>
      <c r="C24" s="483">
        <v>4000</v>
      </c>
    </row>
    <row r="25" spans="1:4" ht="84" customHeight="1" x14ac:dyDescent="0.25">
      <c r="A25" s="481" t="s">
        <v>290</v>
      </c>
      <c r="B25" s="485" t="s">
        <v>254</v>
      </c>
      <c r="C25" s="486">
        <v>139.5</v>
      </c>
    </row>
    <row r="26" spans="1:4" ht="30.75" customHeight="1" x14ac:dyDescent="0.25">
      <c r="A26" s="505" t="s">
        <v>208</v>
      </c>
      <c r="B26" s="507" t="s">
        <v>421</v>
      </c>
      <c r="C26" s="506">
        <v>1057.9000000000001</v>
      </c>
      <c r="D26">
        <v>1007.9</v>
      </c>
    </row>
    <row r="27" spans="1:4" ht="15.75" x14ac:dyDescent="0.25">
      <c r="A27" s="487" t="s">
        <v>190</v>
      </c>
      <c r="B27" s="488" t="s">
        <v>189</v>
      </c>
      <c r="C27" s="489">
        <f>C28+C30+C31+C32+C29</f>
        <v>10881.699999999999</v>
      </c>
    </row>
    <row r="28" spans="1:4" ht="37.5" customHeight="1" x14ac:dyDescent="0.25">
      <c r="A28" s="490" t="s">
        <v>291</v>
      </c>
      <c r="B28" s="491" t="s">
        <v>188</v>
      </c>
      <c r="C28" s="492">
        <v>9018.7999999999993</v>
      </c>
    </row>
    <row r="29" spans="1:4" ht="37.5" customHeight="1" x14ac:dyDescent="0.25">
      <c r="A29" s="490" t="s">
        <v>414</v>
      </c>
      <c r="B29" s="491" t="s">
        <v>188</v>
      </c>
      <c r="C29" s="492">
        <v>589.70000000000005</v>
      </c>
    </row>
    <row r="30" spans="1:4" ht="52.5" customHeight="1" x14ac:dyDescent="0.25">
      <c r="A30" s="490" t="s">
        <v>293</v>
      </c>
      <c r="B30" s="493" t="s">
        <v>185</v>
      </c>
      <c r="C30" s="483">
        <v>3.8</v>
      </c>
    </row>
    <row r="31" spans="1:4" ht="48" customHeight="1" x14ac:dyDescent="0.25">
      <c r="A31" s="490" t="s">
        <v>292</v>
      </c>
      <c r="B31" s="493" t="s">
        <v>186</v>
      </c>
      <c r="C31" s="492">
        <v>245.3</v>
      </c>
    </row>
    <row r="32" spans="1:4" ht="83.25" customHeight="1" x14ac:dyDescent="0.25">
      <c r="A32" s="481" t="s">
        <v>393</v>
      </c>
      <c r="B32" s="496" t="s">
        <v>397</v>
      </c>
      <c r="C32" s="494">
        <v>1024.0999999999999</v>
      </c>
    </row>
    <row r="33" spans="1:3" ht="15.75" x14ac:dyDescent="0.25">
      <c r="A33" s="589" t="s">
        <v>184</v>
      </c>
      <c r="B33" s="590"/>
      <c r="C33" s="495">
        <f>C16+C27</f>
        <v>24855</v>
      </c>
    </row>
    <row r="34" spans="1:3" x14ac:dyDescent="0.25">
      <c r="C34" s="50"/>
    </row>
    <row r="35" spans="1:3" ht="15.75" x14ac:dyDescent="0.25">
      <c r="A35" s="580" t="s">
        <v>412</v>
      </c>
      <c r="B35" s="580"/>
      <c r="C35" s="50"/>
    </row>
  </sheetData>
  <mergeCells count="8">
    <mergeCell ref="A35:B35"/>
    <mergeCell ref="B10:C10"/>
    <mergeCell ref="B5:C5"/>
    <mergeCell ref="A12:C12"/>
    <mergeCell ref="A13:C13"/>
    <mergeCell ref="B18:B20"/>
    <mergeCell ref="C18:C20"/>
    <mergeCell ref="A33:B33"/>
  </mergeCells>
  <pageMargins left="0.7" right="0.7" top="0.75" bottom="0.75" header="0.3" footer="0.3"/>
  <pageSetup paperSize="9" scale="68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A18" sqref="A18"/>
    </sheetView>
  </sheetViews>
  <sheetFormatPr defaultRowHeight="15" x14ac:dyDescent="0.25"/>
  <cols>
    <col min="1" max="1" width="32.7109375" customWidth="1"/>
    <col min="2" max="2" width="56.5703125" customWidth="1"/>
    <col min="3" max="3" width="29.85546875" customWidth="1"/>
  </cols>
  <sheetData>
    <row r="1" spans="1:3" ht="15.75" x14ac:dyDescent="0.25">
      <c r="C1" s="177" t="s">
        <v>217</v>
      </c>
    </row>
    <row r="2" spans="1:3" ht="15.75" x14ac:dyDescent="0.25">
      <c r="C2" s="177" t="s">
        <v>0</v>
      </c>
    </row>
    <row r="3" spans="1:3" ht="15.75" x14ac:dyDescent="0.25">
      <c r="C3" s="177" t="s">
        <v>1</v>
      </c>
    </row>
    <row r="4" spans="1:3" ht="15.75" x14ac:dyDescent="0.25">
      <c r="C4" s="177" t="s">
        <v>2</v>
      </c>
    </row>
    <row r="5" spans="1:3" x14ac:dyDescent="0.25">
      <c r="B5" s="579" t="s">
        <v>426</v>
      </c>
      <c r="C5" s="579"/>
    </row>
    <row r="6" spans="1:3" ht="15.75" x14ac:dyDescent="0.25">
      <c r="C6" s="177" t="s">
        <v>407</v>
      </c>
    </row>
    <row r="7" spans="1:3" ht="15.75" x14ac:dyDescent="0.25">
      <c r="C7" s="177" t="s">
        <v>0</v>
      </c>
    </row>
    <row r="8" spans="1:3" ht="15.75" x14ac:dyDescent="0.25">
      <c r="C8" s="177" t="s">
        <v>1</v>
      </c>
    </row>
    <row r="9" spans="1:3" ht="15.75" x14ac:dyDescent="0.25">
      <c r="C9" s="177" t="s">
        <v>2</v>
      </c>
    </row>
    <row r="10" spans="1:3" x14ac:dyDescent="0.25">
      <c r="B10" s="579" t="s">
        <v>415</v>
      </c>
      <c r="C10" s="579"/>
    </row>
    <row r="11" spans="1:3" x14ac:dyDescent="0.25">
      <c r="C11" s="7"/>
    </row>
    <row r="12" spans="1:3" ht="38.25" customHeight="1" x14ac:dyDescent="0.3">
      <c r="A12" s="591" t="s">
        <v>416</v>
      </c>
      <c r="B12" s="591"/>
      <c r="C12" s="591"/>
    </row>
    <row r="13" spans="1:3" ht="18.75" x14ac:dyDescent="0.3">
      <c r="C13" s="497" t="s">
        <v>3</v>
      </c>
    </row>
    <row r="14" spans="1:3" ht="37.5" x14ac:dyDescent="0.25">
      <c r="A14" s="149" t="s">
        <v>197</v>
      </c>
      <c r="B14" s="149" t="s">
        <v>196</v>
      </c>
      <c r="C14" s="498" t="s">
        <v>147</v>
      </c>
    </row>
    <row r="15" spans="1:3" ht="18.75" x14ac:dyDescent="0.3">
      <c r="A15" s="499">
        <v>1</v>
      </c>
      <c r="B15" s="499">
        <v>2</v>
      </c>
      <c r="C15" s="500">
        <v>3</v>
      </c>
    </row>
    <row r="16" spans="1:3" ht="18.75" x14ac:dyDescent="0.25">
      <c r="A16" s="149" t="s">
        <v>218</v>
      </c>
      <c r="B16" s="501" t="s">
        <v>189</v>
      </c>
      <c r="C16" s="502">
        <f>C19</f>
        <v>589.70000000000005</v>
      </c>
    </row>
    <row r="17" spans="1:3" ht="63" customHeight="1" x14ac:dyDescent="0.25">
      <c r="A17" s="175" t="s">
        <v>219</v>
      </c>
      <c r="B17" s="503" t="s">
        <v>220</v>
      </c>
      <c r="C17" s="469">
        <f>C19</f>
        <v>589.70000000000005</v>
      </c>
    </row>
    <row r="18" spans="1:3" ht="78" customHeight="1" x14ac:dyDescent="0.25">
      <c r="A18" s="504" t="s">
        <v>420</v>
      </c>
      <c r="B18" s="510" t="s">
        <v>451</v>
      </c>
      <c r="C18" s="469">
        <f>C19</f>
        <v>589.70000000000005</v>
      </c>
    </row>
    <row r="19" spans="1:3" ht="53.25" customHeight="1" x14ac:dyDescent="0.25">
      <c r="A19" s="504" t="s">
        <v>414</v>
      </c>
      <c r="B19" s="510" t="s">
        <v>452</v>
      </c>
      <c r="C19" s="469">
        <v>589.70000000000005</v>
      </c>
    </row>
    <row r="20" spans="1:3" x14ac:dyDescent="0.25">
      <c r="C20" s="7"/>
    </row>
    <row r="21" spans="1:3" ht="18.75" x14ac:dyDescent="0.25">
      <c r="A21" s="576" t="s">
        <v>419</v>
      </c>
      <c r="B21" s="567"/>
      <c r="C21" s="567"/>
    </row>
  </sheetData>
  <mergeCells count="4">
    <mergeCell ref="B5:C5"/>
    <mergeCell ref="A12:C12"/>
    <mergeCell ref="A21:C21"/>
    <mergeCell ref="B10:C10"/>
  </mergeCells>
  <pageMargins left="0.7" right="0.7" top="0.75" bottom="0.75" header="0.3" footer="0.3"/>
  <pageSetup paperSize="9" scale="7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2"/>
  <sheetViews>
    <sheetView topLeftCell="A116" zoomScale="80" zoomScaleNormal="80" workbookViewId="0">
      <pane ySplit="1260" topLeftCell="A27" activePane="bottomLeft"/>
      <selection activeCell="A47" sqref="A47:A50"/>
      <selection pane="bottomLeft" activeCell="A28" sqref="A28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72" t="s">
        <v>425</v>
      </c>
    </row>
    <row r="2" spans="1:8" ht="15.75" x14ac:dyDescent="0.25">
      <c r="D2" s="58" t="s">
        <v>0</v>
      </c>
    </row>
    <row r="3" spans="1:8" ht="15.75" x14ac:dyDescent="0.25">
      <c r="D3" s="58" t="s">
        <v>1</v>
      </c>
    </row>
    <row r="4" spans="1:8" ht="15.75" x14ac:dyDescent="0.25">
      <c r="D4" s="58" t="s">
        <v>2</v>
      </c>
    </row>
    <row r="5" spans="1:8" x14ac:dyDescent="0.25">
      <c r="B5" s="579" t="s">
        <v>458</v>
      </c>
      <c r="C5" s="579"/>
      <c r="D5" s="579"/>
    </row>
    <row r="6" spans="1:8" x14ac:dyDescent="0.25">
      <c r="B6" s="449"/>
      <c r="C6" s="449"/>
      <c r="D6" s="449"/>
    </row>
    <row r="7" spans="1:8" ht="15.75" x14ac:dyDescent="0.25">
      <c r="D7" s="172" t="s">
        <v>207</v>
      </c>
    </row>
    <row r="8" spans="1:8" ht="15.75" x14ac:dyDescent="0.25">
      <c r="D8" s="58" t="s">
        <v>0</v>
      </c>
    </row>
    <row r="9" spans="1:8" ht="15.75" x14ac:dyDescent="0.25">
      <c r="D9" s="58" t="s">
        <v>1</v>
      </c>
    </row>
    <row r="10" spans="1:8" ht="15.75" x14ac:dyDescent="0.25">
      <c r="D10" s="58" t="s">
        <v>2</v>
      </c>
    </row>
    <row r="11" spans="1:8" x14ac:dyDescent="0.25">
      <c r="B11" s="579" t="s">
        <v>399</v>
      </c>
      <c r="C11" s="579"/>
      <c r="D11" s="579"/>
    </row>
    <row r="12" spans="1:8" x14ac:dyDescent="0.25">
      <c r="H12" s="7"/>
    </row>
    <row r="13" spans="1:8" ht="37.5" customHeight="1" x14ac:dyDescent="0.25">
      <c r="A13" s="574" t="s">
        <v>324</v>
      </c>
      <c r="B13" s="574"/>
      <c r="C13" s="574"/>
      <c r="D13" s="574"/>
      <c r="E13" s="7"/>
    </row>
    <row r="14" spans="1:8" ht="18.75" x14ac:dyDescent="0.3">
      <c r="A14" s="1"/>
      <c r="D14" s="59" t="s">
        <v>3</v>
      </c>
    </row>
    <row r="15" spans="1:8" ht="56.25" x14ac:dyDescent="0.3">
      <c r="A15" s="31" t="s">
        <v>21</v>
      </c>
      <c r="B15" s="2" t="s">
        <v>5</v>
      </c>
      <c r="C15" s="2" t="s">
        <v>6</v>
      </c>
      <c r="D15" s="68" t="s">
        <v>147</v>
      </c>
      <c r="E15" s="40" t="s">
        <v>119</v>
      </c>
      <c r="F15" s="40" t="s">
        <v>118</v>
      </c>
    </row>
    <row r="16" spans="1:8" ht="18.75" x14ac:dyDescent="0.3">
      <c r="A16" s="32">
        <v>1</v>
      </c>
      <c r="B16" s="3">
        <v>2</v>
      </c>
      <c r="C16" s="3">
        <v>3</v>
      </c>
      <c r="D16" s="60">
        <v>4</v>
      </c>
      <c r="E16" s="41"/>
      <c r="F16" s="41"/>
      <c r="H16" s="7"/>
    </row>
    <row r="17" spans="1:13" ht="18.75" x14ac:dyDescent="0.3">
      <c r="A17" s="33" t="s">
        <v>325</v>
      </c>
      <c r="B17" s="4"/>
      <c r="C17" s="4"/>
      <c r="D17" s="194">
        <f>D18+D25+D27+D30++D34+D37+D39+D41+D44+D46+D48</f>
        <v>27672.400000000001</v>
      </c>
      <c r="E17" s="195" t="e">
        <f>E18+E25+E27+E30+E34+E37+E39+E41+E44+E46</f>
        <v>#REF!</v>
      </c>
      <c r="F17" s="196" t="e">
        <f>E17/#REF!*100</f>
        <v>#REF!</v>
      </c>
      <c r="G17" s="197">
        <v>21991.3</v>
      </c>
      <c r="H17" s="198">
        <f>G17-D17</f>
        <v>-5681.1000000000022</v>
      </c>
      <c r="I17" s="197"/>
      <c r="J17" s="197"/>
      <c r="K17" s="197"/>
      <c r="L17" s="198"/>
      <c r="M17" s="197"/>
    </row>
    <row r="18" spans="1:13" ht="18.75" x14ac:dyDescent="0.3">
      <c r="A18" s="33" t="s">
        <v>7</v>
      </c>
      <c r="B18" s="4" t="s">
        <v>22</v>
      </c>
      <c r="C18" s="4" t="s">
        <v>23</v>
      </c>
      <c r="D18" s="69">
        <f>D19+D20+D21+D22+D23+D24</f>
        <v>11230.900000000001</v>
      </c>
      <c r="E18" s="9">
        <f>E19+E21+E22+E23+E24</f>
        <v>5022</v>
      </c>
      <c r="F18" s="30" t="e">
        <f>E18/#REF!*100</f>
        <v>#REF!</v>
      </c>
      <c r="G18">
        <v>22561.3</v>
      </c>
      <c r="H18" s="7">
        <f>G18-D17</f>
        <v>-5111.1000000000022</v>
      </c>
    </row>
    <row r="19" spans="1:13" ht="57" customHeight="1" x14ac:dyDescent="0.3">
      <c r="A19" s="34" t="str">
        <f>'прил._6(7)'!B32</f>
        <v>Функционирование высшего должностного лица субъекта Российской Федерации и муниципального образования</v>
      </c>
      <c r="B19" s="10" t="s">
        <v>22</v>
      </c>
      <c r="C19" s="10" t="s">
        <v>24</v>
      </c>
      <c r="D19" s="70">
        <v>853.1</v>
      </c>
      <c r="E19" s="70">
        <v>675</v>
      </c>
      <c r="F19" s="70">
        <v>675</v>
      </c>
      <c r="G19" s="70">
        <v>675</v>
      </c>
      <c r="H19" s="70">
        <v>675</v>
      </c>
      <c r="I19" s="70">
        <v>675</v>
      </c>
      <c r="J19" s="94">
        <v>675</v>
      </c>
      <c r="K19" s="99"/>
      <c r="L19" s="97"/>
    </row>
    <row r="20" spans="1:13" ht="72.75" customHeight="1" x14ac:dyDescent="0.3">
      <c r="A20" s="174" t="s">
        <v>175</v>
      </c>
      <c r="B20" s="10" t="s">
        <v>22</v>
      </c>
      <c r="C20" s="10" t="s">
        <v>26</v>
      </c>
      <c r="D20" s="70">
        <v>10</v>
      </c>
      <c r="E20" s="70"/>
      <c r="F20" s="70"/>
      <c r="G20" s="70"/>
      <c r="H20" s="70"/>
      <c r="I20" s="70"/>
      <c r="J20" s="94"/>
      <c r="K20" s="99"/>
      <c r="L20" s="100"/>
    </row>
    <row r="21" spans="1:13" ht="56.25" x14ac:dyDescent="0.3">
      <c r="A21" s="35" t="str">
        <f>'прил._6(7)'!B37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22</v>
      </c>
      <c r="C21" s="10" t="s">
        <v>25</v>
      </c>
      <c r="D21" s="71">
        <f>'прил._6(7)'!K37</f>
        <v>4810.2</v>
      </c>
      <c r="E21" s="71">
        <v>4243.8999999999996</v>
      </c>
      <c r="F21" s="71">
        <v>4243.8999999999996</v>
      </c>
      <c r="G21" s="71">
        <v>4243.8999999999996</v>
      </c>
      <c r="H21" s="71">
        <v>4243.8999999999996</v>
      </c>
      <c r="I21" s="71">
        <v>4243.8999999999996</v>
      </c>
      <c r="J21" s="95">
        <v>4243.8999999999996</v>
      </c>
      <c r="K21" s="100"/>
      <c r="L21" s="100"/>
    </row>
    <row r="22" spans="1:13" s="14" customFormat="1" ht="37.5" x14ac:dyDescent="0.3">
      <c r="A22" s="36" t="s">
        <v>48</v>
      </c>
      <c r="B22" s="10" t="s">
        <v>22</v>
      </c>
      <c r="C22" s="10" t="s">
        <v>28</v>
      </c>
      <c r="D22" s="71">
        <f>'прил._6(7)'!K25</f>
        <v>70</v>
      </c>
      <c r="E22" s="71">
        <v>58.1</v>
      </c>
      <c r="F22" s="71">
        <v>58.1</v>
      </c>
      <c r="G22" s="71">
        <v>58.1</v>
      </c>
      <c r="H22" s="71">
        <v>58.1</v>
      </c>
      <c r="I22" s="71">
        <v>58.1</v>
      </c>
      <c r="J22" s="95">
        <v>58.1</v>
      </c>
      <c r="K22" s="100"/>
      <c r="L22" s="97"/>
    </row>
    <row r="23" spans="1:13" ht="18.75" x14ac:dyDescent="0.3">
      <c r="A23" s="134" t="str">
        <f>'прил._6(7)'!B52</f>
        <v>Резервные фонды</v>
      </c>
      <c r="B23" s="135" t="s">
        <v>22</v>
      </c>
      <c r="C23" s="135" t="s">
        <v>42</v>
      </c>
      <c r="D23" s="71">
        <f>'прил._6(7)'!K52</f>
        <v>10</v>
      </c>
      <c r="E23" s="71">
        <v>5</v>
      </c>
      <c r="F23" s="71">
        <v>5</v>
      </c>
      <c r="G23" s="71">
        <v>5</v>
      </c>
      <c r="H23" s="71">
        <v>5</v>
      </c>
      <c r="I23" s="71">
        <v>5</v>
      </c>
      <c r="J23" s="95">
        <v>5</v>
      </c>
      <c r="K23" s="100"/>
      <c r="L23" s="97"/>
    </row>
    <row r="24" spans="1:13" ht="18.75" x14ac:dyDescent="0.3">
      <c r="A24" s="134" t="str">
        <f>'прил._6(7)'!B57</f>
        <v>Другие общегосударственные вопросы</v>
      </c>
      <c r="B24" s="135" t="s">
        <v>22</v>
      </c>
      <c r="C24" s="135" t="s">
        <v>41</v>
      </c>
      <c r="D24" s="71">
        <f>'прил._6(7)'!K57</f>
        <v>5477.6</v>
      </c>
      <c r="E24" s="71">
        <v>40</v>
      </c>
      <c r="F24" s="71">
        <v>40</v>
      </c>
      <c r="G24" s="71">
        <v>40</v>
      </c>
      <c r="H24" s="71">
        <v>40</v>
      </c>
      <c r="I24" s="71">
        <v>40</v>
      </c>
      <c r="J24" s="95">
        <v>40</v>
      </c>
      <c r="K24" s="100"/>
      <c r="L24" s="97"/>
    </row>
    <row r="25" spans="1:13" ht="18.75" x14ac:dyDescent="0.3">
      <c r="A25" s="37" t="s">
        <v>9</v>
      </c>
      <c r="B25" s="11" t="s">
        <v>24</v>
      </c>
      <c r="C25" s="4" t="s">
        <v>26</v>
      </c>
      <c r="D25" s="72">
        <f>D26</f>
        <v>245.3</v>
      </c>
      <c r="E25" s="12">
        <f>E26</f>
        <v>186</v>
      </c>
      <c r="F25" s="30" t="e">
        <f>E25/#REF!*100</f>
        <v>#REF!</v>
      </c>
      <c r="K25" s="97"/>
      <c r="L25" s="97"/>
    </row>
    <row r="26" spans="1:13" ht="18.75" x14ac:dyDescent="0.3">
      <c r="A26" s="35" t="s">
        <v>10</v>
      </c>
      <c r="B26" s="10" t="s">
        <v>24</v>
      </c>
      <c r="C26" s="10" t="s">
        <v>26</v>
      </c>
      <c r="D26" s="71">
        <f>'прил._6(7)'!K74</f>
        <v>245.3</v>
      </c>
      <c r="E26" s="71">
        <v>186</v>
      </c>
      <c r="F26" s="71">
        <v>186</v>
      </c>
      <c r="G26" s="71">
        <v>186</v>
      </c>
      <c r="H26" s="71">
        <v>186</v>
      </c>
      <c r="I26" s="71">
        <v>186</v>
      </c>
      <c r="J26" s="95">
        <v>186</v>
      </c>
      <c r="K26" s="100"/>
      <c r="L26" s="97"/>
    </row>
    <row r="27" spans="1:13" ht="18.75" x14ac:dyDescent="0.3">
      <c r="A27" s="37" t="s">
        <v>11</v>
      </c>
      <c r="B27" s="11" t="s">
        <v>26</v>
      </c>
      <c r="C27" s="11" t="s">
        <v>23</v>
      </c>
      <c r="D27" s="72">
        <f>D29+D28</f>
        <v>45</v>
      </c>
      <c r="E27" s="13">
        <f>E28+E29</f>
        <v>262.39999999999998</v>
      </c>
      <c r="F27" s="30" t="e">
        <f>E27/#REF!*100</f>
        <v>#REF!</v>
      </c>
      <c r="K27" s="97"/>
      <c r="L27" s="97"/>
    </row>
    <row r="28" spans="1:13" ht="37.5" x14ac:dyDescent="0.3">
      <c r="A28" s="519" t="s">
        <v>459</v>
      </c>
      <c r="B28" s="10" t="s">
        <v>26</v>
      </c>
      <c r="C28" s="518" t="s">
        <v>97</v>
      </c>
      <c r="D28" s="71">
        <f>'прил._6(7)'!K76</f>
        <v>20</v>
      </c>
      <c r="E28" s="41">
        <v>262.39999999999998</v>
      </c>
      <c r="F28" s="29" t="e">
        <f>E28/#REF!*100</f>
        <v>#REF!</v>
      </c>
      <c r="G28" t="s">
        <v>123</v>
      </c>
      <c r="K28" s="97"/>
      <c r="L28" s="97"/>
    </row>
    <row r="29" spans="1:13" ht="44.25" customHeight="1" x14ac:dyDescent="0.3">
      <c r="A29" s="519" t="s">
        <v>12</v>
      </c>
      <c r="B29" s="10" t="s">
        <v>26</v>
      </c>
      <c r="C29" s="10">
        <v>14</v>
      </c>
      <c r="D29" s="71">
        <f>'прил._6(7)'!K80</f>
        <v>25</v>
      </c>
      <c r="E29" s="41">
        <v>0</v>
      </c>
      <c r="F29" s="29" t="e">
        <f>E29/#REF!*100</f>
        <v>#REF!</v>
      </c>
      <c r="H29" t="s">
        <v>124</v>
      </c>
      <c r="K29" s="97"/>
      <c r="L29" s="97"/>
    </row>
    <row r="30" spans="1:13" ht="18.75" x14ac:dyDescent="0.3">
      <c r="A30" s="37" t="s">
        <v>13</v>
      </c>
      <c r="B30" s="11" t="s">
        <v>25</v>
      </c>
      <c r="C30" s="11" t="s">
        <v>23</v>
      </c>
      <c r="D30" s="72">
        <f>'прил._6(7)'!K88</f>
        <v>3731.6</v>
      </c>
      <c r="E30" s="12" t="e">
        <f>#REF!+#REF!+E31+E32+E33</f>
        <v>#REF!</v>
      </c>
      <c r="F30" s="30" t="e">
        <f>E30/#REF!*100</f>
        <v>#REF!</v>
      </c>
      <c r="K30" s="97"/>
      <c r="L30" s="97"/>
    </row>
    <row r="31" spans="1:13" s="48" customFormat="1" ht="18.75" x14ac:dyDescent="0.3">
      <c r="A31" s="46" t="s">
        <v>95</v>
      </c>
      <c r="B31" s="47" t="s">
        <v>25</v>
      </c>
      <c r="C31" s="47" t="s">
        <v>27</v>
      </c>
      <c r="D31" s="73">
        <f>'прил._6(7)'!K89</f>
        <v>3505.9</v>
      </c>
      <c r="E31" s="73">
        <v>3150</v>
      </c>
      <c r="F31" s="73">
        <v>3150</v>
      </c>
      <c r="G31" s="73">
        <v>3150</v>
      </c>
      <c r="H31" s="73">
        <v>3150</v>
      </c>
      <c r="I31" s="73">
        <v>3150</v>
      </c>
      <c r="J31" s="96">
        <v>3150</v>
      </c>
      <c r="K31" s="101"/>
      <c r="L31" s="98"/>
    </row>
    <row r="32" spans="1:13" ht="18.75" x14ac:dyDescent="0.3">
      <c r="A32" s="35" t="str">
        <f>'прил._6(7)'!B98</f>
        <v>Связь и информатика</v>
      </c>
      <c r="B32" s="10" t="s">
        <v>25</v>
      </c>
      <c r="C32" s="10" t="s">
        <v>97</v>
      </c>
      <c r="D32" s="71">
        <f>'прил._6(7)'!K102</f>
        <v>215.7</v>
      </c>
      <c r="E32" s="41">
        <v>156.80000000000001</v>
      </c>
      <c r="F32" s="29" t="e">
        <f>E32/#REF!*100</f>
        <v>#REF!</v>
      </c>
      <c r="K32" s="97"/>
      <c r="L32" s="97"/>
    </row>
    <row r="33" spans="1:256" ht="18.75" x14ac:dyDescent="0.3">
      <c r="A33" s="232" t="s">
        <v>340</v>
      </c>
      <c r="B33" s="135" t="s">
        <v>25</v>
      </c>
      <c r="C33" s="135">
        <v>12</v>
      </c>
      <c r="D33" s="71">
        <v>10</v>
      </c>
      <c r="E33" s="41">
        <v>175</v>
      </c>
      <c r="F33" s="29" t="e">
        <f>E33/#REF!*100</f>
        <v>#REF!</v>
      </c>
      <c r="K33" s="97"/>
      <c r="L33" s="97"/>
    </row>
    <row r="34" spans="1:256" ht="18.75" x14ac:dyDescent="0.3">
      <c r="A34" s="37" t="s">
        <v>14</v>
      </c>
      <c r="B34" s="11" t="s">
        <v>30</v>
      </c>
      <c r="C34" s="11" t="s">
        <v>23</v>
      </c>
      <c r="D34" s="72">
        <f>'прил._6(7)'!K108</f>
        <v>6469.5999999999995</v>
      </c>
      <c r="E34" s="12">
        <f>E35+E36</f>
        <v>1863.7</v>
      </c>
      <c r="F34" s="30" t="e">
        <f>E34/#REF!*100</f>
        <v>#REF!</v>
      </c>
      <c r="K34" s="97"/>
      <c r="L34" s="97"/>
    </row>
    <row r="35" spans="1:256" ht="18.75" x14ac:dyDescent="0.3">
      <c r="A35" s="35" t="s">
        <v>15</v>
      </c>
      <c r="B35" s="10" t="s">
        <v>30</v>
      </c>
      <c r="C35" s="10" t="s">
        <v>24</v>
      </c>
      <c r="D35" s="71">
        <f>'прил._6(7)'!K109</f>
        <v>589</v>
      </c>
      <c r="E35" s="71">
        <v>243.5</v>
      </c>
      <c r="F35" s="71">
        <v>243.5</v>
      </c>
      <c r="G35" s="71">
        <v>243.5</v>
      </c>
      <c r="H35" s="71">
        <v>243.5</v>
      </c>
      <c r="I35" s="71">
        <v>243.5</v>
      </c>
      <c r="J35" s="95">
        <v>243.5</v>
      </c>
      <c r="K35" s="100"/>
      <c r="L35" s="97"/>
    </row>
    <row r="36" spans="1:256" ht="18.75" x14ac:dyDescent="0.3">
      <c r="A36" s="35" t="s">
        <v>16</v>
      </c>
      <c r="B36" s="10" t="s">
        <v>30</v>
      </c>
      <c r="C36" s="10" t="s">
        <v>26</v>
      </c>
      <c r="D36" s="71">
        <f>'прил._6(7)'!K117</f>
        <v>5880.5999999999995</v>
      </c>
      <c r="E36" s="41">
        <v>1620.2</v>
      </c>
      <c r="F36" s="29" t="e">
        <f>E36/#REF!*100</f>
        <v>#REF!</v>
      </c>
      <c r="H36" s="61"/>
      <c r="K36" s="97"/>
      <c r="L36" s="97"/>
    </row>
    <row r="37" spans="1:256" ht="18.75" x14ac:dyDescent="0.3">
      <c r="A37" s="37" t="s">
        <v>17</v>
      </c>
      <c r="B37" s="11" t="s">
        <v>29</v>
      </c>
      <c r="C37" s="11" t="s">
        <v>23</v>
      </c>
      <c r="D37" s="72">
        <f>'прил._6(7)'!K140</f>
        <v>10</v>
      </c>
      <c r="E37" s="12">
        <f>E38</f>
        <v>186.7</v>
      </c>
      <c r="F37" s="30" t="e">
        <f>E37/#REF!*100</f>
        <v>#REF!</v>
      </c>
      <c r="K37" s="97"/>
      <c r="L37" s="97"/>
    </row>
    <row r="38" spans="1:256" ht="18.75" x14ac:dyDescent="0.3">
      <c r="A38" s="35" t="s">
        <v>163</v>
      </c>
      <c r="B38" s="10" t="s">
        <v>29</v>
      </c>
      <c r="C38" s="10" t="s">
        <v>29</v>
      </c>
      <c r="D38" s="71">
        <v>10</v>
      </c>
      <c r="E38" s="41">
        <v>186.7</v>
      </c>
      <c r="F38" s="29" t="e">
        <f>E38/#REF!*100</f>
        <v>#REF!</v>
      </c>
      <c r="K38" s="97"/>
      <c r="L38" s="97"/>
    </row>
    <row r="39" spans="1:256" ht="18.75" x14ac:dyDescent="0.3">
      <c r="A39" s="136" t="s">
        <v>18</v>
      </c>
      <c r="B39" s="137" t="s">
        <v>31</v>
      </c>
      <c r="C39" s="137" t="s">
        <v>23</v>
      </c>
      <c r="D39" s="72">
        <f>'прил._6(7)'!K146</f>
        <v>5052.3999999999996</v>
      </c>
      <c r="E39" s="12">
        <f>E40</f>
        <v>2141.6999999999998</v>
      </c>
      <c r="F39" s="30" t="e">
        <f>E39/#REF!*100</f>
        <v>#REF!</v>
      </c>
      <c r="K39" s="97"/>
      <c r="L39" s="97"/>
    </row>
    <row r="40" spans="1:256" ht="18.75" x14ac:dyDescent="0.3">
      <c r="A40" s="138" t="s">
        <v>19</v>
      </c>
      <c r="B40" s="135" t="s">
        <v>31</v>
      </c>
      <c r="C40" s="135" t="s">
        <v>22</v>
      </c>
      <c r="D40" s="71">
        <f>'прил._6(7)'!K147</f>
        <v>5052.3999999999996</v>
      </c>
      <c r="E40" s="41">
        <v>2141.6999999999998</v>
      </c>
      <c r="F40" s="29" t="e">
        <f>E40/#REF!*100</f>
        <v>#REF!</v>
      </c>
      <c r="K40" s="97"/>
      <c r="L40" s="97"/>
    </row>
    <row r="41" spans="1:256" ht="18.75" x14ac:dyDescent="0.3">
      <c r="A41" s="38" t="s">
        <v>38</v>
      </c>
      <c r="B41" s="42">
        <v>10</v>
      </c>
      <c r="C41" s="43" t="s">
        <v>120</v>
      </c>
      <c r="D41" s="72">
        <f>'прил._6(7)'!K156</f>
        <v>473</v>
      </c>
      <c r="E41" s="8">
        <f>E42</f>
        <v>370</v>
      </c>
      <c r="F41" s="30" t="e">
        <f>E41/#REF!*100</f>
        <v>#REF!</v>
      </c>
      <c r="K41" s="97"/>
      <c r="L41" s="97"/>
    </row>
    <row r="42" spans="1:256" ht="18.75" x14ac:dyDescent="0.3">
      <c r="A42" s="39" t="s">
        <v>39</v>
      </c>
      <c r="B42" s="44">
        <v>10</v>
      </c>
      <c r="C42" s="45" t="s">
        <v>121</v>
      </c>
      <c r="D42" s="71">
        <f>'прил._6(7)'!K161</f>
        <v>453</v>
      </c>
      <c r="E42" s="71">
        <v>370</v>
      </c>
      <c r="F42" s="71">
        <v>370</v>
      </c>
      <c r="G42" s="71">
        <v>370</v>
      </c>
      <c r="H42" s="71">
        <v>370</v>
      </c>
      <c r="I42" s="71">
        <v>370</v>
      </c>
      <c r="J42" s="95">
        <v>370</v>
      </c>
      <c r="K42" s="100"/>
      <c r="L42" s="97"/>
    </row>
    <row r="43" spans="1:256" ht="18.75" x14ac:dyDescent="0.3">
      <c r="A43" s="39" t="s">
        <v>113</v>
      </c>
      <c r="B43" s="44">
        <v>10</v>
      </c>
      <c r="C43" s="6" t="s">
        <v>26</v>
      </c>
      <c r="D43" s="71">
        <f>'прил._6(7)'!K162</f>
        <v>20</v>
      </c>
      <c r="E43" s="71"/>
      <c r="F43" s="71"/>
      <c r="G43" s="100"/>
      <c r="H43" s="100"/>
      <c r="I43" s="100"/>
      <c r="J43" s="100"/>
      <c r="K43" s="100"/>
      <c r="L43" s="97"/>
    </row>
    <row r="44" spans="1:256" ht="18.75" x14ac:dyDescent="0.3">
      <c r="A44" s="33" t="s">
        <v>210</v>
      </c>
      <c r="B44" s="11" t="s">
        <v>42</v>
      </c>
      <c r="C44" s="11" t="s">
        <v>23</v>
      </c>
      <c r="D44" s="72">
        <f>'прил._6(7)'!K167</f>
        <v>263.60000000000002</v>
      </c>
      <c r="E44" s="12">
        <f>E45</f>
        <v>156.9</v>
      </c>
      <c r="F44" s="30" t="e">
        <f>E44/#REF!*100</f>
        <v>#REF!</v>
      </c>
      <c r="K44" s="97"/>
      <c r="L44" s="97"/>
    </row>
    <row r="45" spans="1:256" ht="18.75" x14ac:dyDescent="0.3">
      <c r="A45" s="35" t="s">
        <v>20</v>
      </c>
      <c r="B45" s="10" t="s">
        <v>42</v>
      </c>
      <c r="C45" s="10" t="s">
        <v>24</v>
      </c>
      <c r="D45" s="71">
        <f>'прил._6(7)'!K168</f>
        <v>263.60000000000002</v>
      </c>
      <c r="E45" s="41">
        <v>156.9</v>
      </c>
      <c r="F45" s="29" t="e">
        <f>E45/#REF!*100</f>
        <v>#REF!</v>
      </c>
      <c r="H45" t="s">
        <v>122</v>
      </c>
      <c r="K45" s="97"/>
      <c r="L45" s="97"/>
    </row>
    <row r="46" spans="1:256" ht="18.75" x14ac:dyDescent="0.3">
      <c r="A46" s="38" t="s">
        <v>44</v>
      </c>
      <c r="B46" s="5" t="s">
        <v>40</v>
      </c>
      <c r="C46" s="5" t="s">
        <v>23</v>
      </c>
      <c r="D46" s="72">
        <f>'прил._6(7)'!K174</f>
        <v>150</v>
      </c>
      <c r="E46" s="8" t="e">
        <f>#REF!+E47</f>
        <v>#REF!</v>
      </c>
      <c r="F46" s="30" t="e">
        <f>E46/#REF!*100</f>
        <v>#REF!</v>
      </c>
      <c r="K46" s="97"/>
      <c r="L46" s="97"/>
    </row>
    <row r="47" spans="1:256" ht="18.75" x14ac:dyDescent="0.3">
      <c r="A47" s="34" t="s">
        <v>45</v>
      </c>
      <c r="B47" s="6">
        <v>12</v>
      </c>
      <c r="C47" s="6" t="s">
        <v>24</v>
      </c>
      <c r="D47" s="71">
        <v>150</v>
      </c>
      <c r="E47" s="100"/>
      <c r="F47" s="100"/>
      <c r="G47" s="100"/>
      <c r="H47" s="100"/>
      <c r="I47" s="100"/>
      <c r="J47" s="100"/>
      <c r="K47" s="100"/>
      <c r="L47" s="97"/>
    </row>
    <row r="48" spans="1:256" s="107" customFormat="1" ht="18.75" x14ac:dyDescent="0.3">
      <c r="A48" s="520" t="s">
        <v>460</v>
      </c>
      <c r="B48" s="247" t="s">
        <v>41</v>
      </c>
      <c r="C48" s="247" t="s">
        <v>23</v>
      </c>
      <c r="D48" s="248">
        <f>'прил._6(7)'!K180</f>
        <v>1</v>
      </c>
      <c r="E48" s="104"/>
      <c r="F48" s="104"/>
      <c r="G48" s="104"/>
      <c r="H48" s="104"/>
      <c r="I48" s="104"/>
      <c r="J48" s="104"/>
      <c r="K48" s="105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  <c r="AE48" s="106"/>
      <c r="AF48" s="106"/>
      <c r="AG48" s="106"/>
      <c r="AH48" s="106"/>
      <c r="AI48" s="106"/>
      <c r="AJ48" s="106"/>
      <c r="AK48" s="106"/>
      <c r="AL48" s="106"/>
      <c r="AM48" s="106"/>
      <c r="AN48" s="106"/>
      <c r="AO48" s="106"/>
      <c r="AP48" s="106"/>
      <c r="AQ48" s="106"/>
      <c r="AR48" s="106"/>
      <c r="AS48" s="106"/>
      <c r="AT48" s="106"/>
      <c r="AU48" s="106"/>
      <c r="AV48" s="106"/>
      <c r="AW48" s="106"/>
      <c r="AX48" s="106"/>
      <c r="AY48" s="106"/>
      <c r="AZ48" s="106"/>
      <c r="BA48" s="106"/>
      <c r="BB48" s="106"/>
      <c r="BC48" s="106"/>
      <c r="BD48" s="106"/>
      <c r="BE48" s="106"/>
      <c r="BF48" s="106"/>
      <c r="BG48" s="106"/>
      <c r="BH48" s="106"/>
      <c r="BI48" s="106"/>
      <c r="BJ48" s="106"/>
      <c r="BK48" s="106"/>
      <c r="BL48" s="106"/>
      <c r="BM48" s="106"/>
      <c r="BN48" s="106"/>
      <c r="BO48" s="106"/>
      <c r="BP48" s="106"/>
      <c r="BQ48" s="106"/>
      <c r="BR48" s="106"/>
      <c r="BS48" s="106"/>
      <c r="BT48" s="106"/>
      <c r="BU48" s="106"/>
      <c r="BV48" s="106"/>
      <c r="BW48" s="106"/>
      <c r="BX48" s="106"/>
      <c r="BY48" s="106"/>
      <c r="BZ48" s="106"/>
      <c r="CA48" s="106"/>
      <c r="CB48" s="106"/>
      <c r="CC48" s="106"/>
      <c r="CD48" s="106"/>
      <c r="CE48" s="106"/>
      <c r="CF48" s="106"/>
      <c r="CG48" s="106"/>
      <c r="CH48" s="106"/>
      <c r="CI48" s="106"/>
      <c r="CJ48" s="106"/>
      <c r="CK48" s="106"/>
      <c r="CL48" s="106"/>
      <c r="CM48" s="106"/>
      <c r="CN48" s="106"/>
      <c r="CO48" s="106"/>
      <c r="CP48" s="106"/>
      <c r="CQ48" s="106"/>
      <c r="CR48" s="106"/>
      <c r="CS48" s="106"/>
      <c r="CT48" s="106"/>
      <c r="CU48" s="106"/>
      <c r="CV48" s="106"/>
      <c r="CW48" s="106"/>
      <c r="CX48" s="106"/>
      <c r="CY48" s="106"/>
      <c r="CZ48" s="106"/>
      <c r="DA48" s="106"/>
      <c r="DB48" s="106"/>
      <c r="DC48" s="106"/>
      <c r="DD48" s="106"/>
      <c r="DE48" s="106"/>
      <c r="DF48" s="106"/>
      <c r="DG48" s="106"/>
      <c r="DH48" s="106"/>
      <c r="DI48" s="106"/>
      <c r="DJ48" s="106"/>
      <c r="DK48" s="106"/>
      <c r="DL48" s="106"/>
      <c r="DM48" s="106"/>
      <c r="DN48" s="106"/>
      <c r="DO48" s="106"/>
      <c r="DP48" s="106"/>
      <c r="DQ48" s="106"/>
      <c r="DR48" s="106"/>
      <c r="DS48" s="106"/>
      <c r="DT48" s="106"/>
      <c r="DU48" s="106"/>
      <c r="DV48" s="106"/>
      <c r="DW48" s="106"/>
      <c r="DX48" s="106"/>
      <c r="DY48" s="106"/>
      <c r="DZ48" s="106"/>
      <c r="EA48" s="106"/>
      <c r="EB48" s="106"/>
      <c r="EC48" s="106"/>
      <c r="ED48" s="106"/>
      <c r="EE48" s="106"/>
      <c r="EF48" s="106"/>
      <c r="EG48" s="106"/>
      <c r="EH48" s="106"/>
      <c r="EI48" s="106"/>
      <c r="EJ48" s="106"/>
      <c r="EK48" s="106"/>
      <c r="EL48" s="106"/>
      <c r="EM48" s="106"/>
      <c r="EN48" s="106"/>
      <c r="EO48" s="106"/>
      <c r="EP48" s="106"/>
      <c r="EQ48" s="106"/>
      <c r="ER48" s="106"/>
      <c r="ES48" s="106"/>
      <c r="ET48" s="106"/>
      <c r="EU48" s="106"/>
      <c r="EV48" s="106"/>
      <c r="EW48" s="106"/>
      <c r="EX48" s="106"/>
      <c r="EY48" s="106"/>
      <c r="EZ48" s="106"/>
      <c r="FA48" s="106"/>
      <c r="FB48" s="106"/>
      <c r="FC48" s="106"/>
      <c r="FD48" s="106"/>
      <c r="FE48" s="106"/>
      <c r="FF48" s="106"/>
      <c r="FG48" s="106"/>
      <c r="FH48" s="106"/>
      <c r="FI48" s="106"/>
      <c r="FJ48" s="106"/>
      <c r="FK48" s="106"/>
      <c r="FL48" s="106"/>
      <c r="FM48" s="106"/>
      <c r="FN48" s="106"/>
      <c r="FO48" s="106"/>
      <c r="FP48" s="106"/>
      <c r="FQ48" s="106"/>
      <c r="FR48" s="106"/>
      <c r="FS48" s="106"/>
      <c r="FT48" s="106"/>
      <c r="FU48" s="106"/>
      <c r="FV48" s="106"/>
      <c r="FW48" s="106"/>
      <c r="FX48" s="106"/>
      <c r="FY48" s="106"/>
      <c r="FZ48" s="106"/>
      <c r="GA48" s="106"/>
      <c r="GB48" s="106"/>
      <c r="GC48" s="106"/>
      <c r="GD48" s="106"/>
      <c r="GE48" s="106"/>
      <c r="GF48" s="106"/>
      <c r="GG48" s="106"/>
      <c r="GH48" s="106"/>
      <c r="GI48" s="106"/>
      <c r="GJ48" s="106"/>
      <c r="GK48" s="106"/>
      <c r="GL48" s="106"/>
      <c r="GM48" s="106"/>
      <c r="GN48" s="106"/>
      <c r="GO48" s="106"/>
      <c r="GP48" s="106"/>
      <c r="GQ48" s="106"/>
      <c r="GR48" s="106"/>
      <c r="GS48" s="106"/>
      <c r="GT48" s="106"/>
      <c r="GU48" s="106"/>
      <c r="GV48" s="106"/>
      <c r="GW48" s="106"/>
      <c r="GX48" s="106"/>
      <c r="GY48" s="106"/>
      <c r="GZ48" s="106"/>
      <c r="HA48" s="106"/>
      <c r="HB48" s="106"/>
      <c r="HC48" s="106"/>
      <c r="HD48" s="106"/>
      <c r="HE48" s="106"/>
      <c r="HF48" s="106"/>
      <c r="HG48" s="106"/>
      <c r="HH48" s="106"/>
      <c r="HI48" s="106"/>
      <c r="HJ48" s="106"/>
      <c r="HK48" s="106"/>
      <c r="HL48" s="106"/>
      <c r="HM48" s="106"/>
      <c r="HN48" s="106"/>
      <c r="HO48" s="106"/>
      <c r="HP48" s="106"/>
      <c r="HQ48" s="106"/>
      <c r="HR48" s="106"/>
      <c r="HS48" s="106"/>
      <c r="HT48" s="106"/>
      <c r="HU48" s="106"/>
      <c r="HV48" s="106"/>
      <c r="HW48" s="106"/>
      <c r="HX48" s="106"/>
      <c r="HY48" s="106"/>
      <c r="HZ48" s="106"/>
      <c r="IA48" s="106"/>
      <c r="IB48" s="106"/>
      <c r="IC48" s="106"/>
      <c r="ID48" s="106"/>
      <c r="IE48" s="106"/>
      <c r="IF48" s="106"/>
      <c r="IG48" s="106"/>
      <c r="IH48" s="106"/>
      <c r="II48" s="106"/>
      <c r="IJ48" s="106"/>
      <c r="IK48" s="106"/>
      <c r="IL48" s="106"/>
      <c r="IM48" s="106"/>
      <c r="IN48" s="106"/>
      <c r="IO48" s="106"/>
      <c r="IP48" s="106"/>
      <c r="IQ48" s="106"/>
      <c r="IR48" s="106"/>
      <c r="IS48" s="106"/>
      <c r="IT48" s="106"/>
      <c r="IU48" s="106"/>
      <c r="IV48" s="106"/>
    </row>
    <row r="49" spans="1:256" ht="18.75" x14ac:dyDescent="0.3">
      <c r="A49" s="521" t="s">
        <v>461</v>
      </c>
      <c r="B49" s="108">
        <v>13</v>
      </c>
      <c r="C49" s="108" t="s">
        <v>22</v>
      </c>
      <c r="D49" s="109">
        <f>D48</f>
        <v>1</v>
      </c>
      <c r="E49" s="110"/>
      <c r="F49" s="111"/>
      <c r="G49" s="103"/>
      <c r="H49" s="103"/>
      <c r="I49" s="103"/>
      <c r="J49" s="103"/>
      <c r="K49" s="112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03"/>
      <c r="BN49" s="103"/>
      <c r="BO49" s="103"/>
      <c r="BP49" s="103"/>
      <c r="BQ49" s="103"/>
      <c r="BR49" s="103"/>
      <c r="BS49" s="103"/>
      <c r="BT49" s="103"/>
      <c r="BU49" s="103"/>
      <c r="BV49" s="103"/>
      <c r="BW49" s="103"/>
      <c r="BX49" s="103"/>
      <c r="BY49" s="103"/>
      <c r="BZ49" s="103"/>
      <c r="CA49" s="103"/>
      <c r="CB49" s="103"/>
      <c r="CC49" s="103"/>
      <c r="CD49" s="103"/>
      <c r="CE49" s="103"/>
      <c r="CF49" s="103"/>
      <c r="CG49" s="103"/>
      <c r="CH49" s="103"/>
      <c r="CI49" s="103"/>
      <c r="CJ49" s="103"/>
      <c r="CK49" s="103"/>
      <c r="CL49" s="103"/>
      <c r="CM49" s="103"/>
      <c r="CN49" s="103"/>
      <c r="CO49" s="103"/>
      <c r="CP49" s="103"/>
      <c r="CQ49" s="103"/>
      <c r="CR49" s="103"/>
      <c r="CS49" s="103"/>
      <c r="CT49" s="103"/>
      <c r="CU49" s="103"/>
      <c r="CV49" s="103"/>
      <c r="CW49" s="103"/>
      <c r="CX49" s="103"/>
      <c r="CY49" s="103"/>
      <c r="CZ49" s="103"/>
      <c r="DA49" s="103"/>
      <c r="DB49" s="103"/>
      <c r="DC49" s="103"/>
      <c r="DD49" s="103"/>
      <c r="DE49" s="103"/>
      <c r="DF49" s="103"/>
      <c r="DG49" s="103"/>
      <c r="DH49" s="103"/>
      <c r="DI49" s="103"/>
      <c r="DJ49" s="103"/>
      <c r="DK49" s="103"/>
      <c r="DL49" s="103"/>
      <c r="DM49" s="103"/>
      <c r="DN49" s="103"/>
      <c r="DO49" s="103"/>
      <c r="DP49" s="103"/>
      <c r="DQ49" s="103"/>
      <c r="DR49" s="103"/>
      <c r="DS49" s="103"/>
      <c r="DT49" s="103"/>
      <c r="DU49" s="103"/>
      <c r="DV49" s="103"/>
      <c r="DW49" s="103"/>
      <c r="DX49" s="103"/>
      <c r="DY49" s="103"/>
      <c r="DZ49" s="103"/>
      <c r="EA49" s="103"/>
      <c r="EB49" s="103"/>
      <c r="EC49" s="103"/>
      <c r="ED49" s="103"/>
      <c r="EE49" s="103"/>
      <c r="EF49" s="103"/>
      <c r="EG49" s="103"/>
      <c r="EH49" s="103"/>
      <c r="EI49" s="103"/>
      <c r="EJ49" s="103"/>
      <c r="EK49" s="103"/>
      <c r="EL49" s="103"/>
      <c r="EM49" s="103"/>
      <c r="EN49" s="103"/>
      <c r="EO49" s="103"/>
      <c r="EP49" s="103"/>
      <c r="EQ49" s="103"/>
      <c r="ER49" s="103"/>
      <c r="ES49" s="103"/>
      <c r="ET49" s="103"/>
      <c r="EU49" s="103"/>
      <c r="EV49" s="103"/>
      <c r="EW49" s="103"/>
      <c r="EX49" s="103"/>
      <c r="EY49" s="103"/>
      <c r="EZ49" s="103"/>
      <c r="FA49" s="103"/>
      <c r="FB49" s="103"/>
      <c r="FC49" s="103"/>
      <c r="FD49" s="103"/>
      <c r="FE49" s="103"/>
      <c r="FF49" s="103"/>
      <c r="FG49" s="103"/>
      <c r="FH49" s="103"/>
      <c r="FI49" s="103"/>
      <c r="FJ49" s="103"/>
      <c r="FK49" s="103"/>
      <c r="FL49" s="103"/>
      <c r="FM49" s="103"/>
      <c r="FN49" s="103"/>
      <c r="FO49" s="103"/>
      <c r="FP49" s="103"/>
      <c r="FQ49" s="103"/>
      <c r="FR49" s="103"/>
      <c r="FS49" s="103"/>
      <c r="FT49" s="103"/>
      <c r="FU49" s="103"/>
      <c r="FV49" s="103"/>
      <c r="FW49" s="103"/>
      <c r="FX49" s="103"/>
      <c r="FY49" s="103"/>
      <c r="FZ49" s="103"/>
      <c r="GA49" s="103"/>
      <c r="GB49" s="103"/>
      <c r="GC49" s="103"/>
      <c r="GD49" s="103"/>
      <c r="GE49" s="103"/>
      <c r="GF49" s="103"/>
      <c r="GG49" s="103"/>
      <c r="GH49" s="103"/>
      <c r="GI49" s="103"/>
      <c r="GJ49" s="103"/>
      <c r="GK49" s="103"/>
      <c r="GL49" s="103"/>
      <c r="GM49" s="103"/>
      <c r="GN49" s="103"/>
      <c r="GO49" s="103"/>
      <c r="GP49" s="103"/>
      <c r="GQ49" s="103"/>
      <c r="GR49" s="103"/>
      <c r="GS49" s="103"/>
      <c r="GT49" s="103"/>
      <c r="GU49" s="103"/>
      <c r="GV49" s="103"/>
      <c r="GW49" s="103"/>
      <c r="GX49" s="103"/>
      <c r="GY49" s="103"/>
      <c r="GZ49" s="103"/>
      <c r="HA49" s="103"/>
      <c r="HB49" s="103"/>
      <c r="HC49" s="103"/>
      <c r="HD49" s="103"/>
      <c r="HE49" s="103"/>
      <c r="HF49" s="103"/>
      <c r="HG49" s="103"/>
      <c r="HH49" s="103"/>
      <c r="HI49" s="103"/>
      <c r="HJ49" s="103"/>
      <c r="HK49" s="103"/>
      <c r="HL49" s="103"/>
      <c r="HM49" s="103"/>
      <c r="HN49" s="103"/>
      <c r="HO49" s="103"/>
      <c r="HP49" s="103"/>
      <c r="HQ49" s="103"/>
      <c r="HR49" s="103"/>
      <c r="HS49" s="103"/>
      <c r="HT49" s="103"/>
      <c r="HU49" s="103"/>
      <c r="HV49" s="103"/>
      <c r="HW49" s="103"/>
      <c r="HX49" s="103"/>
      <c r="HY49" s="103"/>
      <c r="HZ49" s="103"/>
      <c r="IA49" s="103"/>
      <c r="IB49" s="103"/>
      <c r="IC49" s="103"/>
      <c r="ID49" s="103"/>
      <c r="IE49" s="103"/>
      <c r="IF49" s="103"/>
      <c r="IG49" s="103"/>
      <c r="IH49" s="103"/>
      <c r="II49" s="103"/>
      <c r="IJ49" s="103"/>
      <c r="IK49" s="103"/>
      <c r="IL49" s="103"/>
      <c r="IM49" s="103"/>
      <c r="IN49" s="103"/>
      <c r="IO49" s="103"/>
      <c r="IP49" s="103"/>
      <c r="IQ49" s="103"/>
      <c r="IR49" s="103"/>
      <c r="IS49" s="103"/>
      <c r="IT49" s="103"/>
      <c r="IU49" s="103"/>
      <c r="IV49" s="103"/>
    </row>
    <row r="50" spans="1:256" ht="18.75" x14ac:dyDescent="0.3">
      <c r="E50" s="62"/>
      <c r="F50" s="63"/>
      <c r="K50" s="102"/>
      <c r="L50" s="97"/>
    </row>
    <row r="52" spans="1:256" ht="15" customHeight="1" x14ac:dyDescent="0.25">
      <c r="A52" s="49" t="s">
        <v>417</v>
      </c>
      <c r="B52" s="49"/>
      <c r="C52" s="49"/>
    </row>
  </sheetData>
  <mergeCells count="3">
    <mergeCell ref="A13:D13"/>
    <mergeCell ref="B5:D5"/>
    <mergeCell ref="B11:D11"/>
  </mergeCells>
  <phoneticPr fontId="38" type="noConversion"/>
  <pageMargins left="0.70866141732283472" right="0.21" top="0.34" bottom="0.32" header="0.31496062992125984" footer="0.31496062992125984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53"/>
  <sheetViews>
    <sheetView topLeftCell="A128" zoomScale="90" zoomScaleNormal="90" zoomScaleSheetLayoutView="100" workbookViewId="0">
      <selection activeCell="M110" sqref="M110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600" t="s">
        <v>422</v>
      </c>
      <c r="D1" s="600"/>
      <c r="E1" s="600"/>
      <c r="F1" s="600"/>
      <c r="G1" s="600"/>
      <c r="H1" s="600"/>
    </row>
    <row r="2" spans="1:16" x14ac:dyDescent="0.25">
      <c r="C2" s="600" t="s">
        <v>0</v>
      </c>
      <c r="D2" s="600"/>
      <c r="E2" s="600"/>
      <c r="F2" s="600"/>
      <c r="G2" s="600"/>
      <c r="H2" s="600"/>
    </row>
    <row r="3" spans="1:16" x14ac:dyDescent="0.25">
      <c r="C3" s="600" t="s">
        <v>116</v>
      </c>
      <c r="D3" s="600"/>
      <c r="E3" s="600"/>
      <c r="F3" s="600"/>
      <c r="G3" s="600"/>
      <c r="H3" s="600"/>
    </row>
    <row r="4" spans="1:16" x14ac:dyDescent="0.25">
      <c r="C4" s="600" t="s">
        <v>2</v>
      </c>
      <c r="D4" s="600"/>
      <c r="E4" s="600"/>
      <c r="F4" s="600"/>
      <c r="G4" s="600"/>
      <c r="H4" s="600"/>
    </row>
    <row r="5" spans="1:16" x14ac:dyDescent="0.25">
      <c r="C5" s="600" t="s">
        <v>457</v>
      </c>
      <c r="D5" s="600"/>
      <c r="E5" s="600"/>
      <c r="F5" s="600"/>
      <c r="G5" s="600"/>
      <c r="H5" s="600"/>
    </row>
    <row r="6" spans="1:16" x14ac:dyDescent="0.25">
      <c r="C6" s="450"/>
      <c r="D6" s="450"/>
      <c r="E6" s="450"/>
      <c r="F6" s="450"/>
      <c r="G6" s="450"/>
      <c r="H6" s="450"/>
    </row>
    <row r="7" spans="1:16" x14ac:dyDescent="0.25">
      <c r="C7" s="600" t="s">
        <v>255</v>
      </c>
      <c r="D7" s="600"/>
      <c r="E7" s="600"/>
      <c r="F7" s="600"/>
      <c r="G7" s="600"/>
      <c r="H7" s="600"/>
    </row>
    <row r="8" spans="1:16" x14ac:dyDescent="0.25">
      <c r="C8" s="600" t="s">
        <v>0</v>
      </c>
      <c r="D8" s="600"/>
      <c r="E8" s="600"/>
      <c r="F8" s="600"/>
      <c r="G8" s="600"/>
      <c r="H8" s="600"/>
    </row>
    <row r="9" spans="1:16" x14ac:dyDescent="0.25">
      <c r="C9" s="600" t="s">
        <v>116</v>
      </c>
      <c r="D9" s="600"/>
      <c r="E9" s="600"/>
      <c r="F9" s="600"/>
      <c r="G9" s="600"/>
      <c r="H9" s="600"/>
    </row>
    <row r="10" spans="1:16" x14ac:dyDescent="0.25">
      <c r="C10" s="600" t="s">
        <v>2</v>
      </c>
      <c r="D10" s="600"/>
      <c r="E10" s="600"/>
      <c r="F10" s="600"/>
      <c r="G10" s="600"/>
      <c r="H10" s="600"/>
    </row>
    <row r="11" spans="1:16" x14ac:dyDescent="0.25">
      <c r="C11" s="600" t="s">
        <v>399</v>
      </c>
      <c r="D11" s="600"/>
      <c r="E11" s="600"/>
      <c r="F11" s="600"/>
      <c r="G11" s="600"/>
      <c r="H11" s="600"/>
    </row>
    <row r="12" spans="1:16" ht="52.5" customHeight="1" x14ac:dyDescent="0.25">
      <c r="A12" s="601" t="s">
        <v>326</v>
      </c>
      <c r="B12" s="601"/>
      <c r="C12" s="601"/>
      <c r="D12" s="601"/>
      <c r="E12" s="601"/>
      <c r="F12" s="601"/>
      <c r="G12" s="601"/>
      <c r="H12" s="601"/>
    </row>
    <row r="13" spans="1:16" x14ac:dyDescent="0.25">
      <c r="H13" s="17" t="s">
        <v>58</v>
      </c>
    </row>
    <row r="14" spans="1:16" ht="42" customHeight="1" x14ac:dyDescent="0.25">
      <c r="A14" s="18" t="s">
        <v>59</v>
      </c>
      <c r="B14" s="18" t="s">
        <v>4</v>
      </c>
      <c r="C14" s="592" t="s">
        <v>32</v>
      </c>
      <c r="D14" s="593"/>
      <c r="E14" s="593"/>
      <c r="F14" s="594"/>
      <c r="G14" s="90" t="s">
        <v>33</v>
      </c>
      <c r="H14" s="67" t="s">
        <v>147</v>
      </c>
      <c r="I14" s="28" t="s">
        <v>119</v>
      </c>
      <c r="J14" s="28" t="s">
        <v>118</v>
      </c>
    </row>
    <row r="15" spans="1:16" x14ac:dyDescent="0.25">
      <c r="A15" s="19">
        <v>1</v>
      </c>
      <c r="B15" s="19">
        <v>2</v>
      </c>
      <c r="C15" s="595">
        <v>6</v>
      </c>
      <c r="D15" s="596"/>
      <c r="E15" s="596"/>
      <c r="F15" s="597"/>
      <c r="G15" s="91">
        <v>7</v>
      </c>
      <c r="H15" s="19">
        <v>8</v>
      </c>
    </row>
    <row r="16" spans="1:16" ht="18" customHeight="1" x14ac:dyDescent="0.25">
      <c r="A16" s="20"/>
      <c r="B16" s="81" t="s">
        <v>62</v>
      </c>
      <c r="C16" s="82"/>
      <c r="D16" s="82"/>
      <c r="E16" s="82"/>
      <c r="F16" s="82"/>
      <c r="G16" s="20"/>
      <c r="H16" s="140">
        <f>H17+H21+H25+H36+H49+H54+H59+H63+H67+H71+H78+H82+H90+H107+H111+H124+H127+H130+H133+H135+H139+H143+H121+H48</f>
        <v>21388.9</v>
      </c>
      <c r="K16" s="220"/>
      <c r="L16" s="24"/>
      <c r="P16" s="24"/>
    </row>
    <row r="17" spans="1:11" s="21" customFormat="1" ht="63" x14ac:dyDescent="0.3">
      <c r="A17" s="312">
        <v>1</v>
      </c>
      <c r="B17" s="317" t="s">
        <v>327</v>
      </c>
      <c r="C17" s="318" t="s">
        <v>24</v>
      </c>
      <c r="D17" s="318" t="s">
        <v>65</v>
      </c>
      <c r="E17" s="318" t="s">
        <v>23</v>
      </c>
      <c r="F17" s="318" t="s">
        <v>126</v>
      </c>
      <c r="G17" s="318"/>
      <c r="H17" s="319">
        <f>H18</f>
        <v>10</v>
      </c>
      <c r="K17" s="219"/>
    </row>
    <row r="18" spans="1:11" ht="18.75" x14ac:dyDescent="0.3">
      <c r="A18" s="313"/>
      <c r="B18" s="320" t="s">
        <v>101</v>
      </c>
      <c r="C18" s="321" t="s">
        <v>24</v>
      </c>
      <c r="D18" s="321" t="s">
        <v>74</v>
      </c>
      <c r="E18" s="321" t="s">
        <v>23</v>
      </c>
      <c r="F18" s="321" t="s">
        <v>126</v>
      </c>
      <c r="G18" s="321"/>
      <c r="H18" s="322">
        <f>H20</f>
        <v>10</v>
      </c>
      <c r="K18" s="216"/>
    </row>
    <row r="19" spans="1:11" ht="71.25" customHeight="1" x14ac:dyDescent="0.3">
      <c r="A19" s="313"/>
      <c r="B19" s="369" t="s">
        <v>156</v>
      </c>
      <c r="C19" s="321" t="s">
        <v>24</v>
      </c>
      <c r="D19" s="321" t="s">
        <v>74</v>
      </c>
      <c r="E19" s="321" t="s">
        <v>23</v>
      </c>
      <c r="F19" s="321" t="s">
        <v>125</v>
      </c>
      <c r="G19" s="321"/>
      <c r="H19" s="322">
        <f>H20</f>
        <v>10</v>
      </c>
      <c r="K19" s="216"/>
    </row>
    <row r="20" spans="1:11" ht="33.75" customHeight="1" x14ac:dyDescent="0.3">
      <c r="A20" s="313"/>
      <c r="B20" s="323" t="s">
        <v>79</v>
      </c>
      <c r="C20" s="321" t="s">
        <v>24</v>
      </c>
      <c r="D20" s="321" t="s">
        <v>74</v>
      </c>
      <c r="E20" s="321" t="s">
        <v>23</v>
      </c>
      <c r="F20" s="321" t="s">
        <v>125</v>
      </c>
      <c r="G20" s="321" t="s">
        <v>80</v>
      </c>
      <c r="H20" s="322">
        <f>'прил._6(7)'!K93</f>
        <v>10</v>
      </c>
      <c r="K20" s="220"/>
    </row>
    <row r="21" spans="1:11" s="21" customFormat="1" ht="63" x14ac:dyDescent="0.3">
      <c r="A21" s="312">
        <v>2</v>
      </c>
      <c r="B21" s="317" t="s">
        <v>328</v>
      </c>
      <c r="C21" s="318" t="s">
        <v>25</v>
      </c>
      <c r="D21" s="318" t="s">
        <v>65</v>
      </c>
      <c r="E21" s="318" t="s">
        <v>23</v>
      </c>
      <c r="F21" s="318" t="s">
        <v>126</v>
      </c>
      <c r="G21" s="318"/>
      <c r="H21" s="319">
        <f>H24</f>
        <v>3495.9</v>
      </c>
      <c r="K21" s="219"/>
    </row>
    <row r="22" spans="1:11" ht="39" customHeight="1" x14ac:dyDescent="0.3">
      <c r="A22" s="313"/>
      <c r="B22" s="324" t="s">
        <v>329</v>
      </c>
      <c r="C22" s="321" t="s">
        <v>25</v>
      </c>
      <c r="D22" s="321" t="s">
        <v>74</v>
      </c>
      <c r="E22" s="321" t="s">
        <v>23</v>
      </c>
      <c r="F22" s="321" t="s">
        <v>126</v>
      </c>
      <c r="G22" s="321"/>
      <c r="H22" s="322">
        <f>H23</f>
        <v>3495.9</v>
      </c>
      <c r="K22" s="216"/>
    </row>
    <row r="23" spans="1:11" ht="47.25" x14ac:dyDescent="0.3">
      <c r="A23" s="313"/>
      <c r="B23" s="325" t="str">
        <f>'прил._6(7)'!B96</f>
        <v>Подпрограмма "Мероприятия, финансируемые за счет средств дорожного фонда"</v>
      </c>
      <c r="C23" s="321" t="s">
        <v>25</v>
      </c>
      <c r="D23" s="321" t="s">
        <v>74</v>
      </c>
      <c r="E23" s="321" t="s">
        <v>23</v>
      </c>
      <c r="F23" s="321" t="s">
        <v>127</v>
      </c>
      <c r="G23" s="321"/>
      <c r="H23" s="322">
        <f>H24</f>
        <v>3495.9</v>
      </c>
      <c r="K23" s="216"/>
    </row>
    <row r="24" spans="1:11" s="23" customFormat="1" ht="36" customHeight="1" x14ac:dyDescent="0.3">
      <c r="A24" s="313"/>
      <c r="B24" s="323" t="s">
        <v>79</v>
      </c>
      <c r="C24" s="321" t="s">
        <v>25</v>
      </c>
      <c r="D24" s="321" t="s">
        <v>74</v>
      </c>
      <c r="E24" s="321" t="s">
        <v>23</v>
      </c>
      <c r="F24" s="321" t="s">
        <v>127</v>
      </c>
      <c r="G24" s="321" t="s">
        <v>80</v>
      </c>
      <c r="H24" s="322">
        <f>'прил._6(7)'!K97</f>
        <v>3495.9</v>
      </c>
      <c r="K24" s="216"/>
    </row>
    <row r="25" spans="1:11" s="23" customFormat="1" ht="57" customHeight="1" x14ac:dyDescent="0.3">
      <c r="A25" s="312">
        <v>3</v>
      </c>
      <c r="B25" s="317" t="s">
        <v>378</v>
      </c>
      <c r="C25" s="318" t="s">
        <v>30</v>
      </c>
      <c r="D25" s="318" t="s">
        <v>65</v>
      </c>
      <c r="E25" s="318" t="s">
        <v>23</v>
      </c>
      <c r="F25" s="318" t="s">
        <v>126</v>
      </c>
      <c r="G25" s="318"/>
      <c r="H25" s="319">
        <f>'прил._6(7)'!K75</f>
        <v>45</v>
      </c>
      <c r="K25" s="216"/>
    </row>
    <row r="26" spans="1:11" s="23" customFormat="1" ht="69" customHeight="1" x14ac:dyDescent="0.3">
      <c r="A26" s="313"/>
      <c r="B26" s="325" t="s">
        <v>166</v>
      </c>
      <c r="C26" s="321" t="s">
        <v>30</v>
      </c>
      <c r="D26" s="321" t="s">
        <v>74</v>
      </c>
      <c r="E26" s="321" t="s">
        <v>23</v>
      </c>
      <c r="F26" s="321" t="s">
        <v>126</v>
      </c>
      <c r="G26" s="321"/>
      <c r="H26" s="322">
        <f>H27</f>
        <v>20</v>
      </c>
      <c r="K26" s="216"/>
    </row>
    <row r="27" spans="1:11" ht="95.25" customHeight="1" x14ac:dyDescent="0.3">
      <c r="A27" s="313"/>
      <c r="B27" s="323" t="str">
        <f>'прил._6(7)'!B78</f>
        <v>Подпрограмма "Подготовка  населения и организаций к действиям в чрезвычайной ситуации в мирное и военное время на 2021-2023 гг в Новодмитривеском сельском поселении"</v>
      </c>
      <c r="C27" s="321" t="s">
        <v>30</v>
      </c>
      <c r="D27" s="321" t="s">
        <v>74</v>
      </c>
      <c r="E27" s="321" t="s">
        <v>23</v>
      </c>
      <c r="F27" s="321" t="s">
        <v>143</v>
      </c>
      <c r="G27" s="321"/>
      <c r="H27" s="322">
        <f>H28</f>
        <v>20</v>
      </c>
      <c r="K27" s="216"/>
    </row>
    <row r="28" spans="1:11" ht="55.5" customHeight="1" x14ac:dyDescent="0.3">
      <c r="A28" s="313"/>
      <c r="B28" s="323" t="s">
        <v>79</v>
      </c>
      <c r="C28" s="321" t="s">
        <v>30</v>
      </c>
      <c r="D28" s="321" t="s">
        <v>74</v>
      </c>
      <c r="E28" s="321" t="s">
        <v>23</v>
      </c>
      <c r="F28" s="321" t="s">
        <v>143</v>
      </c>
      <c r="G28" s="321" t="s">
        <v>80</v>
      </c>
      <c r="H28" s="322">
        <f>'прил._6(7)'!K79</f>
        <v>20</v>
      </c>
      <c r="K28" s="216"/>
    </row>
    <row r="29" spans="1:11" ht="30" customHeight="1" x14ac:dyDescent="0.3">
      <c r="A29" s="313"/>
      <c r="B29" s="326" t="s">
        <v>370</v>
      </c>
      <c r="C29" s="318" t="s">
        <v>30</v>
      </c>
      <c r="D29" s="318" t="s">
        <v>87</v>
      </c>
      <c r="E29" s="318" t="s">
        <v>23</v>
      </c>
      <c r="F29" s="318" t="s">
        <v>126</v>
      </c>
      <c r="G29" s="318"/>
      <c r="H29" s="319">
        <f>H31</f>
        <v>5</v>
      </c>
      <c r="K29" s="216"/>
    </row>
    <row r="30" spans="1:11" ht="54.75" customHeight="1" x14ac:dyDescent="0.3">
      <c r="A30" s="313">
        <v>4</v>
      </c>
      <c r="B30" s="327" t="s">
        <v>371</v>
      </c>
      <c r="C30" s="321" t="s">
        <v>30</v>
      </c>
      <c r="D30" s="321" t="s">
        <v>87</v>
      </c>
      <c r="E30" s="321" t="s">
        <v>23</v>
      </c>
      <c r="F30" s="321" t="s">
        <v>372</v>
      </c>
      <c r="G30" s="321"/>
      <c r="H30" s="322">
        <f>H31</f>
        <v>5</v>
      </c>
      <c r="K30" s="216"/>
    </row>
    <row r="31" spans="1:11" ht="36" customHeight="1" x14ac:dyDescent="0.3">
      <c r="A31" s="313"/>
      <c r="B31" s="225" t="s">
        <v>79</v>
      </c>
      <c r="C31" s="321" t="s">
        <v>30</v>
      </c>
      <c r="D31" s="321" t="s">
        <v>87</v>
      </c>
      <c r="E31" s="321" t="s">
        <v>23</v>
      </c>
      <c r="F31" s="321" t="s">
        <v>372</v>
      </c>
      <c r="G31" s="321" t="s">
        <v>80</v>
      </c>
      <c r="H31" s="322">
        <v>5</v>
      </c>
      <c r="K31" s="216"/>
    </row>
    <row r="32" spans="1:11" ht="63.75" customHeight="1" x14ac:dyDescent="0.3">
      <c r="A32" s="313"/>
      <c r="B32" s="328" t="str">
        <f>'прил._6(7)'!B84</f>
        <v>Муниципальная программа "Обеспечение безопасности и развитие казачества в Новодмитриевском сельском поселении на 2021-2023 годы"</v>
      </c>
      <c r="C32" s="321" t="s">
        <v>30</v>
      </c>
      <c r="D32" s="321" t="s">
        <v>65</v>
      </c>
      <c r="E32" s="321" t="s">
        <v>23</v>
      </c>
      <c r="F32" s="321" t="s">
        <v>126</v>
      </c>
      <c r="G32" s="321"/>
      <c r="H32" s="322">
        <f>H35</f>
        <v>20</v>
      </c>
      <c r="K32" s="216"/>
    </row>
    <row r="33" spans="1:11" ht="17.25" customHeight="1" x14ac:dyDescent="0.3">
      <c r="A33" s="313"/>
      <c r="B33" s="324" t="s">
        <v>93</v>
      </c>
      <c r="C33" s="321" t="s">
        <v>30</v>
      </c>
      <c r="D33" s="321" t="s">
        <v>88</v>
      </c>
      <c r="E33" s="321" t="s">
        <v>23</v>
      </c>
      <c r="F33" s="321" t="s">
        <v>126</v>
      </c>
      <c r="G33" s="321"/>
      <c r="H33" s="322">
        <v>20</v>
      </c>
      <c r="K33" s="216"/>
    </row>
    <row r="34" spans="1:11" ht="29.25" customHeight="1" x14ac:dyDescent="0.3">
      <c r="A34" s="313"/>
      <c r="B34" s="324" t="str">
        <f>'прил._6(7)'!B86</f>
        <v>Подпрограмма "Поддержка и развитие Кубанского казачества"</v>
      </c>
      <c r="C34" s="321" t="s">
        <v>30</v>
      </c>
      <c r="D34" s="321" t="s">
        <v>88</v>
      </c>
      <c r="E34" s="321" t="s">
        <v>23</v>
      </c>
      <c r="F34" s="321" t="s">
        <v>144</v>
      </c>
      <c r="G34" s="321"/>
      <c r="H34" s="322">
        <v>20</v>
      </c>
      <c r="K34" s="216"/>
    </row>
    <row r="35" spans="1:11" ht="43.5" customHeight="1" x14ac:dyDescent="0.3">
      <c r="A35" s="313"/>
      <c r="B35" s="329" t="s">
        <v>330</v>
      </c>
      <c r="C35" s="321" t="s">
        <v>30</v>
      </c>
      <c r="D35" s="321" t="s">
        <v>88</v>
      </c>
      <c r="E35" s="321" t="s">
        <v>23</v>
      </c>
      <c r="F35" s="321" t="s">
        <v>144</v>
      </c>
      <c r="G35" s="321" t="s">
        <v>107</v>
      </c>
      <c r="H35" s="322">
        <f>'прил._6(7)'!K87</f>
        <v>20</v>
      </c>
      <c r="K35" s="216"/>
    </row>
    <row r="36" spans="1:11" ht="51" customHeight="1" x14ac:dyDescent="0.3">
      <c r="A36" s="312">
        <v>5</v>
      </c>
      <c r="B36" s="317" t="str">
        <f>'прил._6(7)'!B148</f>
        <v>Муниципальная программа "Развитие культуры на 2021-2023 годы  в Новодмитриевском сельском поселении"</v>
      </c>
      <c r="C36" s="318" t="s">
        <v>28</v>
      </c>
      <c r="D36" s="318" t="s">
        <v>65</v>
      </c>
      <c r="E36" s="318" t="s">
        <v>23</v>
      </c>
      <c r="F36" s="318" t="s">
        <v>126</v>
      </c>
      <c r="G36" s="318"/>
      <c r="H36" s="319">
        <f>H38+H41</f>
        <v>5052.3999999999996</v>
      </c>
      <c r="K36" s="216"/>
    </row>
    <row r="37" spans="1:11" ht="26.25" customHeight="1" x14ac:dyDescent="0.3">
      <c r="A37" s="313"/>
      <c r="B37" s="330" t="s">
        <v>152</v>
      </c>
      <c r="C37" s="321" t="s">
        <v>28</v>
      </c>
      <c r="D37" s="321" t="s">
        <v>74</v>
      </c>
      <c r="E37" s="321" t="s">
        <v>23</v>
      </c>
      <c r="F37" s="321" t="s">
        <v>126</v>
      </c>
      <c r="G37" s="321"/>
      <c r="H37" s="322">
        <f>H38</f>
        <v>5012.3999999999996</v>
      </c>
      <c r="K37" s="216"/>
    </row>
    <row r="38" spans="1:11" ht="29.25" customHeight="1" x14ac:dyDescent="0.3">
      <c r="A38" s="310"/>
      <c r="B38" s="330" t="s">
        <v>108</v>
      </c>
      <c r="C38" s="321" t="s">
        <v>28</v>
      </c>
      <c r="D38" s="321" t="s">
        <v>74</v>
      </c>
      <c r="E38" s="321" t="s">
        <v>30</v>
      </c>
      <c r="F38" s="321" t="s">
        <v>126</v>
      </c>
      <c r="G38" s="321"/>
      <c r="H38" s="322">
        <f>H40</f>
        <v>5012.3999999999996</v>
      </c>
      <c r="K38" s="216"/>
    </row>
    <row r="39" spans="1:11" ht="48" customHeight="1" x14ac:dyDescent="0.3">
      <c r="A39" s="310"/>
      <c r="B39" s="330" t="str">
        <f>'прил._6(7)'!B151</f>
        <v>Подпрограмма "Расходы на обеспечение деятельности (оказание услуг) муниципальных учреждений"</v>
      </c>
      <c r="C39" s="321" t="s">
        <v>28</v>
      </c>
      <c r="D39" s="321" t="s">
        <v>74</v>
      </c>
      <c r="E39" s="321" t="s">
        <v>30</v>
      </c>
      <c r="F39" s="321" t="s">
        <v>128</v>
      </c>
      <c r="G39" s="321"/>
      <c r="H39" s="322">
        <f>H40</f>
        <v>5012.3999999999996</v>
      </c>
      <c r="K39" s="216"/>
    </row>
    <row r="40" spans="1:11" ht="55.5" customHeight="1" x14ac:dyDescent="0.3">
      <c r="A40" s="310"/>
      <c r="B40" s="330" t="s">
        <v>149</v>
      </c>
      <c r="C40" s="321" t="s">
        <v>28</v>
      </c>
      <c r="D40" s="321" t="s">
        <v>74</v>
      </c>
      <c r="E40" s="321" t="s">
        <v>30</v>
      </c>
      <c r="F40" s="321" t="s">
        <v>128</v>
      </c>
      <c r="G40" s="321" t="s">
        <v>107</v>
      </c>
      <c r="H40" s="322">
        <f>'прил._6(7)'!K152</f>
        <v>5012.3999999999996</v>
      </c>
      <c r="K40" s="216"/>
    </row>
    <row r="41" spans="1:11" ht="28.5" customHeight="1" x14ac:dyDescent="0.3">
      <c r="A41" s="313"/>
      <c r="B41" s="325" t="s">
        <v>109</v>
      </c>
      <c r="C41" s="321" t="s">
        <v>28</v>
      </c>
      <c r="D41" s="321" t="s">
        <v>74</v>
      </c>
      <c r="E41" s="321" t="s">
        <v>31</v>
      </c>
      <c r="F41" s="321" t="s">
        <v>126</v>
      </c>
      <c r="G41" s="321"/>
      <c r="H41" s="322">
        <f>H43</f>
        <v>40</v>
      </c>
      <c r="K41" s="216"/>
    </row>
    <row r="42" spans="1:11" ht="30.75" customHeight="1" x14ac:dyDescent="0.3">
      <c r="A42" s="313"/>
      <c r="B42" s="320" t="str">
        <f>'прил._6(7)'!B154</f>
        <v>Мероприятия в сфере сохранения и развития культуры</v>
      </c>
      <c r="C42" s="321" t="s">
        <v>28</v>
      </c>
      <c r="D42" s="321" t="s">
        <v>74</v>
      </c>
      <c r="E42" s="321" t="s">
        <v>31</v>
      </c>
      <c r="F42" s="321" t="s">
        <v>129</v>
      </c>
      <c r="G42" s="321"/>
      <c r="H42" s="322">
        <f>H43</f>
        <v>40</v>
      </c>
      <c r="K42" s="216"/>
    </row>
    <row r="43" spans="1:11" ht="34.5" customHeight="1" x14ac:dyDescent="0.3">
      <c r="A43" s="313"/>
      <c r="B43" s="324" t="s">
        <v>79</v>
      </c>
      <c r="C43" s="321" t="s">
        <v>28</v>
      </c>
      <c r="D43" s="321" t="s">
        <v>74</v>
      </c>
      <c r="E43" s="321" t="s">
        <v>31</v>
      </c>
      <c r="F43" s="321" t="s">
        <v>129</v>
      </c>
      <c r="G43" s="321" t="s">
        <v>80</v>
      </c>
      <c r="H43" s="322">
        <v>40</v>
      </c>
      <c r="K43" s="216"/>
    </row>
    <row r="44" spans="1:11" ht="41.25" customHeight="1" x14ac:dyDescent="0.3">
      <c r="A44" s="313"/>
      <c r="B44" s="331" t="s">
        <v>395</v>
      </c>
      <c r="C44" s="321" t="s">
        <v>28</v>
      </c>
      <c r="D44" s="321" t="s">
        <v>74</v>
      </c>
      <c r="E44" s="321" t="s">
        <v>27</v>
      </c>
      <c r="F44" s="321" t="s">
        <v>126</v>
      </c>
      <c r="G44" s="321"/>
      <c r="H44" s="322">
        <f>'прил._6(7)'!K135</f>
        <v>1446.7</v>
      </c>
      <c r="K44" s="216"/>
    </row>
    <row r="45" spans="1:11" ht="41.25" customHeight="1" x14ac:dyDescent="0.3">
      <c r="A45" s="313"/>
      <c r="B45" s="331" t="str">
        <f>'прил._6(7)'!B136</f>
        <v>Сохранение, использование и популяризация объектов культурного наследия</v>
      </c>
      <c r="C45" s="321" t="s">
        <v>28</v>
      </c>
      <c r="D45" s="321" t="s">
        <v>74</v>
      </c>
      <c r="E45" s="321" t="s">
        <v>27</v>
      </c>
      <c r="F45" s="321" t="s">
        <v>464</v>
      </c>
      <c r="G45" s="321"/>
      <c r="H45" s="322">
        <f>H46</f>
        <v>453.7</v>
      </c>
      <c r="K45" s="216"/>
    </row>
    <row r="46" spans="1:11" ht="58.5" customHeight="1" x14ac:dyDescent="0.3">
      <c r="A46" s="313"/>
      <c r="B46" s="512" t="str">
        <f>'прил._6(7)'!B137</f>
        <v>Закупка товаров работ и услуг в целях капитального ремонта государственного (муниципального) имущества</v>
      </c>
      <c r="C46" s="556" t="s">
        <v>28</v>
      </c>
      <c r="D46" s="556" t="s">
        <v>74</v>
      </c>
      <c r="E46" s="556" t="s">
        <v>27</v>
      </c>
      <c r="F46" s="556" t="s">
        <v>464</v>
      </c>
      <c r="G46" s="556" t="s">
        <v>80</v>
      </c>
      <c r="H46" s="557">
        <f>'прил._6(7)'!K137</f>
        <v>453.7</v>
      </c>
      <c r="K46" s="216">
        <v>453.7</v>
      </c>
    </row>
    <row r="47" spans="1:11" ht="76.5" customHeight="1" x14ac:dyDescent="0.3">
      <c r="A47" s="313"/>
      <c r="B47" s="327" t="s">
        <v>396</v>
      </c>
      <c r="C47" s="321" t="s">
        <v>28</v>
      </c>
      <c r="D47" s="321" t="s">
        <v>74</v>
      </c>
      <c r="E47" s="321" t="s">
        <v>27</v>
      </c>
      <c r="F47" s="321" t="s">
        <v>394</v>
      </c>
      <c r="G47" s="321"/>
      <c r="H47" s="322">
        <f>H48</f>
        <v>993</v>
      </c>
      <c r="K47" s="216"/>
    </row>
    <row r="48" spans="1:11" ht="48" customHeight="1" x14ac:dyDescent="0.3">
      <c r="A48" s="313"/>
      <c r="B48" s="555" t="s">
        <v>79</v>
      </c>
      <c r="C48" s="556" t="s">
        <v>28</v>
      </c>
      <c r="D48" s="556" t="s">
        <v>74</v>
      </c>
      <c r="E48" s="556" t="s">
        <v>27</v>
      </c>
      <c r="F48" s="556" t="s">
        <v>394</v>
      </c>
      <c r="G48" s="556" t="s">
        <v>80</v>
      </c>
      <c r="H48" s="557">
        <f>'прил._6(7)'!K139</f>
        <v>993</v>
      </c>
      <c r="K48" s="216">
        <v>-453.7</v>
      </c>
    </row>
    <row r="49" spans="1:11" ht="67.5" customHeight="1" x14ac:dyDescent="0.3">
      <c r="A49" s="313">
        <v>6</v>
      </c>
      <c r="B49" s="317" t="str">
        <f>'прил._6(7)'!B169</f>
        <v>Муниципальная программа "Развитие физической культуры и спорта в Новодмитриевском сельском поселении Северского района</v>
      </c>
      <c r="C49" s="318" t="s">
        <v>31</v>
      </c>
      <c r="D49" s="318" t="s">
        <v>74</v>
      </c>
      <c r="E49" s="318" t="s">
        <v>26</v>
      </c>
      <c r="F49" s="318" t="s">
        <v>126</v>
      </c>
      <c r="G49" s="318"/>
      <c r="H49" s="319">
        <f>'прил._6(7)'!K167</f>
        <v>263.60000000000002</v>
      </c>
      <c r="K49" s="216"/>
    </row>
    <row r="50" spans="1:11" ht="29.25" customHeight="1" x14ac:dyDescent="0.3">
      <c r="A50" s="313"/>
      <c r="B50" s="320" t="s">
        <v>114</v>
      </c>
      <c r="C50" s="321" t="s">
        <v>31</v>
      </c>
      <c r="D50" s="321" t="s">
        <v>74</v>
      </c>
      <c r="E50" s="321" t="s">
        <v>26</v>
      </c>
      <c r="F50" s="321" t="s">
        <v>66</v>
      </c>
      <c r="G50" s="321"/>
      <c r="H50" s="322">
        <f>H51</f>
        <v>263.60000000000002</v>
      </c>
      <c r="K50" s="216"/>
    </row>
    <row r="51" spans="1:11" ht="29.25" customHeight="1" x14ac:dyDescent="0.3">
      <c r="A51" s="313"/>
      <c r="B51" s="320" t="s">
        <v>114</v>
      </c>
      <c r="C51" s="321" t="s">
        <v>31</v>
      </c>
      <c r="D51" s="321" t="s">
        <v>74</v>
      </c>
      <c r="E51" s="321" t="s">
        <v>26</v>
      </c>
      <c r="F51" s="321" t="s">
        <v>130</v>
      </c>
      <c r="G51" s="321"/>
      <c r="H51" s="322">
        <v>263.60000000000002</v>
      </c>
      <c r="K51" s="216"/>
    </row>
    <row r="52" spans="1:11" ht="75" customHeight="1" x14ac:dyDescent="0.3">
      <c r="A52" s="313"/>
      <c r="B52" s="560" t="s">
        <v>75</v>
      </c>
      <c r="C52" s="556" t="s">
        <v>31</v>
      </c>
      <c r="D52" s="556" t="s">
        <v>74</v>
      </c>
      <c r="E52" s="556" t="s">
        <v>26</v>
      </c>
      <c r="F52" s="556" t="s">
        <v>130</v>
      </c>
      <c r="G52" s="556" t="s">
        <v>76</v>
      </c>
      <c r="H52" s="557">
        <f>'прил._6(7)'!K172</f>
        <v>223.6</v>
      </c>
      <c r="K52" s="216">
        <v>-40</v>
      </c>
    </row>
    <row r="53" spans="1:11" ht="43.5" customHeight="1" x14ac:dyDescent="0.3">
      <c r="A53" s="313"/>
      <c r="B53" s="559" t="str">
        <f>'прил._6(7)'!B173</f>
        <v>Закупка товаров работ и услуг для государственных (муниципальных) нужд</v>
      </c>
      <c r="C53" s="556" t="s">
        <v>31</v>
      </c>
      <c r="D53" s="556" t="s">
        <v>74</v>
      </c>
      <c r="E53" s="556" t="s">
        <v>26</v>
      </c>
      <c r="F53" s="556" t="s">
        <v>130</v>
      </c>
      <c r="G53" s="556" t="s">
        <v>80</v>
      </c>
      <c r="H53" s="557">
        <f>'прил._6(7)'!K173</f>
        <v>40</v>
      </c>
      <c r="K53" s="216">
        <v>40</v>
      </c>
    </row>
    <row r="54" spans="1:11" ht="49.5" customHeight="1" x14ac:dyDescent="0.3">
      <c r="A54" s="312">
        <v>7</v>
      </c>
      <c r="B54" s="317" t="str">
        <f>'прил._6(7)'!B142</f>
        <v xml:space="preserve">Муниципальная программа "Молодежь Новодмитриевского сельского поселения Северского района на 2021-2023 годы  </v>
      </c>
      <c r="C54" s="318" t="s">
        <v>97</v>
      </c>
      <c r="D54" s="318" t="s">
        <v>65</v>
      </c>
      <c r="E54" s="318" t="s">
        <v>23</v>
      </c>
      <c r="F54" s="318" t="s">
        <v>126</v>
      </c>
      <c r="G54" s="318"/>
      <c r="H54" s="319">
        <f>H58</f>
        <v>10</v>
      </c>
      <c r="I54" s="26"/>
      <c r="J54" s="26"/>
      <c r="K54" s="216"/>
    </row>
    <row r="55" spans="1:11" ht="37.5" customHeight="1" x14ac:dyDescent="0.3">
      <c r="A55" s="313"/>
      <c r="B55" s="332" t="s">
        <v>332</v>
      </c>
      <c r="C55" s="333" t="s">
        <v>97</v>
      </c>
      <c r="D55" s="333" t="s">
        <v>74</v>
      </c>
      <c r="E55" s="333" t="s">
        <v>23</v>
      </c>
      <c r="F55" s="333" t="s">
        <v>126</v>
      </c>
      <c r="G55" s="321"/>
      <c r="H55" s="322">
        <f>H56</f>
        <v>10</v>
      </c>
      <c r="I55" s="26"/>
      <c r="J55" s="26"/>
      <c r="K55" s="216"/>
    </row>
    <row r="56" spans="1:11" ht="48.75" customHeight="1" x14ac:dyDescent="0.3">
      <c r="A56" s="313"/>
      <c r="B56" s="334" t="s">
        <v>151</v>
      </c>
      <c r="C56" s="333" t="s">
        <v>97</v>
      </c>
      <c r="D56" s="333" t="s">
        <v>74</v>
      </c>
      <c r="E56" s="333" t="s">
        <v>22</v>
      </c>
      <c r="F56" s="333" t="s">
        <v>126</v>
      </c>
      <c r="G56" s="321"/>
      <c r="H56" s="322">
        <f>H57</f>
        <v>10</v>
      </c>
      <c r="I56" s="26"/>
      <c r="J56" s="26"/>
      <c r="K56" s="216"/>
    </row>
    <row r="57" spans="1:11" ht="30" customHeight="1" x14ac:dyDescent="0.3">
      <c r="A57" s="313"/>
      <c r="B57" s="335" t="s">
        <v>36</v>
      </c>
      <c r="C57" s="333" t="s">
        <v>97</v>
      </c>
      <c r="D57" s="333" t="s">
        <v>74</v>
      </c>
      <c r="E57" s="333" t="s">
        <v>22</v>
      </c>
      <c r="F57" s="333" t="s">
        <v>131</v>
      </c>
      <c r="G57" s="321"/>
      <c r="H57" s="322">
        <f>H58</f>
        <v>10</v>
      </c>
      <c r="I57" s="26"/>
      <c r="J57" s="26"/>
      <c r="K57" s="216"/>
    </row>
    <row r="58" spans="1:11" ht="29.25" customHeight="1" x14ac:dyDescent="0.3">
      <c r="A58" s="312"/>
      <c r="B58" s="335" t="s">
        <v>79</v>
      </c>
      <c r="C58" s="333" t="s">
        <v>97</v>
      </c>
      <c r="D58" s="333" t="s">
        <v>74</v>
      </c>
      <c r="E58" s="333" t="s">
        <v>22</v>
      </c>
      <c r="F58" s="333" t="s">
        <v>131</v>
      </c>
      <c r="G58" s="321" t="s">
        <v>80</v>
      </c>
      <c r="H58" s="322">
        <f>'прил._6(7)'!K145</f>
        <v>10</v>
      </c>
      <c r="I58" s="26"/>
      <c r="J58" s="26"/>
      <c r="K58" s="216"/>
    </row>
    <row r="59" spans="1:11" ht="60" customHeight="1" x14ac:dyDescent="0.3">
      <c r="A59" s="310">
        <v>8</v>
      </c>
      <c r="B59" s="317" t="str">
        <f>'прил._6(7)'!B58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9" s="318" t="s">
        <v>42</v>
      </c>
      <c r="D59" s="318" t="s">
        <v>65</v>
      </c>
      <c r="E59" s="318" t="s">
        <v>23</v>
      </c>
      <c r="F59" s="318" t="s">
        <v>126</v>
      </c>
      <c r="G59" s="336"/>
      <c r="H59" s="319">
        <f>H60</f>
        <v>14.4</v>
      </c>
      <c r="K59" s="216"/>
    </row>
    <row r="60" spans="1:11" ht="45" customHeight="1" x14ac:dyDescent="0.3">
      <c r="A60" s="310"/>
      <c r="B60" s="325" t="s">
        <v>90</v>
      </c>
      <c r="C60" s="321" t="s">
        <v>42</v>
      </c>
      <c r="D60" s="321" t="s">
        <v>74</v>
      </c>
      <c r="E60" s="321" t="s">
        <v>23</v>
      </c>
      <c r="F60" s="321" t="s">
        <v>126</v>
      </c>
      <c r="G60" s="337"/>
      <c r="H60" s="322">
        <f>H61</f>
        <v>14.4</v>
      </c>
      <c r="K60" s="216"/>
    </row>
    <row r="61" spans="1:11" ht="33.75" customHeight="1" x14ac:dyDescent="0.3">
      <c r="A61" s="310"/>
      <c r="B61" s="325" t="s">
        <v>91</v>
      </c>
      <c r="C61" s="321" t="s">
        <v>42</v>
      </c>
      <c r="D61" s="321" t="s">
        <v>74</v>
      </c>
      <c r="E61" s="321" t="s">
        <v>23</v>
      </c>
      <c r="F61" s="321" t="s">
        <v>132</v>
      </c>
      <c r="G61" s="337"/>
      <c r="H61" s="322">
        <f>H62</f>
        <v>14.4</v>
      </c>
      <c r="K61" s="216"/>
    </row>
    <row r="62" spans="1:11" ht="50.25" customHeight="1" x14ac:dyDescent="0.3">
      <c r="A62" s="310"/>
      <c r="B62" s="320" t="str">
        <f>'прил._6(7)'!B61</f>
        <v>Социальное обеспечение и иные выплаты населению</v>
      </c>
      <c r="C62" s="321" t="s">
        <v>42</v>
      </c>
      <c r="D62" s="321" t="s">
        <v>74</v>
      </c>
      <c r="E62" s="321" t="s">
        <v>23</v>
      </c>
      <c r="F62" s="321" t="s">
        <v>132</v>
      </c>
      <c r="G62" s="337" t="s">
        <v>112</v>
      </c>
      <c r="H62" s="322">
        <f>'прил._6(7)'!K61</f>
        <v>14.4</v>
      </c>
      <c r="K62" s="216"/>
    </row>
    <row r="63" spans="1:11" s="21" customFormat="1" ht="76.5" customHeight="1" x14ac:dyDescent="0.3">
      <c r="A63" s="314">
        <v>9</v>
      </c>
      <c r="B63" s="338" t="s">
        <v>154</v>
      </c>
      <c r="C63" s="339" t="s">
        <v>40</v>
      </c>
      <c r="D63" s="339" t="s">
        <v>65</v>
      </c>
      <c r="E63" s="339" t="s">
        <v>23</v>
      </c>
      <c r="F63" s="339" t="s">
        <v>126</v>
      </c>
      <c r="G63" s="340"/>
      <c r="H63" s="319">
        <f>H66</f>
        <v>20</v>
      </c>
      <c r="K63" s="219"/>
    </row>
    <row r="64" spans="1:11" ht="54" customHeight="1" x14ac:dyDescent="0.3">
      <c r="A64" s="310"/>
      <c r="B64" s="341" t="s">
        <v>155</v>
      </c>
      <c r="C64" s="333" t="s">
        <v>40</v>
      </c>
      <c r="D64" s="333" t="s">
        <v>74</v>
      </c>
      <c r="E64" s="333" t="s">
        <v>23</v>
      </c>
      <c r="F64" s="333" t="s">
        <v>126</v>
      </c>
      <c r="G64" s="342"/>
      <c r="H64" s="322">
        <f>H65</f>
        <v>20</v>
      </c>
      <c r="K64" s="216"/>
    </row>
    <row r="65" spans="1:15" ht="62.25" customHeight="1" x14ac:dyDescent="0.3">
      <c r="A65" s="310"/>
      <c r="B65" s="341" t="s">
        <v>155</v>
      </c>
      <c r="C65" s="333" t="s">
        <v>40</v>
      </c>
      <c r="D65" s="333" t="s">
        <v>74</v>
      </c>
      <c r="E65" s="333" t="s">
        <v>23</v>
      </c>
      <c r="F65" s="333" t="s">
        <v>150</v>
      </c>
      <c r="G65" s="342"/>
      <c r="H65" s="322">
        <f>H66</f>
        <v>20</v>
      </c>
      <c r="K65" s="216"/>
    </row>
    <row r="66" spans="1:15" ht="52.5" customHeight="1" x14ac:dyDescent="0.3">
      <c r="A66" s="310"/>
      <c r="B66" s="341" t="s">
        <v>106</v>
      </c>
      <c r="C66" s="333" t="s">
        <v>40</v>
      </c>
      <c r="D66" s="333" t="s">
        <v>74</v>
      </c>
      <c r="E66" s="333" t="s">
        <v>23</v>
      </c>
      <c r="F66" s="333" t="s">
        <v>150</v>
      </c>
      <c r="G66" s="342" t="s">
        <v>107</v>
      </c>
      <c r="H66" s="322">
        <f>'прил._6(7)'!K166</f>
        <v>20</v>
      </c>
      <c r="K66" s="216"/>
    </row>
    <row r="67" spans="1:15" ht="58.5" customHeight="1" x14ac:dyDescent="0.3">
      <c r="A67" s="310">
        <v>10</v>
      </c>
      <c r="B67" s="343" t="s">
        <v>214</v>
      </c>
      <c r="C67" s="339" t="s">
        <v>41</v>
      </c>
      <c r="D67" s="339" t="s">
        <v>65</v>
      </c>
      <c r="E67" s="339" t="s">
        <v>23</v>
      </c>
      <c r="F67" s="339" t="s">
        <v>126</v>
      </c>
      <c r="G67" s="340"/>
      <c r="H67" s="319">
        <f>H70</f>
        <v>425.4</v>
      </c>
      <c r="K67" s="216"/>
    </row>
    <row r="68" spans="1:15" ht="30.75" customHeight="1" x14ac:dyDescent="0.3">
      <c r="A68" s="310"/>
      <c r="B68" s="344" t="s">
        <v>181</v>
      </c>
      <c r="C68" s="333" t="s">
        <v>41</v>
      </c>
      <c r="D68" s="333" t="s">
        <v>74</v>
      </c>
      <c r="E68" s="333" t="s">
        <v>23</v>
      </c>
      <c r="F68" s="333" t="s">
        <v>126</v>
      </c>
      <c r="G68" s="342"/>
      <c r="H68" s="322">
        <f>H70</f>
        <v>425.4</v>
      </c>
      <c r="K68" s="216"/>
    </row>
    <row r="69" spans="1:15" ht="69.75" customHeight="1" x14ac:dyDescent="0.3">
      <c r="A69" s="310"/>
      <c r="B69" s="327" t="s">
        <v>183</v>
      </c>
      <c r="C69" s="333" t="s">
        <v>41</v>
      </c>
      <c r="D69" s="333" t="s">
        <v>74</v>
      </c>
      <c r="E69" s="333" t="s">
        <v>23</v>
      </c>
      <c r="F69" s="333" t="s">
        <v>182</v>
      </c>
      <c r="G69" s="342"/>
      <c r="H69" s="322">
        <f>H70</f>
        <v>425.4</v>
      </c>
      <c r="K69" s="216"/>
    </row>
    <row r="70" spans="1:15" ht="33" customHeight="1" x14ac:dyDescent="0.3">
      <c r="A70" s="310"/>
      <c r="B70" s="345" t="s">
        <v>79</v>
      </c>
      <c r="C70" s="333" t="s">
        <v>41</v>
      </c>
      <c r="D70" s="333" t="s">
        <v>74</v>
      </c>
      <c r="E70" s="333" t="s">
        <v>23</v>
      </c>
      <c r="F70" s="333" t="s">
        <v>182</v>
      </c>
      <c r="G70" s="342" t="s">
        <v>80</v>
      </c>
      <c r="H70" s="322">
        <f>'прил._6(7)'!K65</f>
        <v>425.4</v>
      </c>
      <c r="K70" s="216"/>
    </row>
    <row r="71" spans="1:15" ht="65.25" customHeight="1" x14ac:dyDescent="0.3">
      <c r="A71" s="312">
        <v>11</v>
      </c>
      <c r="B71" s="346" t="str">
        <f>'прил._6(7)'!B99</f>
        <v>Муниципальная программа "Информационное общество Северского района в Новодмитриевском сельском поселении на 2021-2023 годы"</v>
      </c>
      <c r="C71" s="318" t="s">
        <v>98</v>
      </c>
      <c r="D71" s="318" t="s">
        <v>65</v>
      </c>
      <c r="E71" s="318" t="s">
        <v>23</v>
      </c>
      <c r="F71" s="318" t="s">
        <v>126</v>
      </c>
      <c r="G71" s="318"/>
      <c r="H71" s="319">
        <f>H72+H75</f>
        <v>365.7</v>
      </c>
      <c r="K71" s="216"/>
    </row>
    <row r="72" spans="1:15" ht="34.5" customHeight="1" x14ac:dyDescent="0.3">
      <c r="A72" s="312"/>
      <c r="B72" s="324" t="s">
        <v>115</v>
      </c>
      <c r="C72" s="321" t="s">
        <v>98</v>
      </c>
      <c r="D72" s="321" t="s">
        <v>74</v>
      </c>
      <c r="E72" s="321" t="s">
        <v>23</v>
      </c>
      <c r="F72" s="321" t="s">
        <v>126</v>
      </c>
      <c r="G72" s="321"/>
      <c r="H72" s="322">
        <f>H74</f>
        <v>150</v>
      </c>
      <c r="K72" s="216"/>
    </row>
    <row r="73" spans="1:15" ht="42.75" customHeight="1" x14ac:dyDescent="0.3">
      <c r="A73" s="312"/>
      <c r="B73" s="320" t="s">
        <v>56</v>
      </c>
      <c r="C73" s="321" t="s">
        <v>98</v>
      </c>
      <c r="D73" s="321" t="s">
        <v>74</v>
      </c>
      <c r="E73" s="321" t="s">
        <v>23</v>
      </c>
      <c r="F73" s="321" t="s">
        <v>133</v>
      </c>
      <c r="G73" s="321"/>
      <c r="H73" s="322">
        <v>150</v>
      </c>
      <c r="K73" s="216"/>
    </row>
    <row r="74" spans="1:15" ht="42.75" customHeight="1" x14ac:dyDescent="0.3">
      <c r="A74" s="312"/>
      <c r="B74" s="323" t="s">
        <v>79</v>
      </c>
      <c r="C74" s="321" t="s">
        <v>98</v>
      </c>
      <c r="D74" s="321" t="s">
        <v>74</v>
      </c>
      <c r="E74" s="321" t="s">
        <v>23</v>
      </c>
      <c r="F74" s="321" t="s">
        <v>133</v>
      </c>
      <c r="G74" s="321" t="s">
        <v>80</v>
      </c>
      <c r="H74" s="322">
        <f>'прил._6(7)'!K179</f>
        <v>150</v>
      </c>
      <c r="K74" s="216"/>
    </row>
    <row r="75" spans="1:15" ht="25.5" customHeight="1" x14ac:dyDescent="0.3">
      <c r="A75" s="313"/>
      <c r="B75" s="324" t="s">
        <v>392</v>
      </c>
      <c r="C75" s="321" t="s">
        <v>98</v>
      </c>
      <c r="D75" s="321" t="s">
        <v>67</v>
      </c>
      <c r="E75" s="321" t="s">
        <v>23</v>
      </c>
      <c r="F75" s="321" t="s">
        <v>126</v>
      </c>
      <c r="G75" s="321"/>
      <c r="H75" s="322">
        <f>H76</f>
        <v>215.7</v>
      </c>
      <c r="K75" s="218"/>
      <c r="L75" s="25"/>
      <c r="M75" s="25"/>
      <c r="N75" s="25"/>
      <c r="O75" s="25"/>
    </row>
    <row r="76" spans="1:15" ht="25.5" customHeight="1" x14ac:dyDescent="0.3">
      <c r="A76" s="313"/>
      <c r="B76" s="320" t="s">
        <v>391</v>
      </c>
      <c r="C76" s="321" t="s">
        <v>98</v>
      </c>
      <c r="D76" s="321" t="s">
        <v>67</v>
      </c>
      <c r="E76" s="321" t="s">
        <v>23</v>
      </c>
      <c r="F76" s="321" t="s">
        <v>134</v>
      </c>
      <c r="G76" s="321"/>
      <c r="H76" s="322">
        <f>H77</f>
        <v>215.7</v>
      </c>
      <c r="K76" s="218"/>
      <c r="L76" s="25"/>
      <c r="M76" s="25"/>
      <c r="N76" s="25"/>
      <c r="O76" s="25"/>
    </row>
    <row r="77" spans="1:15" ht="32.25" customHeight="1" x14ac:dyDescent="0.3">
      <c r="A77" s="313"/>
      <c r="B77" s="323" t="s">
        <v>79</v>
      </c>
      <c r="C77" s="321" t="s">
        <v>98</v>
      </c>
      <c r="D77" s="321" t="s">
        <v>67</v>
      </c>
      <c r="E77" s="321" t="s">
        <v>23</v>
      </c>
      <c r="F77" s="321" t="s">
        <v>134</v>
      </c>
      <c r="G77" s="321" t="s">
        <v>80</v>
      </c>
      <c r="H77" s="322">
        <f>'прил._6(7)'!K102</f>
        <v>215.7</v>
      </c>
      <c r="K77" s="218"/>
      <c r="L77" s="25"/>
      <c r="M77" s="25"/>
      <c r="N77" s="25"/>
      <c r="O77" s="25"/>
    </row>
    <row r="78" spans="1:15" ht="62.25" customHeight="1" x14ac:dyDescent="0.3">
      <c r="A78" s="313">
        <v>12</v>
      </c>
      <c r="B78" s="317" t="s">
        <v>333</v>
      </c>
      <c r="C78" s="321" t="s">
        <v>94</v>
      </c>
      <c r="D78" s="321" t="s">
        <v>65</v>
      </c>
      <c r="E78" s="321"/>
      <c r="F78" s="321" t="s">
        <v>126</v>
      </c>
      <c r="G78" s="321"/>
      <c r="H78" s="322">
        <f>H81</f>
        <v>10</v>
      </c>
      <c r="I78" s="26" t="e">
        <v>#REF!</v>
      </c>
      <c r="J78" s="26" t="e">
        <v>#REF!</v>
      </c>
      <c r="K78" s="216"/>
    </row>
    <row r="79" spans="1:15" ht="53.25" customHeight="1" x14ac:dyDescent="0.3">
      <c r="A79" s="313"/>
      <c r="B79" s="347" t="s">
        <v>334</v>
      </c>
      <c r="C79" s="321" t="s">
        <v>94</v>
      </c>
      <c r="D79" s="321" t="s">
        <v>74</v>
      </c>
      <c r="E79" s="321"/>
      <c r="F79" s="321" t="s">
        <v>126</v>
      </c>
      <c r="G79" s="321"/>
      <c r="H79" s="322">
        <f>H81</f>
        <v>10</v>
      </c>
      <c r="K79" s="216"/>
    </row>
    <row r="80" spans="1:15" ht="51.75" customHeight="1" x14ac:dyDescent="0.3">
      <c r="A80" s="313"/>
      <c r="B80" s="324" t="s">
        <v>335</v>
      </c>
      <c r="C80" s="321" t="s">
        <v>94</v>
      </c>
      <c r="D80" s="321" t="s">
        <v>74</v>
      </c>
      <c r="E80" s="321"/>
      <c r="F80" s="321" t="s">
        <v>145</v>
      </c>
      <c r="G80" s="321"/>
      <c r="H80" s="322">
        <f>H81</f>
        <v>10</v>
      </c>
      <c r="K80" s="216"/>
    </row>
    <row r="81" spans="1:11" ht="33" customHeight="1" x14ac:dyDescent="0.3">
      <c r="A81" s="313"/>
      <c r="B81" s="323" t="s">
        <v>79</v>
      </c>
      <c r="C81" s="321" t="s">
        <v>94</v>
      </c>
      <c r="D81" s="321" t="s">
        <v>74</v>
      </c>
      <c r="E81" s="321"/>
      <c r="F81" s="321" t="s">
        <v>145</v>
      </c>
      <c r="G81" s="321" t="s">
        <v>80</v>
      </c>
      <c r="H81" s="322">
        <f>'прил._6(7)'!K107</f>
        <v>10</v>
      </c>
      <c r="K81" s="216"/>
    </row>
    <row r="82" spans="1:11" ht="65.25" customHeight="1" x14ac:dyDescent="0.3">
      <c r="A82" s="312">
        <v>13</v>
      </c>
      <c r="B82" s="317" t="str">
        <f>'прил._6(7)'!B110</f>
        <v>Муниципальная программа "Развитие жилищно-коммунальной инфраструктуры в Новодмитриевском сельском поселении на 2021-2023 годы"</v>
      </c>
      <c r="C82" s="318" t="s">
        <v>99</v>
      </c>
      <c r="D82" s="318" t="s">
        <v>65</v>
      </c>
      <c r="E82" s="318" t="s">
        <v>23</v>
      </c>
      <c r="F82" s="318" t="s">
        <v>126</v>
      </c>
      <c r="G82" s="318"/>
      <c r="H82" s="319">
        <f>H86+H89</f>
        <v>589</v>
      </c>
      <c r="K82" s="216"/>
    </row>
    <row r="83" spans="1:11" ht="43.5" customHeight="1" x14ac:dyDescent="0.3">
      <c r="A83" s="313"/>
      <c r="B83" s="325" t="s">
        <v>100</v>
      </c>
      <c r="C83" s="321" t="s">
        <v>99</v>
      </c>
      <c r="D83" s="321" t="s">
        <v>67</v>
      </c>
      <c r="E83" s="321" t="s">
        <v>23</v>
      </c>
      <c r="F83" s="321" t="s">
        <v>126</v>
      </c>
      <c r="G83" s="321"/>
      <c r="H83" s="322">
        <f>H85</f>
        <v>558</v>
      </c>
      <c r="K83" s="216"/>
    </row>
    <row r="84" spans="1:11" ht="22.5" customHeight="1" x14ac:dyDescent="0.3">
      <c r="A84" s="313"/>
      <c r="B84" s="325" t="s">
        <v>15</v>
      </c>
      <c r="C84" s="321" t="s">
        <v>99</v>
      </c>
      <c r="D84" s="321" t="s">
        <v>67</v>
      </c>
      <c r="E84" s="321" t="s">
        <v>23</v>
      </c>
      <c r="F84" s="321" t="s">
        <v>146</v>
      </c>
      <c r="G84" s="321"/>
      <c r="H84" s="322">
        <f>H85</f>
        <v>558</v>
      </c>
      <c r="K84" s="216"/>
    </row>
    <row r="85" spans="1:11" ht="28.5" customHeight="1" x14ac:dyDescent="0.3">
      <c r="A85" s="313"/>
      <c r="B85" s="348" t="str">
        <f>'прил._6(7)'!B112</f>
        <v>Мероприятия в области коммунального хозяйства</v>
      </c>
      <c r="C85" s="321" t="s">
        <v>99</v>
      </c>
      <c r="D85" s="321" t="s">
        <v>67</v>
      </c>
      <c r="E85" s="321" t="s">
        <v>23</v>
      </c>
      <c r="F85" s="321" t="s">
        <v>146</v>
      </c>
      <c r="G85" s="321"/>
      <c r="H85" s="322">
        <f>H86</f>
        <v>558</v>
      </c>
      <c r="K85" s="216"/>
    </row>
    <row r="86" spans="1:11" ht="34.5" customHeight="1" x14ac:dyDescent="0.3">
      <c r="A86" s="313"/>
      <c r="B86" s="558" t="s">
        <v>79</v>
      </c>
      <c r="C86" s="556" t="s">
        <v>99</v>
      </c>
      <c r="D86" s="556" t="s">
        <v>67</v>
      </c>
      <c r="E86" s="556" t="s">
        <v>23</v>
      </c>
      <c r="F86" s="556" t="s">
        <v>146</v>
      </c>
      <c r="G86" s="556" t="s">
        <v>80</v>
      </c>
      <c r="H86" s="557">
        <f>'прил._6(7)'!K113</f>
        <v>558</v>
      </c>
      <c r="I86" s="26">
        <v>0</v>
      </c>
      <c r="J86" s="26">
        <v>0</v>
      </c>
      <c r="K86" s="216">
        <v>264</v>
      </c>
    </row>
    <row r="87" spans="1:11" ht="34.5" customHeight="1" x14ac:dyDescent="0.3">
      <c r="A87" s="313"/>
      <c r="B87" s="453" t="s">
        <v>404</v>
      </c>
      <c r="C87" s="321" t="s">
        <v>99</v>
      </c>
      <c r="D87" s="321" t="s">
        <v>85</v>
      </c>
      <c r="E87" s="321" t="s">
        <v>23</v>
      </c>
      <c r="F87" s="321" t="s">
        <v>126</v>
      </c>
      <c r="G87" s="321"/>
      <c r="H87" s="322">
        <f>H89</f>
        <v>31</v>
      </c>
      <c r="I87" s="452"/>
      <c r="J87" s="452"/>
      <c r="K87" s="216"/>
    </row>
    <row r="88" spans="1:11" ht="34.5" customHeight="1" x14ac:dyDescent="0.3">
      <c r="A88" s="313"/>
      <c r="B88" s="453" t="s">
        <v>406</v>
      </c>
      <c r="C88" s="321" t="s">
        <v>99</v>
      </c>
      <c r="D88" s="321" t="s">
        <v>85</v>
      </c>
      <c r="E88" s="321" t="s">
        <v>23</v>
      </c>
      <c r="F88" s="321" t="s">
        <v>405</v>
      </c>
      <c r="G88" s="321"/>
      <c r="H88" s="322">
        <f>H89</f>
        <v>31</v>
      </c>
      <c r="I88" s="452"/>
      <c r="J88" s="452"/>
      <c r="K88" s="216"/>
    </row>
    <row r="89" spans="1:11" ht="34.5" customHeight="1" x14ac:dyDescent="0.3">
      <c r="A89" s="313"/>
      <c r="B89" s="453" t="s">
        <v>79</v>
      </c>
      <c r="C89" s="321" t="s">
        <v>99</v>
      </c>
      <c r="D89" s="321" t="s">
        <v>85</v>
      </c>
      <c r="E89" s="321" t="s">
        <v>23</v>
      </c>
      <c r="F89" s="321" t="s">
        <v>405</v>
      </c>
      <c r="G89" s="321" t="s">
        <v>80</v>
      </c>
      <c r="H89" s="322">
        <f>'прил._6(7)'!K116</f>
        <v>31</v>
      </c>
      <c r="I89" s="452"/>
      <c r="J89" s="452"/>
      <c r="K89" s="216"/>
    </row>
    <row r="90" spans="1:11" ht="65.25" customHeight="1" x14ac:dyDescent="0.3">
      <c r="A90" s="312">
        <v>14</v>
      </c>
      <c r="B90" s="317" t="str">
        <f>'прил._6(7)'!B118</f>
        <v>Муниципальная программа "Благоустройство территории поселения в Новодмитриевском сельском поселении на 2021-2023 годы"</v>
      </c>
      <c r="C90" s="318" t="s">
        <v>102</v>
      </c>
      <c r="D90" s="318" t="s">
        <v>65</v>
      </c>
      <c r="E90" s="318" t="s">
        <v>23</v>
      </c>
      <c r="F90" s="318" t="s">
        <v>126</v>
      </c>
      <c r="G90" s="318"/>
      <c r="H90" s="319">
        <f>H93+H96+H99+H101+H102+H104</f>
        <v>3641.9</v>
      </c>
      <c r="K90" s="216"/>
    </row>
    <row r="91" spans="1:11" ht="34.5" customHeight="1" x14ac:dyDescent="0.3">
      <c r="A91" s="313"/>
      <c r="B91" s="325" t="s">
        <v>103</v>
      </c>
      <c r="C91" s="321" t="s">
        <v>102</v>
      </c>
      <c r="D91" s="321" t="s">
        <v>74</v>
      </c>
      <c r="E91" s="321" t="s">
        <v>23</v>
      </c>
      <c r="F91" s="321" t="s">
        <v>126</v>
      </c>
      <c r="G91" s="321"/>
      <c r="H91" s="322">
        <f>H93</f>
        <v>882.2</v>
      </c>
      <c r="K91" s="216"/>
    </row>
    <row r="92" spans="1:11" ht="61.5" customHeight="1" x14ac:dyDescent="0.3">
      <c r="A92" s="313"/>
      <c r="B92" s="320" t="str">
        <f>'прил._6(7)'!B120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92" s="321" t="s">
        <v>102</v>
      </c>
      <c r="D92" s="321" t="s">
        <v>74</v>
      </c>
      <c r="E92" s="321" t="s">
        <v>23</v>
      </c>
      <c r="F92" s="321" t="s">
        <v>135</v>
      </c>
      <c r="G92" s="321"/>
      <c r="H92" s="322">
        <f>H93</f>
        <v>882.2</v>
      </c>
      <c r="K92" s="216"/>
    </row>
    <row r="93" spans="1:11" ht="32.25" x14ac:dyDescent="0.3">
      <c r="A93" s="313"/>
      <c r="B93" s="324" t="s">
        <v>79</v>
      </c>
      <c r="C93" s="321" t="s">
        <v>102</v>
      </c>
      <c r="D93" s="321" t="s">
        <v>74</v>
      </c>
      <c r="E93" s="321" t="s">
        <v>23</v>
      </c>
      <c r="F93" s="321" t="s">
        <v>135</v>
      </c>
      <c r="G93" s="321" t="s">
        <v>80</v>
      </c>
      <c r="H93" s="322">
        <f>'прил._6(7)'!K121</f>
        <v>882.2</v>
      </c>
      <c r="K93" s="216"/>
    </row>
    <row r="94" spans="1:11" ht="77.25" customHeight="1" x14ac:dyDescent="0.3">
      <c r="A94" s="313"/>
      <c r="B94" s="328" t="str">
        <f>'прил._6(7)'!B122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94" s="321" t="s">
        <v>102</v>
      </c>
      <c r="D94" s="321" t="s">
        <v>67</v>
      </c>
      <c r="E94" s="321" t="s">
        <v>23</v>
      </c>
      <c r="F94" s="321" t="s">
        <v>126</v>
      </c>
      <c r="G94" s="321"/>
      <c r="H94" s="322">
        <f>H96</f>
        <v>485</v>
      </c>
      <c r="K94" s="216"/>
    </row>
    <row r="95" spans="1:11" ht="30.75" customHeight="1" x14ac:dyDescent="0.3">
      <c r="A95" s="313"/>
      <c r="B95" s="324" t="s">
        <v>104</v>
      </c>
      <c r="C95" s="321" t="s">
        <v>102</v>
      </c>
      <c r="D95" s="321" t="s">
        <v>67</v>
      </c>
      <c r="E95" s="321" t="s">
        <v>23</v>
      </c>
      <c r="F95" s="321" t="s">
        <v>136</v>
      </c>
      <c r="G95" s="321"/>
      <c r="H95" s="322">
        <f>H96</f>
        <v>485</v>
      </c>
      <c r="K95" s="216"/>
    </row>
    <row r="96" spans="1:11" ht="30.75" customHeight="1" x14ac:dyDescent="0.3">
      <c r="A96" s="313"/>
      <c r="B96" s="328" t="s">
        <v>79</v>
      </c>
      <c r="C96" s="321" t="s">
        <v>102</v>
      </c>
      <c r="D96" s="321" t="s">
        <v>67</v>
      </c>
      <c r="E96" s="321" t="s">
        <v>23</v>
      </c>
      <c r="F96" s="321" t="s">
        <v>136</v>
      </c>
      <c r="G96" s="321" t="s">
        <v>80</v>
      </c>
      <c r="H96" s="322">
        <f>'прил._6(7)'!K124</f>
        <v>485</v>
      </c>
      <c r="K96" s="216"/>
    </row>
    <row r="97" spans="1:45" s="139" customFormat="1" ht="77.25" customHeight="1" x14ac:dyDescent="0.3">
      <c r="A97" s="302"/>
      <c r="B97" s="325" t="str">
        <f>'прил._6(7)'!B125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97" s="321" t="s">
        <v>102</v>
      </c>
      <c r="D97" s="321" t="s">
        <v>92</v>
      </c>
      <c r="E97" s="321" t="s">
        <v>23</v>
      </c>
      <c r="F97" s="321" t="s">
        <v>126</v>
      </c>
      <c r="G97" s="321"/>
      <c r="H97" s="322">
        <f>H99+H100+H103+H105</f>
        <v>3520.4000000000005</v>
      </c>
      <c r="I97" s="53"/>
      <c r="J97" s="53"/>
      <c r="K97" s="216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53"/>
      <c r="AS97" s="53"/>
    </row>
    <row r="98" spans="1:45" s="139" customFormat="1" ht="28.5" customHeight="1" x14ac:dyDescent="0.3">
      <c r="A98" s="302"/>
      <c r="B98" s="453" t="s">
        <v>408</v>
      </c>
      <c r="C98" s="321" t="s">
        <v>102</v>
      </c>
      <c r="D98" s="321" t="s">
        <v>92</v>
      </c>
      <c r="E98" s="321" t="s">
        <v>23</v>
      </c>
      <c r="F98" s="321" t="s">
        <v>409</v>
      </c>
      <c r="G98" s="321"/>
      <c r="H98" s="322">
        <f>H99</f>
        <v>1027.9000000000001</v>
      </c>
      <c r="I98" s="53"/>
      <c r="J98" s="53"/>
      <c r="K98" s="216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53"/>
      <c r="AS98" s="53"/>
    </row>
    <row r="99" spans="1:45" s="139" customFormat="1" ht="49.5" customHeight="1" x14ac:dyDescent="0.3">
      <c r="A99" s="302"/>
      <c r="B99" s="508" t="s">
        <v>79</v>
      </c>
      <c r="C99" s="321" t="s">
        <v>102</v>
      </c>
      <c r="D99" s="321" t="s">
        <v>92</v>
      </c>
      <c r="E99" s="321" t="s">
        <v>23</v>
      </c>
      <c r="F99" s="321" t="s">
        <v>409</v>
      </c>
      <c r="G99" s="321" t="s">
        <v>80</v>
      </c>
      <c r="H99" s="322">
        <f>'прил._6(7)'!K127</f>
        <v>1027.9000000000001</v>
      </c>
      <c r="I99" s="53"/>
      <c r="J99" s="53"/>
      <c r="K99" s="216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53"/>
      <c r="AG99" s="53"/>
      <c r="AH99" s="53"/>
      <c r="AI99" s="53"/>
      <c r="AJ99" s="53"/>
      <c r="AK99" s="53"/>
      <c r="AL99" s="53"/>
      <c r="AM99" s="53"/>
      <c r="AN99" s="53"/>
      <c r="AO99" s="53"/>
      <c r="AP99" s="53"/>
      <c r="AQ99" s="53"/>
      <c r="AR99" s="53"/>
      <c r="AS99" s="53"/>
    </row>
    <row r="100" spans="1:45" ht="59.25" customHeight="1" x14ac:dyDescent="0.3">
      <c r="A100" s="313"/>
      <c r="B100" s="324" t="s">
        <v>105</v>
      </c>
      <c r="C100" s="321" t="s">
        <v>102</v>
      </c>
      <c r="D100" s="321" t="s">
        <v>92</v>
      </c>
      <c r="E100" s="321" t="s">
        <v>23</v>
      </c>
      <c r="F100" s="321" t="s">
        <v>137</v>
      </c>
      <c r="G100" s="321"/>
      <c r="H100" s="322">
        <f>H101+H102</f>
        <v>715.7</v>
      </c>
      <c r="K100" s="216"/>
    </row>
    <row r="101" spans="1:45" ht="29.25" customHeight="1" x14ac:dyDescent="0.3">
      <c r="A101" s="313"/>
      <c r="B101" s="324" t="s">
        <v>79</v>
      </c>
      <c r="C101" s="321" t="s">
        <v>102</v>
      </c>
      <c r="D101" s="321" t="s">
        <v>92</v>
      </c>
      <c r="E101" s="321" t="s">
        <v>23</v>
      </c>
      <c r="F101" s="321" t="s">
        <v>137</v>
      </c>
      <c r="G101" s="321" t="s">
        <v>80</v>
      </c>
      <c r="H101" s="322">
        <f>'прил._6(7)'!K129</f>
        <v>592.1</v>
      </c>
      <c r="K101" s="218"/>
      <c r="L101" s="25"/>
    </row>
    <row r="102" spans="1:45" ht="45.75" customHeight="1" x14ac:dyDescent="0.3">
      <c r="A102" s="313"/>
      <c r="B102" s="345" t="s">
        <v>411</v>
      </c>
      <c r="C102" s="321" t="s">
        <v>102</v>
      </c>
      <c r="D102" s="321" t="s">
        <v>92</v>
      </c>
      <c r="E102" s="321" t="s">
        <v>23</v>
      </c>
      <c r="F102" s="321" t="s">
        <v>137</v>
      </c>
      <c r="G102" s="321" t="s">
        <v>410</v>
      </c>
      <c r="H102" s="322">
        <f>'прил._6(7)'!K130</f>
        <v>123.6</v>
      </c>
      <c r="K102" s="218"/>
      <c r="L102" s="25"/>
    </row>
    <row r="103" spans="1:45" ht="45.75" customHeight="1" x14ac:dyDescent="0.3">
      <c r="A103" s="313"/>
      <c r="B103" s="345" t="s">
        <v>453</v>
      </c>
      <c r="C103" s="321" t="s">
        <v>102</v>
      </c>
      <c r="D103" s="321" t="s">
        <v>92</v>
      </c>
      <c r="E103" s="321" t="s">
        <v>23</v>
      </c>
      <c r="F103" s="321" t="s">
        <v>454</v>
      </c>
      <c r="G103" s="321"/>
      <c r="H103" s="322">
        <f>H104</f>
        <v>531.1</v>
      </c>
      <c r="K103" s="218"/>
      <c r="L103" s="25"/>
    </row>
    <row r="104" spans="1:45" ht="45.75" customHeight="1" x14ac:dyDescent="0.3">
      <c r="A104" s="313"/>
      <c r="B104" s="345" t="s">
        <v>79</v>
      </c>
      <c r="C104" s="321" t="s">
        <v>102</v>
      </c>
      <c r="D104" s="321" t="s">
        <v>92</v>
      </c>
      <c r="E104" s="321" t="s">
        <v>23</v>
      </c>
      <c r="F104" s="321" t="s">
        <v>454</v>
      </c>
      <c r="G104" s="321" t="s">
        <v>80</v>
      </c>
      <c r="H104" s="322">
        <f>'прил._6(7)'!K132</f>
        <v>531.1</v>
      </c>
      <c r="K104" s="218"/>
      <c r="L104" s="25"/>
    </row>
    <row r="105" spans="1:45" ht="45.75" customHeight="1" x14ac:dyDescent="0.3">
      <c r="A105" s="313"/>
      <c r="B105" s="345" t="s">
        <v>467</v>
      </c>
      <c r="C105" s="321" t="s">
        <v>102</v>
      </c>
      <c r="D105" s="321" t="s">
        <v>92</v>
      </c>
      <c r="E105" s="321" t="s">
        <v>23</v>
      </c>
      <c r="F105" s="321" t="s">
        <v>468</v>
      </c>
      <c r="G105" s="321"/>
      <c r="H105" s="322">
        <f>H106</f>
        <v>1245.7</v>
      </c>
      <c r="K105" s="218"/>
      <c r="L105" s="25"/>
    </row>
    <row r="106" spans="1:45" ht="45.75" customHeight="1" x14ac:dyDescent="0.3">
      <c r="A106" s="313"/>
      <c r="B106" s="345" t="s">
        <v>79</v>
      </c>
      <c r="C106" s="321" t="s">
        <v>102</v>
      </c>
      <c r="D106" s="321" t="s">
        <v>92</v>
      </c>
      <c r="E106" s="321" t="s">
        <v>23</v>
      </c>
      <c r="F106" s="321" t="s">
        <v>468</v>
      </c>
      <c r="G106" s="321" t="s">
        <v>80</v>
      </c>
      <c r="H106" s="322">
        <v>1245.7</v>
      </c>
      <c r="K106" s="218">
        <v>1245.7</v>
      </c>
      <c r="L106" s="25"/>
    </row>
    <row r="107" spans="1:45" ht="32.25" customHeight="1" x14ac:dyDescent="0.3">
      <c r="A107" s="315"/>
      <c r="B107" s="511" t="s">
        <v>72</v>
      </c>
      <c r="C107" s="318" t="s">
        <v>73</v>
      </c>
      <c r="D107" s="318" t="s">
        <v>65</v>
      </c>
      <c r="E107" s="318" t="s">
        <v>23</v>
      </c>
      <c r="F107" s="318" t="s">
        <v>126</v>
      </c>
      <c r="G107" s="318"/>
      <c r="H107" s="319">
        <f>H110</f>
        <v>853.1</v>
      </c>
      <c r="I107" s="77">
        <f>I110</f>
        <v>0</v>
      </c>
      <c r="J107" s="93">
        <f>J110</f>
        <v>0</v>
      </c>
      <c r="K107" s="221"/>
      <c r="L107" s="25"/>
    </row>
    <row r="108" spans="1:45" ht="24.75" customHeight="1" x14ac:dyDescent="0.3">
      <c r="A108" s="315"/>
      <c r="B108" s="320" t="s">
        <v>51</v>
      </c>
      <c r="C108" s="321" t="s">
        <v>73</v>
      </c>
      <c r="D108" s="321" t="s">
        <v>74</v>
      </c>
      <c r="E108" s="321" t="s">
        <v>23</v>
      </c>
      <c r="F108" s="321" t="s">
        <v>126</v>
      </c>
      <c r="G108" s="321"/>
      <c r="H108" s="322">
        <f>'прил._6(7)'!K36</f>
        <v>853.1</v>
      </c>
      <c r="K108" s="218"/>
      <c r="L108" s="25"/>
    </row>
    <row r="109" spans="1:45" ht="32.25" x14ac:dyDescent="0.3">
      <c r="A109" s="315"/>
      <c r="B109" s="320" t="s">
        <v>68</v>
      </c>
      <c r="C109" s="321" t="s">
        <v>73</v>
      </c>
      <c r="D109" s="321" t="s">
        <v>74</v>
      </c>
      <c r="E109" s="321" t="s">
        <v>23</v>
      </c>
      <c r="F109" s="321" t="s">
        <v>138</v>
      </c>
      <c r="G109" s="321"/>
      <c r="H109" s="322">
        <f>H110</f>
        <v>853.1</v>
      </c>
      <c r="K109" s="218"/>
      <c r="L109" s="25"/>
    </row>
    <row r="110" spans="1:45" ht="78" customHeight="1" x14ac:dyDescent="0.3">
      <c r="A110" s="315"/>
      <c r="B110" s="320" t="s">
        <v>75</v>
      </c>
      <c r="C110" s="321" t="s">
        <v>73</v>
      </c>
      <c r="D110" s="321" t="s">
        <v>74</v>
      </c>
      <c r="E110" s="321" t="s">
        <v>23</v>
      </c>
      <c r="F110" s="321" t="s">
        <v>138</v>
      </c>
      <c r="G110" s="321" t="s">
        <v>76</v>
      </c>
      <c r="H110" s="322">
        <f>'прил._6(7)'!K36</f>
        <v>853.1</v>
      </c>
      <c r="K110" s="218"/>
      <c r="L110" s="25"/>
    </row>
    <row r="111" spans="1:45" ht="18" customHeight="1" x14ac:dyDescent="0.3">
      <c r="A111" s="315"/>
      <c r="B111" s="349" t="s">
        <v>165</v>
      </c>
      <c r="C111" s="318" t="s">
        <v>78</v>
      </c>
      <c r="D111" s="318" t="s">
        <v>74</v>
      </c>
      <c r="E111" s="318" t="s">
        <v>23</v>
      </c>
      <c r="F111" s="318" t="s">
        <v>126</v>
      </c>
      <c r="G111" s="318"/>
      <c r="H111" s="350">
        <f>H112</f>
        <v>4996.5</v>
      </c>
      <c r="I111" s="77" t="e">
        <f>I114+I115+I120+#REF!+I123+I126+I129+I116</f>
        <v>#REF!</v>
      </c>
      <c r="J111" s="93" t="e">
        <f>J114+J115+J120+#REF!+J123+J126+J129+J116</f>
        <v>#REF!</v>
      </c>
      <c r="K111" s="221"/>
      <c r="L111" s="25"/>
    </row>
    <row r="112" spans="1:45" ht="16.5" customHeight="1" x14ac:dyDescent="0.3">
      <c r="A112" s="313"/>
      <c r="B112" s="320" t="s">
        <v>165</v>
      </c>
      <c r="C112" s="321" t="s">
        <v>78</v>
      </c>
      <c r="D112" s="321" t="s">
        <v>74</v>
      </c>
      <c r="E112" s="321" t="s">
        <v>23</v>
      </c>
      <c r="F112" s="321" t="s">
        <v>126</v>
      </c>
      <c r="G112" s="321"/>
      <c r="H112" s="322">
        <f>H113+H117+H119</f>
        <v>4996.5</v>
      </c>
      <c r="K112" s="222"/>
      <c r="L112" s="25"/>
    </row>
    <row r="113" spans="1:12" ht="32.25" x14ac:dyDescent="0.3">
      <c r="A113" s="313"/>
      <c r="B113" s="320" t="s">
        <v>68</v>
      </c>
      <c r="C113" s="321" t="s">
        <v>78</v>
      </c>
      <c r="D113" s="321" t="s">
        <v>74</v>
      </c>
      <c r="E113" s="321" t="s">
        <v>23</v>
      </c>
      <c r="F113" s="321" t="s">
        <v>138</v>
      </c>
      <c r="G113" s="321"/>
      <c r="H113" s="322">
        <f>H114+H115+H116</f>
        <v>4751.2</v>
      </c>
      <c r="K113" s="218"/>
      <c r="L113" s="25"/>
    </row>
    <row r="114" spans="1:12" ht="98.25" customHeight="1" x14ac:dyDescent="0.3">
      <c r="A114" s="313"/>
      <c r="B114" s="320" t="s">
        <v>75</v>
      </c>
      <c r="C114" s="321" t="s">
        <v>78</v>
      </c>
      <c r="D114" s="321" t="s">
        <v>74</v>
      </c>
      <c r="E114" s="321" t="s">
        <v>23</v>
      </c>
      <c r="F114" s="321" t="s">
        <v>138</v>
      </c>
      <c r="G114" s="321" t="s">
        <v>76</v>
      </c>
      <c r="H114" s="322">
        <f>'прил._6(7)'!K41</f>
        <v>3454.6</v>
      </c>
      <c r="K114" s="220"/>
    </row>
    <row r="115" spans="1:12" ht="67.5" customHeight="1" x14ac:dyDescent="0.3">
      <c r="A115" s="313"/>
      <c r="B115" s="320" t="s">
        <v>79</v>
      </c>
      <c r="C115" s="321" t="s">
        <v>78</v>
      </c>
      <c r="D115" s="321" t="s">
        <v>74</v>
      </c>
      <c r="E115" s="321" t="s">
        <v>23</v>
      </c>
      <c r="F115" s="321" t="s">
        <v>138</v>
      </c>
      <c r="G115" s="321" t="s">
        <v>80</v>
      </c>
      <c r="H115" s="322">
        <f>'прил._6(7)'!K42</f>
        <v>1281.0999999999999</v>
      </c>
      <c r="K115" s="216"/>
    </row>
    <row r="116" spans="1:12" ht="20.25" customHeight="1" x14ac:dyDescent="0.3">
      <c r="A116" s="313"/>
      <c r="B116" s="320" t="s">
        <v>81</v>
      </c>
      <c r="C116" s="321" t="s">
        <v>78</v>
      </c>
      <c r="D116" s="321" t="s">
        <v>74</v>
      </c>
      <c r="E116" s="321" t="s">
        <v>23</v>
      </c>
      <c r="F116" s="321" t="s">
        <v>138</v>
      </c>
      <c r="G116" s="321" t="s">
        <v>82</v>
      </c>
      <c r="H116" s="322">
        <f>'прил._6(7)'!K43</f>
        <v>15.5</v>
      </c>
      <c r="K116" s="216"/>
    </row>
    <row r="117" spans="1:12" ht="20.25" customHeight="1" x14ac:dyDescent="0.3">
      <c r="A117" s="313"/>
      <c r="B117" s="320" t="s">
        <v>171</v>
      </c>
      <c r="C117" s="321" t="s">
        <v>78</v>
      </c>
      <c r="D117" s="321" t="s">
        <v>74</v>
      </c>
      <c r="E117" s="321" t="s">
        <v>23</v>
      </c>
      <c r="F117" s="321" t="s">
        <v>126</v>
      </c>
      <c r="G117" s="321"/>
      <c r="H117" s="322">
        <f>H118</f>
        <v>0</v>
      </c>
      <c r="K117" s="216"/>
    </row>
    <row r="118" spans="1:12" ht="30" customHeight="1" x14ac:dyDescent="0.3">
      <c r="A118" s="313"/>
      <c r="B118" s="561" t="s">
        <v>336</v>
      </c>
      <c r="C118" s="556" t="s">
        <v>78</v>
      </c>
      <c r="D118" s="556" t="s">
        <v>74</v>
      </c>
      <c r="E118" s="556" t="s">
        <v>23</v>
      </c>
      <c r="F118" s="556" t="s">
        <v>172</v>
      </c>
      <c r="G118" s="556" t="s">
        <v>82</v>
      </c>
      <c r="H118" s="557"/>
      <c r="K118" s="216">
        <v>-100</v>
      </c>
      <c r="L118" s="15">
        <v>100</v>
      </c>
    </row>
    <row r="119" spans="1:12" ht="51" customHeight="1" x14ac:dyDescent="0.3">
      <c r="A119" s="310"/>
      <c r="B119" s="320" t="s">
        <v>35</v>
      </c>
      <c r="C119" s="321" t="s">
        <v>78</v>
      </c>
      <c r="D119" s="321" t="s">
        <v>74</v>
      </c>
      <c r="E119" s="321" t="s">
        <v>23</v>
      </c>
      <c r="F119" s="321" t="s">
        <v>142</v>
      </c>
      <c r="G119" s="321"/>
      <c r="H119" s="322">
        <f>'прил._6(7)'!K70</f>
        <v>245.3</v>
      </c>
      <c r="K119" s="216"/>
    </row>
    <row r="120" spans="1:12" ht="81" customHeight="1" x14ac:dyDescent="0.3">
      <c r="A120" s="310"/>
      <c r="B120" s="320" t="s">
        <v>75</v>
      </c>
      <c r="C120" s="321" t="s">
        <v>78</v>
      </c>
      <c r="D120" s="321" t="s">
        <v>74</v>
      </c>
      <c r="E120" s="321" t="s">
        <v>23</v>
      </c>
      <c r="F120" s="321" t="s">
        <v>142</v>
      </c>
      <c r="G120" s="321" t="s">
        <v>76</v>
      </c>
      <c r="H120" s="322">
        <f>'прил._6(7)'!K74</f>
        <v>245.3</v>
      </c>
      <c r="K120" s="220"/>
    </row>
    <row r="121" spans="1:12" ht="27" customHeight="1" x14ac:dyDescent="0.3">
      <c r="A121" s="313"/>
      <c r="B121" s="320" t="s">
        <v>55</v>
      </c>
      <c r="C121" s="321" t="s">
        <v>78</v>
      </c>
      <c r="D121" s="321" t="s">
        <v>67</v>
      </c>
      <c r="E121" s="321" t="s">
        <v>23</v>
      </c>
      <c r="F121" s="321" t="s">
        <v>126</v>
      </c>
      <c r="G121" s="321"/>
      <c r="H121" s="322">
        <v>3.8</v>
      </c>
      <c r="K121" s="216"/>
    </row>
    <row r="122" spans="1:12" ht="55.5" customHeight="1" x14ac:dyDescent="0.3">
      <c r="A122" s="313"/>
      <c r="B122" s="320" t="s">
        <v>83</v>
      </c>
      <c r="C122" s="321" t="s">
        <v>78</v>
      </c>
      <c r="D122" s="321" t="s">
        <v>67</v>
      </c>
      <c r="E122" s="321" t="s">
        <v>23</v>
      </c>
      <c r="F122" s="321" t="s">
        <v>139</v>
      </c>
      <c r="G122" s="321"/>
      <c r="H122" s="322">
        <v>3.8</v>
      </c>
      <c r="K122" s="216"/>
    </row>
    <row r="123" spans="1:12" ht="31.5" customHeight="1" x14ac:dyDescent="0.3">
      <c r="A123" s="313"/>
      <c r="B123" s="320" t="s">
        <v>79</v>
      </c>
      <c r="C123" s="321" t="s">
        <v>78</v>
      </c>
      <c r="D123" s="321" t="s">
        <v>67</v>
      </c>
      <c r="E123" s="321" t="s">
        <v>23</v>
      </c>
      <c r="F123" s="321" t="s">
        <v>139</v>
      </c>
      <c r="G123" s="321" t="s">
        <v>80</v>
      </c>
      <c r="H123" s="322">
        <f>'прил._6(7)'!K46</f>
        <v>3.8</v>
      </c>
      <c r="K123" s="216"/>
    </row>
    <row r="124" spans="1:12" ht="34.5" customHeight="1" x14ac:dyDescent="0.3">
      <c r="A124" s="313"/>
      <c r="B124" s="320" t="s">
        <v>54</v>
      </c>
      <c r="C124" s="321" t="s">
        <v>78</v>
      </c>
      <c r="D124" s="321" t="s">
        <v>85</v>
      </c>
      <c r="E124" s="321" t="s">
        <v>23</v>
      </c>
      <c r="F124" s="321" t="s">
        <v>126</v>
      </c>
      <c r="G124" s="321"/>
      <c r="H124" s="322">
        <f>H126</f>
        <v>10</v>
      </c>
      <c r="K124" s="216"/>
    </row>
    <row r="125" spans="1:12" ht="20.25" customHeight="1" x14ac:dyDescent="0.3">
      <c r="A125" s="313"/>
      <c r="B125" s="320" t="s">
        <v>86</v>
      </c>
      <c r="C125" s="321" t="s">
        <v>78</v>
      </c>
      <c r="D125" s="321" t="s">
        <v>85</v>
      </c>
      <c r="E125" s="321" t="s">
        <v>23</v>
      </c>
      <c r="F125" s="321" t="s">
        <v>140</v>
      </c>
      <c r="G125" s="321"/>
      <c r="H125" s="322">
        <f>H126</f>
        <v>10</v>
      </c>
      <c r="K125" s="216"/>
    </row>
    <row r="126" spans="1:12" ht="22.5" customHeight="1" x14ac:dyDescent="0.3">
      <c r="A126" s="313"/>
      <c r="B126" s="351" t="s">
        <v>81</v>
      </c>
      <c r="C126" s="333" t="s">
        <v>78</v>
      </c>
      <c r="D126" s="333" t="s">
        <v>85</v>
      </c>
      <c r="E126" s="333" t="s">
        <v>23</v>
      </c>
      <c r="F126" s="333" t="s">
        <v>140</v>
      </c>
      <c r="G126" s="333" t="s">
        <v>82</v>
      </c>
      <c r="H126" s="352">
        <f>'прил._6(7)'!K56</f>
        <v>10</v>
      </c>
      <c r="K126" s="216"/>
    </row>
    <row r="127" spans="1:12" s="23" customFormat="1" ht="34.5" customHeight="1" x14ac:dyDescent="0.3">
      <c r="A127" s="310"/>
      <c r="B127" s="325" t="s">
        <v>50</v>
      </c>
      <c r="C127" s="321" t="s">
        <v>78</v>
      </c>
      <c r="D127" s="321" t="s">
        <v>89</v>
      </c>
      <c r="E127" s="321" t="s">
        <v>23</v>
      </c>
      <c r="F127" s="321" t="s">
        <v>126</v>
      </c>
      <c r="G127" s="321"/>
      <c r="H127" s="322">
        <f>H129</f>
        <v>453</v>
      </c>
      <c r="K127" s="216"/>
    </row>
    <row r="128" spans="1:12" ht="32.25" x14ac:dyDescent="0.3">
      <c r="A128" s="310"/>
      <c r="B128" s="324" t="s">
        <v>110</v>
      </c>
      <c r="C128" s="321" t="s">
        <v>78</v>
      </c>
      <c r="D128" s="321" t="s">
        <v>89</v>
      </c>
      <c r="E128" s="321" t="s">
        <v>23</v>
      </c>
      <c r="F128" s="321" t="s">
        <v>141</v>
      </c>
      <c r="G128" s="321"/>
      <c r="H128" s="322">
        <f>H129</f>
        <v>453</v>
      </c>
      <c r="K128" s="216"/>
    </row>
    <row r="129" spans="1:256" ht="32.25" x14ac:dyDescent="0.3">
      <c r="A129" s="310"/>
      <c r="B129" s="324" t="s">
        <v>111</v>
      </c>
      <c r="C129" s="321" t="s">
        <v>78</v>
      </c>
      <c r="D129" s="321" t="s">
        <v>89</v>
      </c>
      <c r="E129" s="321" t="s">
        <v>23</v>
      </c>
      <c r="F129" s="321" t="s">
        <v>141</v>
      </c>
      <c r="G129" s="321" t="s">
        <v>112</v>
      </c>
      <c r="H129" s="322">
        <f>'прил._6(7)'!K161</f>
        <v>453</v>
      </c>
      <c r="K129" s="220"/>
    </row>
    <row r="130" spans="1:256" ht="18.75" x14ac:dyDescent="0.3">
      <c r="A130" s="310"/>
      <c r="B130" s="225" t="s">
        <v>302</v>
      </c>
      <c r="C130" s="353" t="s">
        <v>78</v>
      </c>
      <c r="D130" s="353" t="s">
        <v>148</v>
      </c>
      <c r="E130" s="353" t="s">
        <v>23</v>
      </c>
      <c r="F130" s="353" t="s">
        <v>126</v>
      </c>
      <c r="G130" s="354"/>
      <c r="H130" s="355">
        <f>H132</f>
        <v>27.5</v>
      </c>
      <c r="K130" s="220"/>
    </row>
    <row r="131" spans="1:256" ht="63.75" x14ac:dyDescent="0.3">
      <c r="A131" s="310"/>
      <c r="B131" s="225" t="s">
        <v>303</v>
      </c>
      <c r="C131" s="353" t="s">
        <v>78</v>
      </c>
      <c r="D131" s="353" t="s">
        <v>148</v>
      </c>
      <c r="E131" s="353" t="s">
        <v>23</v>
      </c>
      <c r="F131" s="353" t="s">
        <v>126</v>
      </c>
      <c r="G131" s="354"/>
      <c r="H131" s="355">
        <f>H132</f>
        <v>27.5</v>
      </c>
      <c r="K131" s="220"/>
    </row>
    <row r="132" spans="1:256" ht="18.75" x14ac:dyDescent="0.3">
      <c r="A132" s="310"/>
      <c r="B132" s="356" t="s">
        <v>69</v>
      </c>
      <c r="C132" s="353" t="s">
        <v>78</v>
      </c>
      <c r="D132" s="353" t="s">
        <v>148</v>
      </c>
      <c r="E132" s="353" t="s">
        <v>23</v>
      </c>
      <c r="F132" s="353" t="s">
        <v>304</v>
      </c>
      <c r="G132" s="354" t="s">
        <v>70</v>
      </c>
      <c r="H132" s="355">
        <f>'прил._6(7)'!K49</f>
        <v>27.5</v>
      </c>
      <c r="K132" s="220"/>
    </row>
    <row r="133" spans="1:256" ht="32.25" x14ac:dyDescent="0.3">
      <c r="A133" s="310"/>
      <c r="B133" s="225" t="s">
        <v>337</v>
      </c>
      <c r="C133" s="353" t="s">
        <v>78</v>
      </c>
      <c r="D133" s="353" t="s">
        <v>148</v>
      </c>
      <c r="E133" s="353" t="s">
        <v>23</v>
      </c>
      <c r="F133" s="353" t="s">
        <v>126</v>
      </c>
      <c r="G133" s="354"/>
      <c r="H133" s="355">
        <f>H134</f>
        <v>27.7</v>
      </c>
      <c r="K133" s="220"/>
    </row>
    <row r="134" spans="1:256" ht="18.75" x14ac:dyDescent="0.3">
      <c r="A134" s="310"/>
      <c r="B134" s="356" t="s">
        <v>69</v>
      </c>
      <c r="C134" s="353" t="s">
        <v>78</v>
      </c>
      <c r="D134" s="353" t="s">
        <v>148</v>
      </c>
      <c r="E134" s="353" t="s">
        <v>23</v>
      </c>
      <c r="F134" s="353" t="s">
        <v>306</v>
      </c>
      <c r="G134" s="354" t="s">
        <v>70</v>
      </c>
      <c r="H134" s="355">
        <f>'прил._6(7)'!K51</f>
        <v>27.7</v>
      </c>
      <c r="K134" s="220"/>
    </row>
    <row r="135" spans="1:256" ht="32.25" x14ac:dyDescent="0.3">
      <c r="A135" s="310"/>
      <c r="B135" s="357" t="s">
        <v>176</v>
      </c>
      <c r="C135" s="358" t="s">
        <v>174</v>
      </c>
      <c r="D135" s="358" t="s">
        <v>65</v>
      </c>
      <c r="E135" s="358" t="s">
        <v>23</v>
      </c>
      <c r="F135" s="358" t="s">
        <v>126</v>
      </c>
      <c r="G135" s="358"/>
      <c r="H135" s="359">
        <f>H138</f>
        <v>10</v>
      </c>
      <c r="K135" s="220"/>
    </row>
    <row r="136" spans="1:256" ht="32.25" x14ac:dyDescent="0.3">
      <c r="A136" s="310"/>
      <c r="B136" s="360" t="s">
        <v>177</v>
      </c>
      <c r="C136" s="361" t="s">
        <v>174</v>
      </c>
      <c r="D136" s="362" t="s">
        <v>67</v>
      </c>
      <c r="E136" s="362" t="s">
        <v>23</v>
      </c>
      <c r="F136" s="362" t="s">
        <v>126</v>
      </c>
      <c r="G136" s="362"/>
      <c r="H136" s="363">
        <f>H138</f>
        <v>10</v>
      </c>
      <c r="K136" s="220"/>
    </row>
    <row r="137" spans="1:256" ht="32.25" x14ac:dyDescent="0.3">
      <c r="A137" s="310"/>
      <c r="B137" s="360" t="s">
        <v>178</v>
      </c>
      <c r="C137" s="361" t="s">
        <v>174</v>
      </c>
      <c r="D137" s="362" t="s">
        <v>67</v>
      </c>
      <c r="E137" s="362" t="s">
        <v>23</v>
      </c>
      <c r="F137" s="362" t="s">
        <v>126</v>
      </c>
      <c r="G137" s="362"/>
      <c r="H137" s="363">
        <f>H138</f>
        <v>10</v>
      </c>
      <c r="K137" s="220"/>
    </row>
    <row r="138" spans="1:256" ht="48" x14ac:dyDescent="0.3">
      <c r="A138" s="310"/>
      <c r="B138" s="364" t="s">
        <v>179</v>
      </c>
      <c r="C138" s="361" t="s">
        <v>174</v>
      </c>
      <c r="D138" s="362" t="s">
        <v>67</v>
      </c>
      <c r="E138" s="362" t="s">
        <v>23</v>
      </c>
      <c r="F138" s="362" t="s">
        <v>138</v>
      </c>
      <c r="G138" s="362" t="s">
        <v>80</v>
      </c>
      <c r="H138" s="363">
        <f>'прил._6(7)'!K24</f>
        <v>10</v>
      </c>
      <c r="K138" s="220"/>
    </row>
    <row r="139" spans="1:256" customFormat="1" ht="32.25" x14ac:dyDescent="0.3">
      <c r="A139" s="310"/>
      <c r="B139" s="364" t="s">
        <v>164</v>
      </c>
      <c r="C139" s="361" t="s">
        <v>159</v>
      </c>
      <c r="D139" s="362" t="s">
        <v>65</v>
      </c>
      <c r="E139" s="362" t="s">
        <v>23</v>
      </c>
      <c r="F139" s="362" t="s">
        <v>126</v>
      </c>
      <c r="G139" s="362"/>
      <c r="H139" s="363">
        <f>H142</f>
        <v>1</v>
      </c>
      <c r="I139" s="115"/>
      <c r="J139" s="115"/>
      <c r="K139" s="223"/>
      <c r="L139" s="115"/>
      <c r="M139" s="115"/>
      <c r="N139" s="115"/>
      <c r="O139" s="115"/>
      <c r="P139" s="115"/>
      <c r="Q139" s="115"/>
      <c r="R139" s="115"/>
      <c r="S139" s="115"/>
      <c r="T139" s="115"/>
      <c r="U139" s="115"/>
      <c r="V139" s="115"/>
      <c r="W139" s="115"/>
      <c r="X139" s="115"/>
      <c r="Y139" s="115"/>
      <c r="Z139" s="115"/>
      <c r="AA139" s="115"/>
      <c r="AB139" s="115"/>
      <c r="AC139" s="115"/>
      <c r="AD139" s="115"/>
      <c r="AE139" s="115"/>
      <c r="AF139" s="115"/>
      <c r="AG139" s="115"/>
      <c r="AH139" s="115"/>
      <c r="AI139" s="115"/>
      <c r="AJ139" s="115"/>
      <c r="AK139" s="115"/>
      <c r="AL139" s="115"/>
      <c r="AM139" s="115"/>
      <c r="AN139" s="115"/>
      <c r="AO139" s="115"/>
      <c r="AP139" s="115"/>
      <c r="AQ139" s="115"/>
      <c r="AR139" s="115"/>
      <c r="AS139" s="115"/>
      <c r="AT139" s="115"/>
      <c r="AU139" s="115"/>
      <c r="AV139" s="115"/>
      <c r="AW139" s="115"/>
      <c r="AX139" s="115"/>
      <c r="AY139" s="115"/>
      <c r="AZ139" s="115"/>
      <c r="BA139" s="115"/>
      <c r="BB139" s="115"/>
      <c r="BC139" s="115"/>
      <c r="BD139" s="115"/>
      <c r="BE139" s="115"/>
      <c r="BF139" s="115"/>
      <c r="BG139" s="115"/>
      <c r="BH139" s="115"/>
      <c r="BI139" s="115"/>
      <c r="BJ139" s="115"/>
      <c r="BK139" s="115"/>
      <c r="BL139" s="115"/>
      <c r="BM139" s="115"/>
      <c r="BN139" s="115"/>
      <c r="BO139" s="115"/>
      <c r="BP139" s="115"/>
      <c r="BQ139" s="115"/>
      <c r="BR139" s="115"/>
      <c r="BS139" s="115"/>
      <c r="BT139" s="115"/>
      <c r="BU139" s="115"/>
      <c r="BV139" s="115"/>
      <c r="BW139" s="115"/>
      <c r="BX139" s="115"/>
      <c r="BY139" s="115"/>
      <c r="BZ139" s="115"/>
      <c r="CA139" s="115"/>
      <c r="CB139" s="115"/>
      <c r="CC139" s="115"/>
      <c r="CD139" s="115"/>
      <c r="CE139" s="115"/>
      <c r="CF139" s="115"/>
      <c r="CG139" s="115"/>
      <c r="CH139" s="115"/>
      <c r="CI139" s="115"/>
      <c r="CJ139" s="115"/>
      <c r="CK139" s="115"/>
      <c r="CL139" s="115"/>
      <c r="CM139" s="115"/>
      <c r="CN139" s="115"/>
      <c r="CO139" s="115"/>
      <c r="CP139" s="115"/>
      <c r="CQ139" s="115"/>
      <c r="CR139" s="115"/>
      <c r="CS139" s="115"/>
      <c r="CT139" s="115"/>
      <c r="CU139" s="115"/>
      <c r="CV139" s="115"/>
      <c r="CW139" s="115"/>
      <c r="CX139" s="115"/>
      <c r="CY139" s="115"/>
      <c r="CZ139" s="115"/>
      <c r="DA139" s="115"/>
      <c r="DB139" s="115"/>
      <c r="DC139" s="115"/>
      <c r="DD139" s="115"/>
      <c r="DE139" s="115"/>
      <c r="DF139" s="115"/>
      <c r="DG139" s="115"/>
      <c r="DH139" s="115"/>
      <c r="DI139" s="115"/>
      <c r="DJ139" s="115"/>
      <c r="DK139" s="115"/>
      <c r="DL139" s="115"/>
      <c r="DM139" s="115"/>
      <c r="DN139" s="115"/>
      <c r="DO139" s="115"/>
      <c r="DP139" s="115"/>
      <c r="DQ139" s="115"/>
      <c r="DR139" s="115"/>
      <c r="DS139" s="115"/>
      <c r="DT139" s="115"/>
      <c r="DU139" s="115"/>
      <c r="DV139" s="115"/>
      <c r="DW139" s="115"/>
      <c r="DX139" s="115"/>
      <c r="DY139" s="115"/>
      <c r="DZ139" s="115"/>
      <c r="EA139" s="115"/>
      <c r="EB139" s="115"/>
      <c r="EC139" s="115"/>
      <c r="ED139" s="115"/>
      <c r="EE139" s="115"/>
      <c r="EF139" s="115"/>
      <c r="EG139" s="115"/>
      <c r="EH139" s="115"/>
      <c r="EI139" s="115"/>
      <c r="EJ139" s="115"/>
      <c r="EK139" s="115"/>
      <c r="EL139" s="115"/>
      <c r="EM139" s="115"/>
      <c r="EN139" s="115"/>
      <c r="EO139" s="115"/>
      <c r="EP139" s="115"/>
      <c r="EQ139" s="115"/>
      <c r="ER139" s="115"/>
      <c r="ES139" s="115"/>
      <c r="ET139" s="115"/>
      <c r="EU139" s="115"/>
      <c r="EV139" s="115"/>
      <c r="EW139" s="115"/>
      <c r="EX139" s="115"/>
      <c r="EY139" s="115"/>
      <c r="EZ139" s="115"/>
      <c r="FA139" s="115"/>
      <c r="FB139" s="115"/>
      <c r="FC139" s="115"/>
      <c r="FD139" s="115"/>
      <c r="FE139" s="115"/>
      <c r="FF139" s="115"/>
      <c r="FG139" s="115"/>
      <c r="FH139" s="115"/>
      <c r="FI139" s="115"/>
      <c r="FJ139" s="115"/>
      <c r="FK139" s="115"/>
      <c r="FL139" s="115"/>
      <c r="FM139" s="115"/>
      <c r="FN139" s="115"/>
      <c r="FO139" s="115"/>
      <c r="FP139" s="115"/>
      <c r="FQ139" s="115"/>
      <c r="FR139" s="115"/>
      <c r="FS139" s="115"/>
      <c r="FT139" s="115"/>
      <c r="FU139" s="115"/>
      <c r="FV139" s="115"/>
      <c r="FW139" s="115"/>
      <c r="FX139" s="115"/>
      <c r="FY139" s="115"/>
      <c r="FZ139" s="115"/>
      <c r="GA139" s="115"/>
      <c r="GB139" s="115"/>
      <c r="GC139" s="115"/>
      <c r="GD139" s="115"/>
      <c r="GE139" s="115"/>
      <c r="GF139" s="115"/>
      <c r="GG139" s="115"/>
      <c r="GH139" s="115"/>
      <c r="GI139" s="115"/>
      <c r="GJ139" s="115"/>
      <c r="GK139" s="115"/>
      <c r="GL139" s="115"/>
      <c r="GM139" s="115"/>
      <c r="GN139" s="115"/>
      <c r="GO139" s="115"/>
      <c r="GP139" s="115"/>
      <c r="GQ139" s="115"/>
      <c r="GR139" s="115"/>
      <c r="GS139" s="115"/>
      <c r="GT139" s="115"/>
      <c r="GU139" s="115"/>
      <c r="GV139" s="115"/>
      <c r="GW139" s="115"/>
      <c r="GX139" s="115"/>
      <c r="GY139" s="115"/>
      <c r="GZ139" s="115"/>
      <c r="HA139" s="115"/>
      <c r="HB139" s="115"/>
      <c r="HC139" s="115"/>
      <c r="HD139" s="115"/>
      <c r="HE139" s="115"/>
      <c r="HF139" s="115"/>
      <c r="HG139" s="115"/>
      <c r="HH139" s="115"/>
      <c r="HI139" s="115"/>
      <c r="HJ139" s="115"/>
      <c r="HK139" s="115"/>
      <c r="HL139" s="115"/>
      <c r="HM139" s="115"/>
      <c r="HN139" s="115"/>
      <c r="HO139" s="115"/>
      <c r="HP139" s="115"/>
      <c r="HQ139" s="115"/>
      <c r="HR139" s="115"/>
      <c r="HS139" s="115"/>
      <c r="HT139" s="115"/>
      <c r="HU139" s="115"/>
      <c r="HV139" s="115"/>
      <c r="HW139" s="115"/>
      <c r="HX139" s="115"/>
      <c r="HY139" s="115"/>
      <c r="HZ139" s="115"/>
      <c r="IA139" s="115"/>
      <c r="IB139" s="115"/>
      <c r="IC139" s="115"/>
      <c r="ID139" s="115"/>
      <c r="IE139" s="115"/>
      <c r="IF139" s="115"/>
      <c r="IG139" s="115"/>
      <c r="IH139" s="115"/>
      <c r="II139" s="115"/>
      <c r="IJ139" s="115"/>
      <c r="IK139" s="115"/>
      <c r="IL139" s="115"/>
      <c r="IM139" s="115"/>
      <c r="IN139" s="115"/>
      <c r="IO139" s="115"/>
      <c r="IP139" s="115"/>
      <c r="IQ139" s="115"/>
      <c r="IR139" s="115"/>
      <c r="IS139" s="115"/>
      <c r="IT139" s="115"/>
      <c r="IU139" s="115"/>
      <c r="IV139" s="115"/>
    </row>
    <row r="140" spans="1:256" customFormat="1" ht="32.25" x14ac:dyDescent="0.3">
      <c r="A140" s="310"/>
      <c r="B140" s="364" t="s">
        <v>308</v>
      </c>
      <c r="C140" s="361" t="s">
        <v>159</v>
      </c>
      <c r="D140" s="362" t="s">
        <v>67</v>
      </c>
      <c r="E140" s="362" t="s">
        <v>23</v>
      </c>
      <c r="F140" s="362" t="s">
        <v>126</v>
      </c>
      <c r="G140" s="362"/>
      <c r="H140" s="363">
        <f>H142</f>
        <v>1</v>
      </c>
      <c r="I140" s="115"/>
      <c r="J140" s="115"/>
      <c r="K140" s="223"/>
      <c r="L140" s="115"/>
      <c r="M140" s="115"/>
      <c r="N140" s="115"/>
      <c r="O140" s="115"/>
      <c r="P140" s="115"/>
      <c r="Q140" s="115"/>
      <c r="R140" s="115"/>
      <c r="S140" s="115"/>
      <c r="T140" s="115"/>
      <c r="U140" s="115"/>
      <c r="V140" s="115"/>
      <c r="W140" s="115"/>
      <c r="X140" s="115"/>
      <c r="Y140" s="115"/>
      <c r="Z140" s="115"/>
      <c r="AA140" s="115"/>
      <c r="AB140" s="115"/>
      <c r="AC140" s="115"/>
      <c r="AD140" s="115"/>
      <c r="AE140" s="115"/>
      <c r="AF140" s="115"/>
      <c r="AG140" s="115"/>
      <c r="AH140" s="115"/>
      <c r="AI140" s="115"/>
      <c r="AJ140" s="115"/>
      <c r="AK140" s="115"/>
      <c r="AL140" s="115"/>
      <c r="AM140" s="115"/>
      <c r="AN140" s="115"/>
      <c r="AO140" s="115"/>
      <c r="AP140" s="115"/>
      <c r="AQ140" s="115"/>
      <c r="AR140" s="115"/>
      <c r="AS140" s="115"/>
      <c r="AT140" s="115"/>
      <c r="AU140" s="115"/>
      <c r="AV140" s="115"/>
      <c r="AW140" s="115"/>
      <c r="AX140" s="115"/>
      <c r="AY140" s="115"/>
      <c r="AZ140" s="115"/>
      <c r="BA140" s="115"/>
      <c r="BB140" s="115"/>
      <c r="BC140" s="115"/>
      <c r="BD140" s="115"/>
      <c r="BE140" s="115"/>
      <c r="BF140" s="115"/>
      <c r="BG140" s="115"/>
      <c r="BH140" s="115"/>
      <c r="BI140" s="115"/>
      <c r="BJ140" s="115"/>
      <c r="BK140" s="115"/>
      <c r="BL140" s="115"/>
      <c r="BM140" s="115"/>
      <c r="BN140" s="115"/>
      <c r="BO140" s="115"/>
      <c r="BP140" s="115"/>
      <c r="BQ140" s="115"/>
      <c r="BR140" s="115"/>
      <c r="BS140" s="115"/>
      <c r="BT140" s="115"/>
      <c r="BU140" s="115"/>
      <c r="BV140" s="115"/>
      <c r="BW140" s="115"/>
      <c r="BX140" s="115"/>
      <c r="BY140" s="115"/>
      <c r="BZ140" s="115"/>
      <c r="CA140" s="115"/>
      <c r="CB140" s="115"/>
      <c r="CC140" s="115"/>
      <c r="CD140" s="115"/>
      <c r="CE140" s="115"/>
      <c r="CF140" s="115"/>
      <c r="CG140" s="115"/>
      <c r="CH140" s="115"/>
      <c r="CI140" s="115"/>
      <c r="CJ140" s="115"/>
      <c r="CK140" s="115"/>
      <c r="CL140" s="115"/>
      <c r="CM140" s="115"/>
      <c r="CN140" s="115"/>
      <c r="CO140" s="115"/>
      <c r="CP140" s="115"/>
      <c r="CQ140" s="115"/>
      <c r="CR140" s="115"/>
      <c r="CS140" s="115"/>
      <c r="CT140" s="115"/>
      <c r="CU140" s="115"/>
      <c r="CV140" s="115"/>
      <c r="CW140" s="115"/>
      <c r="CX140" s="115"/>
      <c r="CY140" s="115"/>
      <c r="CZ140" s="115"/>
      <c r="DA140" s="115"/>
      <c r="DB140" s="115"/>
      <c r="DC140" s="115"/>
      <c r="DD140" s="115"/>
      <c r="DE140" s="115"/>
      <c r="DF140" s="115"/>
      <c r="DG140" s="115"/>
      <c r="DH140" s="115"/>
      <c r="DI140" s="115"/>
      <c r="DJ140" s="115"/>
      <c r="DK140" s="115"/>
      <c r="DL140" s="115"/>
      <c r="DM140" s="115"/>
      <c r="DN140" s="115"/>
      <c r="DO140" s="115"/>
      <c r="DP140" s="115"/>
      <c r="DQ140" s="115"/>
      <c r="DR140" s="115"/>
      <c r="DS140" s="115"/>
      <c r="DT140" s="115"/>
      <c r="DU140" s="115"/>
      <c r="DV140" s="115"/>
      <c r="DW140" s="115"/>
      <c r="DX140" s="115"/>
      <c r="DY140" s="115"/>
      <c r="DZ140" s="115"/>
      <c r="EA140" s="115"/>
      <c r="EB140" s="115"/>
      <c r="EC140" s="115"/>
      <c r="ED140" s="115"/>
      <c r="EE140" s="115"/>
      <c r="EF140" s="115"/>
      <c r="EG140" s="115"/>
      <c r="EH140" s="115"/>
      <c r="EI140" s="115"/>
      <c r="EJ140" s="115"/>
      <c r="EK140" s="115"/>
      <c r="EL140" s="115"/>
      <c r="EM140" s="115"/>
      <c r="EN140" s="115"/>
      <c r="EO140" s="115"/>
      <c r="EP140" s="115"/>
      <c r="EQ140" s="115"/>
      <c r="ER140" s="115"/>
      <c r="ES140" s="115"/>
      <c r="ET140" s="115"/>
      <c r="EU140" s="115"/>
      <c r="EV140" s="115"/>
      <c r="EW140" s="115"/>
      <c r="EX140" s="115"/>
      <c r="EY140" s="115"/>
      <c r="EZ140" s="115"/>
      <c r="FA140" s="115"/>
      <c r="FB140" s="115"/>
      <c r="FC140" s="115"/>
      <c r="FD140" s="115"/>
      <c r="FE140" s="115"/>
      <c r="FF140" s="115"/>
      <c r="FG140" s="115"/>
      <c r="FH140" s="115"/>
      <c r="FI140" s="115"/>
      <c r="FJ140" s="115"/>
      <c r="FK140" s="115"/>
      <c r="FL140" s="115"/>
      <c r="FM140" s="115"/>
      <c r="FN140" s="115"/>
      <c r="FO140" s="115"/>
      <c r="FP140" s="115"/>
      <c r="FQ140" s="115"/>
      <c r="FR140" s="115"/>
      <c r="FS140" s="115"/>
      <c r="FT140" s="115"/>
      <c r="FU140" s="115"/>
      <c r="FV140" s="115"/>
      <c r="FW140" s="115"/>
      <c r="FX140" s="115"/>
      <c r="FY140" s="115"/>
      <c r="FZ140" s="115"/>
      <c r="GA140" s="115"/>
      <c r="GB140" s="115"/>
      <c r="GC140" s="115"/>
      <c r="GD140" s="115"/>
      <c r="GE140" s="115"/>
      <c r="GF140" s="115"/>
      <c r="GG140" s="115"/>
      <c r="GH140" s="115"/>
      <c r="GI140" s="115"/>
      <c r="GJ140" s="115"/>
      <c r="GK140" s="115"/>
      <c r="GL140" s="115"/>
      <c r="GM140" s="115"/>
      <c r="GN140" s="115"/>
      <c r="GO140" s="115"/>
      <c r="GP140" s="115"/>
      <c r="GQ140" s="115"/>
      <c r="GR140" s="115"/>
      <c r="GS140" s="115"/>
      <c r="GT140" s="115"/>
      <c r="GU140" s="115"/>
      <c r="GV140" s="115"/>
      <c r="GW140" s="115"/>
      <c r="GX140" s="115"/>
      <c r="GY140" s="115"/>
      <c r="GZ140" s="115"/>
      <c r="HA140" s="115"/>
      <c r="HB140" s="115"/>
      <c r="HC140" s="115"/>
      <c r="HD140" s="115"/>
      <c r="HE140" s="115"/>
      <c r="HF140" s="115"/>
      <c r="HG140" s="115"/>
      <c r="HH140" s="115"/>
      <c r="HI140" s="115"/>
      <c r="HJ140" s="115"/>
      <c r="HK140" s="115"/>
      <c r="HL140" s="115"/>
      <c r="HM140" s="115"/>
      <c r="HN140" s="115"/>
      <c r="HO140" s="115"/>
      <c r="HP140" s="115"/>
      <c r="HQ140" s="115"/>
      <c r="HR140" s="115"/>
      <c r="HS140" s="115"/>
      <c r="HT140" s="115"/>
      <c r="HU140" s="115"/>
      <c r="HV140" s="115"/>
      <c r="HW140" s="115"/>
      <c r="HX140" s="115"/>
      <c r="HY140" s="115"/>
      <c r="HZ140" s="115"/>
      <c r="IA140" s="115"/>
      <c r="IB140" s="115"/>
      <c r="IC140" s="115"/>
      <c r="ID140" s="115"/>
      <c r="IE140" s="115"/>
      <c r="IF140" s="115"/>
      <c r="IG140" s="115"/>
      <c r="IH140" s="115"/>
      <c r="II140" s="115"/>
      <c r="IJ140" s="115"/>
      <c r="IK140" s="115"/>
      <c r="IL140" s="115"/>
      <c r="IM140" s="115"/>
      <c r="IN140" s="115"/>
      <c r="IO140" s="115"/>
      <c r="IP140" s="115"/>
      <c r="IQ140" s="115"/>
      <c r="IR140" s="115"/>
      <c r="IS140" s="115"/>
      <c r="IT140" s="115"/>
      <c r="IU140" s="115"/>
      <c r="IV140" s="115"/>
    </row>
    <row r="141" spans="1:256" customFormat="1" ht="32.25" x14ac:dyDescent="0.3">
      <c r="A141" s="310"/>
      <c r="B141" s="364" t="s">
        <v>309</v>
      </c>
      <c r="C141" s="361" t="s">
        <v>159</v>
      </c>
      <c r="D141" s="362" t="s">
        <v>67</v>
      </c>
      <c r="E141" s="362" t="s">
        <v>23</v>
      </c>
      <c r="F141" s="362" t="s">
        <v>161</v>
      </c>
      <c r="G141" s="362"/>
      <c r="H141" s="363">
        <f>H142</f>
        <v>1</v>
      </c>
      <c r="I141" s="115"/>
      <c r="J141" s="115"/>
      <c r="K141" s="223"/>
      <c r="L141" s="115"/>
      <c r="M141" s="115"/>
      <c r="N141" s="115"/>
      <c r="O141" s="115"/>
      <c r="P141" s="115"/>
      <c r="Q141" s="115"/>
      <c r="R141" s="115"/>
      <c r="S141" s="115"/>
      <c r="T141" s="115"/>
      <c r="U141" s="115"/>
      <c r="V141" s="115"/>
      <c r="W141" s="115"/>
      <c r="X141" s="115"/>
      <c r="Y141" s="115"/>
      <c r="Z141" s="115"/>
      <c r="AA141" s="115"/>
      <c r="AB141" s="115"/>
      <c r="AC141" s="115"/>
      <c r="AD141" s="115"/>
      <c r="AE141" s="115"/>
      <c r="AF141" s="115"/>
      <c r="AG141" s="115"/>
      <c r="AH141" s="115"/>
      <c r="AI141" s="115"/>
      <c r="AJ141" s="115"/>
      <c r="AK141" s="115"/>
      <c r="AL141" s="115"/>
      <c r="AM141" s="115"/>
      <c r="AN141" s="115"/>
      <c r="AO141" s="115"/>
      <c r="AP141" s="115"/>
      <c r="AQ141" s="115"/>
      <c r="AR141" s="115"/>
      <c r="AS141" s="115"/>
      <c r="AT141" s="115"/>
      <c r="AU141" s="115"/>
      <c r="AV141" s="115"/>
      <c r="AW141" s="115"/>
      <c r="AX141" s="115"/>
      <c r="AY141" s="115"/>
      <c r="AZ141" s="115"/>
      <c r="BA141" s="115"/>
      <c r="BB141" s="115"/>
      <c r="BC141" s="115"/>
      <c r="BD141" s="115"/>
      <c r="BE141" s="115"/>
      <c r="BF141" s="115"/>
      <c r="BG141" s="115"/>
      <c r="BH141" s="115"/>
      <c r="BI141" s="115"/>
      <c r="BJ141" s="115"/>
      <c r="BK141" s="115"/>
      <c r="BL141" s="115"/>
      <c r="BM141" s="115"/>
      <c r="BN141" s="115"/>
      <c r="BO141" s="115"/>
      <c r="BP141" s="115"/>
      <c r="BQ141" s="115"/>
      <c r="BR141" s="115"/>
      <c r="BS141" s="115"/>
      <c r="BT141" s="115"/>
      <c r="BU141" s="115"/>
      <c r="BV141" s="115"/>
      <c r="BW141" s="115"/>
      <c r="BX141" s="115"/>
      <c r="BY141" s="115"/>
      <c r="BZ141" s="115"/>
      <c r="CA141" s="115"/>
      <c r="CB141" s="115"/>
      <c r="CC141" s="115"/>
      <c r="CD141" s="115"/>
      <c r="CE141" s="115"/>
      <c r="CF141" s="115"/>
      <c r="CG141" s="115"/>
      <c r="CH141" s="115"/>
      <c r="CI141" s="115"/>
      <c r="CJ141" s="115"/>
      <c r="CK141" s="115"/>
      <c r="CL141" s="115"/>
      <c r="CM141" s="115"/>
      <c r="CN141" s="115"/>
      <c r="CO141" s="115"/>
      <c r="CP141" s="115"/>
      <c r="CQ141" s="115"/>
      <c r="CR141" s="115"/>
      <c r="CS141" s="115"/>
      <c r="CT141" s="115"/>
      <c r="CU141" s="115"/>
      <c r="CV141" s="115"/>
      <c r="CW141" s="115"/>
      <c r="CX141" s="115"/>
      <c r="CY141" s="115"/>
      <c r="CZ141" s="115"/>
      <c r="DA141" s="115"/>
      <c r="DB141" s="115"/>
      <c r="DC141" s="115"/>
      <c r="DD141" s="115"/>
      <c r="DE141" s="115"/>
      <c r="DF141" s="115"/>
      <c r="DG141" s="115"/>
      <c r="DH141" s="115"/>
      <c r="DI141" s="115"/>
      <c r="DJ141" s="115"/>
      <c r="DK141" s="115"/>
      <c r="DL141" s="115"/>
      <c r="DM141" s="115"/>
      <c r="DN141" s="115"/>
      <c r="DO141" s="115"/>
      <c r="DP141" s="115"/>
      <c r="DQ141" s="115"/>
      <c r="DR141" s="115"/>
      <c r="DS141" s="115"/>
      <c r="DT141" s="115"/>
      <c r="DU141" s="115"/>
      <c r="DV141" s="115"/>
      <c r="DW141" s="115"/>
      <c r="DX141" s="115"/>
      <c r="DY141" s="115"/>
      <c r="DZ141" s="115"/>
      <c r="EA141" s="115"/>
      <c r="EB141" s="115"/>
      <c r="EC141" s="115"/>
      <c r="ED141" s="115"/>
      <c r="EE141" s="115"/>
      <c r="EF141" s="115"/>
      <c r="EG141" s="115"/>
      <c r="EH141" s="115"/>
      <c r="EI141" s="115"/>
      <c r="EJ141" s="115"/>
      <c r="EK141" s="115"/>
      <c r="EL141" s="115"/>
      <c r="EM141" s="115"/>
      <c r="EN141" s="115"/>
      <c r="EO141" s="115"/>
      <c r="EP141" s="115"/>
      <c r="EQ141" s="115"/>
      <c r="ER141" s="115"/>
      <c r="ES141" s="115"/>
      <c r="ET141" s="115"/>
      <c r="EU141" s="115"/>
      <c r="EV141" s="115"/>
      <c r="EW141" s="115"/>
      <c r="EX141" s="115"/>
      <c r="EY141" s="115"/>
      <c r="EZ141" s="115"/>
      <c r="FA141" s="115"/>
      <c r="FB141" s="115"/>
      <c r="FC141" s="115"/>
      <c r="FD141" s="115"/>
      <c r="FE141" s="115"/>
      <c r="FF141" s="115"/>
      <c r="FG141" s="115"/>
      <c r="FH141" s="115"/>
      <c r="FI141" s="115"/>
      <c r="FJ141" s="115"/>
      <c r="FK141" s="115"/>
      <c r="FL141" s="115"/>
      <c r="FM141" s="115"/>
      <c r="FN141" s="115"/>
      <c r="FO141" s="115"/>
      <c r="FP141" s="115"/>
      <c r="FQ141" s="115"/>
      <c r="FR141" s="115"/>
      <c r="FS141" s="115"/>
      <c r="FT141" s="115"/>
      <c r="FU141" s="115"/>
      <c r="FV141" s="115"/>
      <c r="FW141" s="115"/>
      <c r="FX141" s="115"/>
      <c r="FY141" s="115"/>
      <c r="FZ141" s="115"/>
      <c r="GA141" s="115"/>
      <c r="GB141" s="115"/>
      <c r="GC141" s="115"/>
      <c r="GD141" s="115"/>
      <c r="GE141" s="115"/>
      <c r="GF141" s="115"/>
      <c r="GG141" s="115"/>
      <c r="GH141" s="115"/>
      <c r="GI141" s="115"/>
      <c r="GJ141" s="115"/>
      <c r="GK141" s="115"/>
      <c r="GL141" s="115"/>
      <c r="GM141" s="115"/>
      <c r="GN141" s="115"/>
      <c r="GO141" s="115"/>
      <c r="GP141" s="115"/>
      <c r="GQ141" s="115"/>
      <c r="GR141" s="115"/>
      <c r="GS141" s="115"/>
      <c r="GT141" s="115"/>
      <c r="GU141" s="115"/>
      <c r="GV141" s="115"/>
      <c r="GW141" s="115"/>
      <c r="GX141" s="115"/>
      <c r="GY141" s="115"/>
      <c r="GZ141" s="115"/>
      <c r="HA141" s="115"/>
      <c r="HB141" s="115"/>
      <c r="HC141" s="115"/>
      <c r="HD141" s="115"/>
      <c r="HE141" s="115"/>
      <c r="HF141" s="115"/>
      <c r="HG141" s="115"/>
      <c r="HH141" s="115"/>
      <c r="HI141" s="115"/>
      <c r="HJ141" s="115"/>
      <c r="HK141" s="115"/>
      <c r="HL141" s="115"/>
      <c r="HM141" s="115"/>
      <c r="HN141" s="115"/>
      <c r="HO141" s="115"/>
      <c r="HP141" s="115"/>
      <c r="HQ141" s="115"/>
      <c r="HR141" s="115"/>
      <c r="HS141" s="115"/>
      <c r="HT141" s="115"/>
      <c r="HU141" s="115"/>
      <c r="HV141" s="115"/>
      <c r="HW141" s="115"/>
      <c r="HX141" s="115"/>
      <c r="HY141" s="115"/>
      <c r="HZ141" s="115"/>
      <c r="IA141" s="115"/>
      <c r="IB141" s="115"/>
      <c r="IC141" s="115"/>
      <c r="ID141" s="115"/>
      <c r="IE141" s="115"/>
      <c r="IF141" s="115"/>
      <c r="IG141" s="115"/>
      <c r="IH141" s="115"/>
      <c r="II141" s="115"/>
      <c r="IJ141" s="115"/>
      <c r="IK141" s="115"/>
      <c r="IL141" s="115"/>
      <c r="IM141" s="115"/>
      <c r="IN141" s="115"/>
      <c r="IO141" s="115"/>
      <c r="IP141" s="115"/>
      <c r="IQ141" s="115"/>
      <c r="IR141" s="115"/>
      <c r="IS141" s="115"/>
      <c r="IT141" s="115"/>
      <c r="IU141" s="115"/>
      <c r="IV141" s="115"/>
    </row>
    <row r="142" spans="1:256" customFormat="1" ht="18.75" x14ac:dyDescent="0.3">
      <c r="A142" s="310"/>
      <c r="B142" s="364" t="s">
        <v>310</v>
      </c>
      <c r="C142" s="361" t="s">
        <v>159</v>
      </c>
      <c r="D142" s="362" t="s">
        <v>67</v>
      </c>
      <c r="E142" s="362" t="s">
        <v>23</v>
      </c>
      <c r="F142" s="362" t="s">
        <v>161</v>
      </c>
      <c r="G142" s="362" t="s">
        <v>180</v>
      </c>
      <c r="H142" s="363">
        <f>'прил._6(7)'!K185</f>
        <v>1</v>
      </c>
      <c r="I142" s="115"/>
      <c r="J142" s="115"/>
      <c r="K142" s="223"/>
      <c r="L142" s="115"/>
      <c r="M142" s="115"/>
      <c r="N142" s="115"/>
      <c r="O142" s="115"/>
      <c r="P142" s="115"/>
      <c r="Q142" s="115"/>
      <c r="R142" s="115"/>
      <c r="S142" s="115"/>
      <c r="T142" s="115"/>
      <c r="U142" s="115"/>
      <c r="V142" s="115"/>
      <c r="W142" s="115"/>
      <c r="X142" s="115"/>
      <c r="Y142" s="115"/>
      <c r="Z142" s="115"/>
      <c r="AA142" s="115"/>
      <c r="AB142" s="115"/>
      <c r="AC142" s="115"/>
      <c r="AD142" s="115"/>
      <c r="AE142" s="115"/>
      <c r="AF142" s="115"/>
      <c r="AG142" s="115"/>
      <c r="AH142" s="115"/>
      <c r="AI142" s="115"/>
      <c r="AJ142" s="115"/>
      <c r="AK142" s="115"/>
      <c r="AL142" s="115"/>
      <c r="AM142" s="115"/>
      <c r="AN142" s="115"/>
      <c r="AO142" s="115"/>
      <c r="AP142" s="115"/>
      <c r="AQ142" s="115"/>
      <c r="AR142" s="115"/>
      <c r="AS142" s="115"/>
      <c r="AT142" s="115"/>
      <c r="AU142" s="115"/>
      <c r="AV142" s="115"/>
      <c r="AW142" s="115"/>
      <c r="AX142" s="115"/>
      <c r="AY142" s="115"/>
      <c r="AZ142" s="115"/>
      <c r="BA142" s="115"/>
      <c r="BB142" s="115"/>
      <c r="BC142" s="115"/>
      <c r="BD142" s="115"/>
      <c r="BE142" s="115"/>
      <c r="BF142" s="115"/>
      <c r="BG142" s="115"/>
      <c r="BH142" s="115"/>
      <c r="BI142" s="115"/>
      <c r="BJ142" s="115"/>
      <c r="BK142" s="115"/>
      <c r="BL142" s="115"/>
      <c r="BM142" s="115"/>
      <c r="BN142" s="115"/>
      <c r="BO142" s="115"/>
      <c r="BP142" s="115"/>
      <c r="BQ142" s="115"/>
      <c r="BR142" s="115"/>
      <c r="BS142" s="115"/>
      <c r="BT142" s="115"/>
      <c r="BU142" s="115"/>
      <c r="BV142" s="115"/>
      <c r="BW142" s="115"/>
      <c r="BX142" s="115"/>
      <c r="BY142" s="115"/>
      <c r="BZ142" s="115"/>
      <c r="CA142" s="115"/>
      <c r="CB142" s="115"/>
      <c r="CC142" s="115"/>
      <c r="CD142" s="115"/>
      <c r="CE142" s="115"/>
      <c r="CF142" s="115"/>
      <c r="CG142" s="115"/>
      <c r="CH142" s="115"/>
      <c r="CI142" s="115"/>
      <c r="CJ142" s="115"/>
      <c r="CK142" s="115"/>
      <c r="CL142" s="115"/>
      <c r="CM142" s="115"/>
      <c r="CN142" s="115"/>
      <c r="CO142" s="115"/>
      <c r="CP142" s="115"/>
      <c r="CQ142" s="115"/>
      <c r="CR142" s="115"/>
      <c r="CS142" s="115"/>
      <c r="CT142" s="115"/>
      <c r="CU142" s="115"/>
      <c r="CV142" s="115"/>
      <c r="CW142" s="115"/>
      <c r="CX142" s="115"/>
      <c r="CY142" s="115"/>
      <c r="CZ142" s="115"/>
      <c r="DA142" s="115"/>
      <c r="DB142" s="115"/>
      <c r="DC142" s="115"/>
      <c r="DD142" s="115"/>
      <c r="DE142" s="115"/>
      <c r="DF142" s="115"/>
      <c r="DG142" s="115"/>
      <c r="DH142" s="115"/>
      <c r="DI142" s="115"/>
      <c r="DJ142" s="115"/>
      <c r="DK142" s="115"/>
      <c r="DL142" s="115"/>
      <c r="DM142" s="115"/>
      <c r="DN142" s="115"/>
      <c r="DO142" s="115"/>
      <c r="DP142" s="115"/>
      <c r="DQ142" s="115"/>
      <c r="DR142" s="115"/>
      <c r="DS142" s="115"/>
      <c r="DT142" s="115"/>
      <c r="DU142" s="115"/>
      <c r="DV142" s="115"/>
      <c r="DW142" s="115"/>
      <c r="DX142" s="115"/>
      <c r="DY142" s="115"/>
      <c r="DZ142" s="115"/>
      <c r="EA142" s="115"/>
      <c r="EB142" s="115"/>
      <c r="EC142" s="115"/>
      <c r="ED142" s="115"/>
      <c r="EE142" s="115"/>
      <c r="EF142" s="115"/>
      <c r="EG142" s="115"/>
      <c r="EH142" s="115"/>
      <c r="EI142" s="115"/>
      <c r="EJ142" s="115"/>
      <c r="EK142" s="115"/>
      <c r="EL142" s="115"/>
      <c r="EM142" s="115"/>
      <c r="EN142" s="115"/>
      <c r="EO142" s="115"/>
      <c r="EP142" s="115"/>
      <c r="EQ142" s="115"/>
      <c r="ER142" s="115"/>
      <c r="ES142" s="115"/>
      <c r="ET142" s="115"/>
      <c r="EU142" s="115"/>
      <c r="EV142" s="115"/>
      <c r="EW142" s="115"/>
      <c r="EX142" s="115"/>
      <c r="EY142" s="115"/>
      <c r="EZ142" s="115"/>
      <c r="FA142" s="115"/>
      <c r="FB142" s="115"/>
      <c r="FC142" s="115"/>
      <c r="FD142" s="115"/>
      <c r="FE142" s="115"/>
      <c r="FF142" s="115"/>
      <c r="FG142" s="115"/>
      <c r="FH142" s="115"/>
      <c r="FI142" s="115"/>
      <c r="FJ142" s="115"/>
      <c r="FK142" s="115"/>
      <c r="FL142" s="115"/>
      <c r="FM142" s="115"/>
      <c r="FN142" s="115"/>
      <c r="FO142" s="115"/>
      <c r="FP142" s="115"/>
      <c r="FQ142" s="115"/>
      <c r="FR142" s="115"/>
      <c r="FS142" s="115"/>
      <c r="FT142" s="115"/>
      <c r="FU142" s="115"/>
      <c r="FV142" s="115"/>
      <c r="FW142" s="115"/>
      <c r="FX142" s="115"/>
      <c r="FY142" s="115"/>
      <c r="FZ142" s="115"/>
      <c r="GA142" s="115"/>
      <c r="GB142" s="115"/>
      <c r="GC142" s="115"/>
      <c r="GD142" s="115"/>
      <c r="GE142" s="115"/>
      <c r="GF142" s="115"/>
      <c r="GG142" s="115"/>
      <c r="GH142" s="115"/>
      <c r="GI142" s="115"/>
      <c r="GJ142" s="115"/>
      <c r="GK142" s="115"/>
      <c r="GL142" s="115"/>
      <c r="GM142" s="115"/>
      <c r="GN142" s="115"/>
      <c r="GO142" s="115"/>
      <c r="GP142" s="115"/>
      <c r="GQ142" s="115"/>
      <c r="GR142" s="115"/>
      <c r="GS142" s="115"/>
      <c r="GT142" s="115"/>
      <c r="GU142" s="115"/>
      <c r="GV142" s="115"/>
      <c r="GW142" s="115"/>
      <c r="GX142" s="115"/>
      <c r="GY142" s="115"/>
      <c r="GZ142" s="115"/>
      <c r="HA142" s="115"/>
      <c r="HB142" s="115"/>
      <c r="HC142" s="115"/>
      <c r="HD142" s="115"/>
      <c r="HE142" s="115"/>
      <c r="HF142" s="115"/>
      <c r="HG142" s="115"/>
      <c r="HH142" s="115"/>
      <c r="HI142" s="115"/>
      <c r="HJ142" s="115"/>
      <c r="HK142" s="115"/>
      <c r="HL142" s="115"/>
      <c r="HM142" s="115"/>
      <c r="HN142" s="115"/>
      <c r="HO142" s="115"/>
      <c r="HP142" s="115"/>
      <c r="HQ142" s="115"/>
      <c r="HR142" s="115"/>
      <c r="HS142" s="115"/>
      <c r="HT142" s="115"/>
      <c r="HU142" s="115"/>
      <c r="HV142" s="115"/>
      <c r="HW142" s="115"/>
      <c r="HX142" s="115"/>
      <c r="HY142" s="115"/>
      <c r="HZ142" s="115"/>
      <c r="IA142" s="115"/>
      <c r="IB142" s="115"/>
      <c r="IC142" s="115"/>
      <c r="ID142" s="115"/>
      <c r="IE142" s="115"/>
      <c r="IF142" s="115"/>
      <c r="IG142" s="115"/>
      <c r="IH142" s="115"/>
      <c r="II142" s="115"/>
      <c r="IJ142" s="115"/>
      <c r="IK142" s="115"/>
      <c r="IL142" s="115"/>
      <c r="IM142" s="115"/>
      <c r="IN142" s="115"/>
      <c r="IO142" s="115"/>
      <c r="IP142" s="115"/>
      <c r="IQ142" s="115"/>
      <c r="IR142" s="115"/>
      <c r="IS142" s="115"/>
      <c r="IT142" s="115"/>
      <c r="IU142" s="115"/>
      <c r="IV142" s="115"/>
    </row>
    <row r="143" spans="1:256" ht="48" x14ac:dyDescent="0.3">
      <c r="A143" s="315"/>
      <c r="B143" s="349" t="s">
        <v>63</v>
      </c>
      <c r="C143" s="318" t="s">
        <v>64</v>
      </c>
      <c r="D143" s="318" t="s">
        <v>65</v>
      </c>
      <c r="E143" s="318" t="s">
        <v>23</v>
      </c>
      <c r="F143" s="318" t="s">
        <v>126</v>
      </c>
      <c r="G143" s="365"/>
      <c r="H143" s="366">
        <f>H146</f>
        <v>70</v>
      </c>
      <c r="K143" s="216"/>
    </row>
    <row r="144" spans="1:256" ht="18.75" x14ac:dyDescent="0.3">
      <c r="A144" s="316"/>
      <c r="B144" s="320" t="s">
        <v>53</v>
      </c>
      <c r="C144" s="321" t="s">
        <v>64</v>
      </c>
      <c r="D144" s="321" t="s">
        <v>67</v>
      </c>
      <c r="E144" s="321" t="s">
        <v>23</v>
      </c>
      <c r="F144" s="321" t="s">
        <v>126</v>
      </c>
      <c r="G144" s="367"/>
      <c r="H144" s="368">
        <f>H145</f>
        <v>70</v>
      </c>
      <c r="K144" s="216"/>
    </row>
    <row r="145" spans="1:17" ht="32.25" x14ac:dyDescent="0.3">
      <c r="A145" s="316"/>
      <c r="B145" s="320" t="s">
        <v>68</v>
      </c>
      <c r="C145" s="321" t="s">
        <v>64</v>
      </c>
      <c r="D145" s="321" t="s">
        <v>67</v>
      </c>
      <c r="E145" s="321" t="s">
        <v>23</v>
      </c>
      <c r="F145" s="321" t="s">
        <v>138</v>
      </c>
      <c r="G145" s="367"/>
      <c r="H145" s="368">
        <f>H146</f>
        <v>70</v>
      </c>
      <c r="K145" s="216"/>
    </row>
    <row r="146" spans="1:17" ht="26.25" customHeight="1" x14ac:dyDescent="0.3">
      <c r="A146" s="316"/>
      <c r="B146" s="356" t="s">
        <v>69</v>
      </c>
      <c r="C146" s="321" t="s">
        <v>64</v>
      </c>
      <c r="D146" s="321" t="s">
        <v>67</v>
      </c>
      <c r="E146" s="321" t="s">
        <v>23</v>
      </c>
      <c r="F146" s="321" t="s">
        <v>138</v>
      </c>
      <c r="G146" s="367" t="s">
        <v>70</v>
      </c>
      <c r="H146" s="368">
        <f>'прил._6(7)'!K29</f>
        <v>70</v>
      </c>
      <c r="K146" s="216"/>
    </row>
    <row r="147" spans="1:17" ht="32.25" customHeight="1" x14ac:dyDescent="0.25">
      <c r="A147" s="25"/>
      <c r="B147" s="22"/>
      <c r="C147" s="78"/>
      <c r="D147" s="78"/>
      <c r="E147" s="78"/>
      <c r="F147" s="78"/>
      <c r="G147" s="78"/>
      <c r="H147" s="79"/>
      <c r="K147" s="216"/>
    </row>
    <row r="148" spans="1:17" ht="32.25" customHeight="1" x14ac:dyDescent="0.3">
      <c r="A148" s="25"/>
      <c r="B148" s="598" t="s">
        <v>417</v>
      </c>
      <c r="C148" s="599"/>
      <c r="D148" s="599"/>
      <c r="E148" s="599"/>
      <c r="F148" s="599"/>
      <c r="G148" s="599"/>
      <c r="H148" s="599"/>
      <c r="K148" s="216"/>
    </row>
    <row r="149" spans="1:17" ht="32.25" customHeight="1" x14ac:dyDescent="0.25">
      <c r="A149" s="25"/>
      <c r="B149" s="22"/>
      <c r="C149" s="78"/>
      <c r="D149" s="78"/>
      <c r="E149" s="78"/>
      <c r="F149" s="78"/>
      <c r="G149" s="78"/>
      <c r="H149" s="79"/>
      <c r="K149" s="216"/>
    </row>
    <row r="150" spans="1:17" x14ac:dyDescent="0.25">
      <c r="G150" s="15"/>
      <c r="K150" s="216"/>
      <c r="O150" s="216"/>
      <c r="P150" s="216"/>
      <c r="Q150" s="216"/>
    </row>
    <row r="151" spans="1:17" x14ac:dyDescent="0.25">
      <c r="B151" s="23"/>
      <c r="C151" s="23"/>
      <c r="D151" s="23"/>
      <c r="E151" s="23"/>
      <c r="F151" s="23"/>
      <c r="G151" s="92"/>
      <c r="H151" s="23"/>
      <c r="K151" s="216"/>
      <c r="O151" s="216"/>
      <c r="P151" s="216"/>
      <c r="Q151" s="216"/>
    </row>
    <row r="152" spans="1:17" x14ac:dyDescent="0.25">
      <c r="K152" s="216"/>
      <c r="O152" s="216"/>
      <c r="P152" s="216"/>
      <c r="Q152" s="216"/>
    </row>
    <row r="153" spans="1:17" x14ac:dyDescent="0.25">
      <c r="K153" s="216"/>
    </row>
  </sheetData>
  <mergeCells count="14">
    <mergeCell ref="C14:F14"/>
    <mergeCell ref="C15:F15"/>
    <mergeCell ref="B148:H148"/>
    <mergeCell ref="C1:H1"/>
    <mergeCell ref="C2:H2"/>
    <mergeCell ref="C3:H3"/>
    <mergeCell ref="C4:H4"/>
    <mergeCell ref="C5:H5"/>
    <mergeCell ref="A12:H12"/>
    <mergeCell ref="C7:H7"/>
    <mergeCell ref="C8:H8"/>
    <mergeCell ref="C9:H9"/>
    <mergeCell ref="C10:H10"/>
    <mergeCell ref="C11:H11"/>
  </mergeCells>
  <phoneticPr fontId="38" type="noConversion"/>
  <pageMargins left="0.70866141732283472" right="0.11811023622047245" top="0.35433070866141736" bottom="0.35433070866141736" header="0.31496062992125984" footer="0.31496062992125984"/>
  <pageSetup paperSize="9" scale="9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87"/>
  <sheetViews>
    <sheetView view="pageBreakPreview" zoomScale="80" zoomScaleNormal="91" zoomScaleSheetLayoutView="80" workbookViewId="0">
      <selection activeCell="L20" sqref="L20"/>
    </sheetView>
  </sheetViews>
  <sheetFormatPr defaultColWidth="11.42578125" defaultRowHeight="15" x14ac:dyDescent="0.25"/>
  <cols>
    <col min="1" max="1" width="3.85546875" style="53" customWidth="1"/>
    <col min="2" max="2" width="99.7109375" style="53" customWidth="1"/>
    <col min="3" max="3" width="7" style="53" customWidth="1"/>
    <col min="4" max="5" width="3.85546875" style="53" customWidth="1"/>
    <col min="6" max="6" width="4.140625" style="53" customWidth="1"/>
    <col min="7" max="7" width="3.28515625" style="53" customWidth="1"/>
    <col min="8" max="8" width="4" style="53" customWidth="1"/>
    <col min="9" max="9" width="7.42578125" style="53" customWidth="1"/>
    <col min="10" max="10" width="6.5703125" style="80" customWidth="1"/>
    <col min="11" max="11" width="17" style="53" customWidth="1"/>
    <col min="12" max="12" width="11.28515625" style="118" customWidth="1"/>
    <col min="13" max="13" width="14.7109375" style="119" customWidth="1"/>
    <col min="14" max="14" width="9.140625" style="119" customWidth="1"/>
    <col min="15" max="15" width="14.42578125" style="53" customWidth="1"/>
    <col min="16" max="246" width="9.140625" style="53" customWidth="1"/>
    <col min="247" max="247" width="3.85546875" style="53" customWidth="1"/>
    <col min="248" max="248" width="45.28515625" style="53" customWidth="1"/>
    <col min="249" max="249" width="4.85546875" style="53" customWidth="1"/>
    <col min="250" max="251" width="3.85546875" style="53" customWidth="1"/>
    <col min="252" max="252" width="3.7109375" style="53" customWidth="1"/>
    <col min="253" max="253" width="2.5703125" style="53" customWidth="1"/>
    <col min="254" max="254" width="7.42578125" style="53" customWidth="1"/>
    <col min="255" max="255" width="4.7109375" style="53" customWidth="1"/>
    <col min="256" max="16384" width="11.42578125" style="53"/>
  </cols>
  <sheetData>
    <row r="1" spans="1:17" x14ac:dyDescent="0.25">
      <c r="B1"/>
      <c r="C1" s="602" t="s">
        <v>424</v>
      </c>
      <c r="D1" s="602"/>
      <c r="E1" s="602"/>
      <c r="F1" s="602"/>
      <c r="G1" s="602"/>
      <c r="H1" s="602"/>
      <c r="I1" s="602"/>
      <c r="J1" s="602"/>
      <c r="K1" s="602"/>
    </row>
    <row r="2" spans="1:17" x14ac:dyDescent="0.25">
      <c r="C2" s="602" t="s">
        <v>0</v>
      </c>
      <c r="D2" s="602"/>
      <c r="E2" s="602"/>
      <c r="F2" s="602"/>
      <c r="G2" s="602"/>
      <c r="H2" s="602"/>
      <c r="I2" s="602"/>
      <c r="J2" s="602"/>
      <c r="K2" s="602"/>
      <c r="P2" s="133"/>
      <c r="Q2" s="133"/>
    </row>
    <row r="3" spans="1:17" x14ac:dyDescent="0.25">
      <c r="C3" s="602" t="s">
        <v>1</v>
      </c>
      <c r="D3" s="602"/>
      <c r="E3" s="602"/>
      <c r="F3" s="602"/>
      <c r="G3" s="602"/>
      <c r="H3" s="602"/>
      <c r="I3" s="602"/>
      <c r="J3" s="602"/>
      <c r="K3" s="602"/>
    </row>
    <row r="4" spans="1:17" x14ac:dyDescent="0.25">
      <c r="C4" s="602" t="s">
        <v>2</v>
      </c>
      <c r="D4" s="602"/>
      <c r="E4" s="602"/>
      <c r="F4" s="602"/>
      <c r="G4" s="602"/>
      <c r="H4" s="602"/>
      <c r="I4" s="602"/>
      <c r="J4" s="602"/>
      <c r="K4" s="602"/>
    </row>
    <row r="5" spans="1:17" ht="12.75" customHeight="1" x14ac:dyDescent="0.25">
      <c r="C5" s="602" t="s">
        <v>456</v>
      </c>
      <c r="D5" s="602"/>
      <c r="E5" s="602"/>
      <c r="F5" s="602"/>
      <c r="G5" s="602"/>
      <c r="H5" s="602"/>
      <c r="I5" s="602"/>
      <c r="J5" s="602"/>
      <c r="K5" s="602"/>
    </row>
    <row r="6" spans="1:17" ht="12.75" customHeight="1" x14ac:dyDescent="0.25">
      <c r="C6" s="602" t="s">
        <v>256</v>
      </c>
      <c r="D6" s="602"/>
      <c r="E6" s="602"/>
      <c r="F6" s="602"/>
      <c r="G6" s="602"/>
      <c r="H6" s="602"/>
      <c r="I6" s="602"/>
      <c r="J6" s="602"/>
      <c r="K6" s="602"/>
    </row>
    <row r="7" spans="1:17" ht="12.75" customHeight="1" x14ac:dyDescent="0.25">
      <c r="C7" s="602" t="s">
        <v>0</v>
      </c>
      <c r="D7" s="602"/>
      <c r="E7" s="602"/>
      <c r="F7" s="602"/>
      <c r="G7" s="602"/>
      <c r="H7" s="602"/>
      <c r="I7" s="602"/>
      <c r="J7" s="602"/>
      <c r="K7" s="602"/>
    </row>
    <row r="8" spans="1:17" ht="12.75" customHeight="1" x14ac:dyDescent="0.25">
      <c r="C8" s="602" t="s">
        <v>1</v>
      </c>
      <c r="D8" s="602"/>
      <c r="E8" s="602"/>
      <c r="F8" s="602"/>
      <c r="G8" s="602"/>
      <c r="H8" s="602"/>
      <c r="I8" s="602"/>
      <c r="J8" s="602"/>
      <c r="K8" s="602"/>
    </row>
    <row r="9" spans="1:17" ht="12.75" customHeight="1" x14ac:dyDescent="0.25">
      <c r="C9" s="602" t="s">
        <v>2</v>
      </c>
      <c r="D9" s="602"/>
      <c r="E9" s="602"/>
      <c r="F9" s="602"/>
      <c r="G9" s="602"/>
      <c r="H9" s="602"/>
      <c r="I9" s="602"/>
      <c r="J9" s="602"/>
      <c r="K9" s="602"/>
    </row>
    <row r="10" spans="1:17" ht="12.75" customHeight="1" x14ac:dyDescent="0.25">
      <c r="C10" s="602" t="s">
        <v>400</v>
      </c>
      <c r="D10" s="602"/>
      <c r="E10" s="602"/>
      <c r="F10" s="602"/>
      <c r="G10" s="602"/>
      <c r="H10" s="602"/>
      <c r="I10" s="602"/>
      <c r="J10" s="602"/>
      <c r="K10" s="602"/>
    </row>
    <row r="11" spans="1:17" ht="12.75" customHeight="1" x14ac:dyDescent="0.25">
      <c r="C11" s="513"/>
      <c r="D11" s="513"/>
      <c r="E11" s="513"/>
      <c r="F11" s="513"/>
      <c r="G11" s="513"/>
      <c r="H11" s="513"/>
      <c r="I11" s="513"/>
      <c r="J11" s="513"/>
      <c r="K11" s="513"/>
    </row>
    <row r="12" spans="1:17" x14ac:dyDescent="0.25">
      <c r="A12" s="603" t="s">
        <v>338</v>
      </c>
      <c r="B12" s="603"/>
      <c r="C12" s="603"/>
      <c r="D12" s="603"/>
      <c r="E12" s="603"/>
      <c r="F12" s="603"/>
      <c r="G12" s="603"/>
      <c r="H12" s="603"/>
      <c r="I12" s="603"/>
      <c r="J12" s="603"/>
      <c r="K12" s="603"/>
    </row>
    <row r="13" spans="1:17" ht="6" customHeight="1" x14ac:dyDescent="0.25">
      <c r="A13" s="605"/>
      <c r="B13" s="605"/>
      <c r="C13" s="605"/>
      <c r="D13" s="605"/>
      <c r="E13" s="605"/>
      <c r="F13" s="605"/>
      <c r="G13" s="605"/>
      <c r="H13" s="605"/>
      <c r="I13" s="605"/>
      <c r="J13" s="605"/>
      <c r="K13" s="605"/>
    </row>
    <row r="14" spans="1:17" ht="17.25" customHeight="1" x14ac:dyDescent="0.25">
      <c r="A14" s="87"/>
      <c r="B14" s="87"/>
      <c r="C14" s="87"/>
      <c r="D14" s="87"/>
      <c r="E14" s="87"/>
      <c r="F14" s="87"/>
      <c r="G14" s="87"/>
      <c r="H14" s="87"/>
      <c r="I14" s="87"/>
      <c r="J14" s="88"/>
      <c r="K14" s="89" t="s">
        <v>58</v>
      </c>
    </row>
    <row r="15" spans="1:17" ht="43.5" customHeight="1" x14ac:dyDescent="0.25">
      <c r="A15" s="83" t="s">
        <v>59</v>
      </c>
      <c r="B15" s="83" t="s">
        <v>4</v>
      </c>
      <c r="C15" s="84" t="s">
        <v>60</v>
      </c>
      <c r="D15" s="85" t="s">
        <v>61</v>
      </c>
      <c r="E15" s="85" t="s">
        <v>6</v>
      </c>
      <c r="F15" s="606" t="s">
        <v>32</v>
      </c>
      <c r="G15" s="607"/>
      <c r="H15" s="607"/>
      <c r="I15" s="608"/>
      <c r="J15" s="515" t="s">
        <v>33</v>
      </c>
      <c r="K15" s="86" t="s">
        <v>147</v>
      </c>
      <c r="L15" s="120"/>
      <c r="M15" s="121"/>
    </row>
    <row r="16" spans="1:17" x14ac:dyDescent="0.25">
      <c r="A16" s="27">
        <v>1</v>
      </c>
      <c r="B16" s="27">
        <v>2</v>
      </c>
      <c r="C16" s="27">
        <v>3</v>
      </c>
      <c r="D16" s="27">
        <v>4</v>
      </c>
      <c r="E16" s="27">
        <v>5</v>
      </c>
      <c r="F16" s="609">
        <v>6</v>
      </c>
      <c r="G16" s="610"/>
      <c r="H16" s="610"/>
      <c r="I16" s="611"/>
      <c r="J16" s="516">
        <v>7</v>
      </c>
      <c r="K16" s="27">
        <v>8</v>
      </c>
      <c r="L16" s="132"/>
      <c r="M16" s="132"/>
    </row>
    <row r="17" spans="1:17" x14ac:dyDescent="0.25">
      <c r="A17" s="27"/>
      <c r="B17" s="55" t="s">
        <v>62</v>
      </c>
      <c r="C17" s="51"/>
      <c r="D17" s="51"/>
      <c r="E17" s="51"/>
      <c r="F17" s="74"/>
      <c r="G17" s="75"/>
      <c r="H17" s="75"/>
      <c r="I17" s="76"/>
      <c r="J17" s="76"/>
      <c r="K17" s="192">
        <f>K30+K18</f>
        <v>27672.400000000001</v>
      </c>
      <c r="L17" s="120"/>
      <c r="M17" s="121"/>
      <c r="N17" s="122"/>
      <c r="O17" s="54"/>
      <c r="Q17" s="54"/>
    </row>
    <row r="18" spans="1:17" ht="18.75" x14ac:dyDescent="0.3">
      <c r="A18" s="277">
        <v>1</v>
      </c>
      <c r="B18" s="278" t="s">
        <v>117</v>
      </c>
      <c r="C18" s="277">
        <v>991</v>
      </c>
      <c r="D18" s="279"/>
      <c r="E18" s="279"/>
      <c r="F18" s="280"/>
      <c r="G18" s="281"/>
      <c r="H18" s="281"/>
      <c r="I18" s="282"/>
      <c r="J18" s="279"/>
      <c r="K18" s="283">
        <f>K25+K24</f>
        <v>80</v>
      </c>
    </row>
    <row r="19" spans="1:17" ht="18.75" x14ac:dyDescent="0.3">
      <c r="A19" s="277"/>
      <c r="B19" s="278" t="s">
        <v>7</v>
      </c>
      <c r="C19" s="277">
        <v>991</v>
      </c>
      <c r="D19" s="279" t="s">
        <v>22</v>
      </c>
      <c r="E19" s="279" t="s">
        <v>23</v>
      </c>
      <c r="F19" s="280"/>
      <c r="G19" s="281"/>
      <c r="H19" s="281"/>
      <c r="I19" s="282"/>
      <c r="J19" s="279"/>
      <c r="K19" s="283">
        <f>K18</f>
        <v>80</v>
      </c>
    </row>
    <row r="20" spans="1:17" ht="56.25" x14ac:dyDescent="0.3">
      <c r="A20" s="277"/>
      <c r="B20" s="517" t="s">
        <v>175</v>
      </c>
      <c r="C20" s="277">
        <v>991</v>
      </c>
      <c r="D20" s="279" t="s">
        <v>22</v>
      </c>
      <c r="E20" s="284" t="s">
        <v>26</v>
      </c>
      <c r="F20" s="280"/>
      <c r="G20" s="285"/>
      <c r="H20" s="285"/>
      <c r="I20" s="286"/>
      <c r="J20" s="287"/>
      <c r="K20" s="283">
        <f>K24</f>
        <v>10</v>
      </c>
      <c r="N20" s="121"/>
    </row>
    <row r="21" spans="1:17" ht="42.75" customHeight="1" x14ac:dyDescent="0.3">
      <c r="A21" s="288"/>
      <c r="B21" s="289" t="s">
        <v>176</v>
      </c>
      <c r="C21" s="288">
        <v>991</v>
      </c>
      <c r="D21" s="290" t="s">
        <v>22</v>
      </c>
      <c r="E21" s="291" t="s">
        <v>26</v>
      </c>
      <c r="F21" s="291" t="s">
        <v>174</v>
      </c>
      <c r="G21" s="292" t="s">
        <v>65</v>
      </c>
      <c r="H21" s="293" t="s">
        <v>23</v>
      </c>
      <c r="I21" s="294" t="s">
        <v>126</v>
      </c>
      <c r="J21" s="294"/>
      <c r="K21" s="295">
        <f>K24</f>
        <v>10</v>
      </c>
      <c r="O21" s="54"/>
    </row>
    <row r="22" spans="1:17" ht="18.75" x14ac:dyDescent="0.3">
      <c r="A22" s="288"/>
      <c r="B22" s="370" t="s">
        <v>177</v>
      </c>
      <c r="C22" s="296">
        <v>991</v>
      </c>
      <c r="D22" s="297" t="s">
        <v>22</v>
      </c>
      <c r="E22" s="298" t="s">
        <v>26</v>
      </c>
      <c r="F22" s="298" t="s">
        <v>174</v>
      </c>
      <c r="G22" s="371" t="s">
        <v>67</v>
      </c>
      <c r="H22" s="299" t="s">
        <v>23</v>
      </c>
      <c r="I22" s="300" t="s">
        <v>126</v>
      </c>
      <c r="J22" s="300"/>
      <c r="K22" s="295">
        <f>K24</f>
        <v>10</v>
      </c>
      <c r="N22" s="121"/>
      <c r="P22" s="54"/>
    </row>
    <row r="23" spans="1:17" ht="18.75" x14ac:dyDescent="0.3">
      <c r="A23" s="277"/>
      <c r="B23" s="370" t="s">
        <v>178</v>
      </c>
      <c r="C23" s="296">
        <v>991</v>
      </c>
      <c r="D23" s="297" t="s">
        <v>22</v>
      </c>
      <c r="E23" s="297" t="s">
        <v>26</v>
      </c>
      <c r="F23" s="372" t="s">
        <v>174</v>
      </c>
      <c r="G23" s="373" t="s">
        <v>67</v>
      </c>
      <c r="H23" s="373" t="s">
        <v>23</v>
      </c>
      <c r="I23" s="374" t="s">
        <v>138</v>
      </c>
      <c r="J23" s="297"/>
      <c r="K23" s="295">
        <f>K24</f>
        <v>10</v>
      </c>
    </row>
    <row r="24" spans="1:17" ht="37.5" x14ac:dyDescent="0.3">
      <c r="A24" s="277"/>
      <c r="B24" s="370" t="s">
        <v>179</v>
      </c>
      <c r="C24" s="296">
        <v>991</v>
      </c>
      <c r="D24" s="297" t="s">
        <v>22</v>
      </c>
      <c r="E24" s="297" t="s">
        <v>26</v>
      </c>
      <c r="F24" s="372" t="s">
        <v>174</v>
      </c>
      <c r="G24" s="373" t="s">
        <v>67</v>
      </c>
      <c r="H24" s="373" t="s">
        <v>23</v>
      </c>
      <c r="I24" s="374" t="s">
        <v>138</v>
      </c>
      <c r="J24" s="297" t="s">
        <v>80</v>
      </c>
      <c r="K24" s="295">
        <v>10</v>
      </c>
    </row>
    <row r="25" spans="1:17" ht="20.25" customHeight="1" x14ac:dyDescent="0.3">
      <c r="A25" s="277"/>
      <c r="B25" s="375" t="s">
        <v>7</v>
      </c>
      <c r="C25" s="305">
        <v>991</v>
      </c>
      <c r="D25" s="306" t="s">
        <v>22</v>
      </c>
      <c r="E25" s="306" t="s">
        <v>28</v>
      </c>
      <c r="F25" s="376"/>
      <c r="G25" s="377"/>
      <c r="H25" s="377"/>
      <c r="I25" s="378"/>
      <c r="J25" s="306"/>
      <c r="K25" s="283">
        <f>K29</f>
        <v>70</v>
      </c>
    </row>
    <row r="26" spans="1:17" ht="42.75" customHeight="1" x14ac:dyDescent="0.3">
      <c r="A26" s="288"/>
      <c r="B26" s="379" t="s">
        <v>63</v>
      </c>
      <c r="C26" s="296">
        <v>991</v>
      </c>
      <c r="D26" s="297" t="s">
        <v>22</v>
      </c>
      <c r="E26" s="298" t="s">
        <v>28</v>
      </c>
      <c r="F26" s="298" t="s">
        <v>64</v>
      </c>
      <c r="G26" s="299" t="s">
        <v>65</v>
      </c>
      <c r="H26" s="299" t="s">
        <v>23</v>
      </c>
      <c r="I26" s="300" t="s">
        <v>126</v>
      </c>
      <c r="J26" s="300"/>
      <c r="K26" s="295">
        <f>K29</f>
        <v>70</v>
      </c>
      <c r="O26" s="54"/>
    </row>
    <row r="27" spans="1:17" ht="18.75" x14ac:dyDescent="0.3">
      <c r="A27" s="288"/>
      <c r="B27" s="379" t="s">
        <v>53</v>
      </c>
      <c r="C27" s="296">
        <v>991</v>
      </c>
      <c r="D27" s="297" t="s">
        <v>22</v>
      </c>
      <c r="E27" s="298" t="s">
        <v>28</v>
      </c>
      <c r="F27" s="298" t="s">
        <v>64</v>
      </c>
      <c r="G27" s="299" t="s">
        <v>67</v>
      </c>
      <c r="H27" s="299" t="s">
        <v>23</v>
      </c>
      <c r="I27" s="300" t="s">
        <v>126</v>
      </c>
      <c r="J27" s="300"/>
      <c r="K27" s="295">
        <f>K29</f>
        <v>70</v>
      </c>
      <c r="N27" s="121"/>
      <c r="P27" s="54"/>
    </row>
    <row r="28" spans="1:17" ht="30" customHeight="1" x14ac:dyDescent="0.3">
      <c r="A28" s="288"/>
      <c r="B28" s="380" t="s">
        <v>68</v>
      </c>
      <c r="C28" s="296">
        <v>991</v>
      </c>
      <c r="D28" s="297" t="s">
        <v>22</v>
      </c>
      <c r="E28" s="298" t="s">
        <v>28</v>
      </c>
      <c r="F28" s="298" t="s">
        <v>64</v>
      </c>
      <c r="G28" s="299" t="s">
        <v>67</v>
      </c>
      <c r="H28" s="299" t="s">
        <v>23</v>
      </c>
      <c r="I28" s="300" t="s">
        <v>138</v>
      </c>
      <c r="J28" s="300"/>
      <c r="K28" s="295">
        <f>K29</f>
        <v>70</v>
      </c>
      <c r="O28" s="54"/>
      <c r="P28" s="54"/>
    </row>
    <row r="29" spans="1:17" ht="21" customHeight="1" x14ac:dyDescent="0.3">
      <c r="A29" s="288"/>
      <c r="B29" s="379" t="s">
        <v>69</v>
      </c>
      <c r="C29" s="296">
        <v>991</v>
      </c>
      <c r="D29" s="297" t="s">
        <v>22</v>
      </c>
      <c r="E29" s="298" t="s">
        <v>28</v>
      </c>
      <c r="F29" s="298" t="s">
        <v>64</v>
      </c>
      <c r="G29" s="299" t="s">
        <v>67</v>
      </c>
      <c r="H29" s="299" t="s">
        <v>23</v>
      </c>
      <c r="I29" s="300" t="s">
        <v>138</v>
      </c>
      <c r="J29" s="300" t="s">
        <v>70</v>
      </c>
      <c r="K29" s="295">
        <v>70</v>
      </c>
      <c r="L29" s="120"/>
      <c r="N29" s="121"/>
      <c r="O29" s="54"/>
    </row>
    <row r="30" spans="1:17" ht="36.75" customHeight="1" x14ac:dyDescent="0.3">
      <c r="A30" s="277">
        <v>2</v>
      </c>
      <c r="B30" s="381" t="s">
        <v>71</v>
      </c>
      <c r="C30" s="305">
        <v>992</v>
      </c>
      <c r="D30" s="382"/>
      <c r="E30" s="382"/>
      <c r="F30" s="298"/>
      <c r="G30" s="299"/>
      <c r="H30" s="299"/>
      <c r="I30" s="300"/>
      <c r="J30" s="305"/>
      <c r="K30" s="283">
        <f>K31+K69+K75+K88+K108+K140+K146+K156+K167+K174+K180</f>
        <v>27592.400000000001</v>
      </c>
      <c r="L30" s="120"/>
      <c r="N30" s="121"/>
      <c r="O30" s="54"/>
      <c r="P30" s="54"/>
      <c r="Q30" s="54"/>
    </row>
    <row r="31" spans="1:17" s="52" customFormat="1" ht="18.75" x14ac:dyDescent="0.3">
      <c r="A31" s="277"/>
      <c r="B31" s="381" t="s">
        <v>7</v>
      </c>
      <c r="C31" s="305">
        <v>992</v>
      </c>
      <c r="D31" s="306" t="s">
        <v>22</v>
      </c>
      <c r="E31" s="306" t="s">
        <v>23</v>
      </c>
      <c r="F31" s="307"/>
      <c r="G31" s="308"/>
      <c r="H31" s="308"/>
      <c r="I31" s="309"/>
      <c r="J31" s="306"/>
      <c r="K31" s="283">
        <f>K32+K37+K52+K57</f>
        <v>11150.900000000001</v>
      </c>
      <c r="L31" s="123"/>
      <c r="M31" s="124"/>
      <c r="N31" s="124"/>
    </row>
    <row r="32" spans="1:17" s="52" customFormat="1" ht="51" customHeight="1" x14ac:dyDescent="0.3">
      <c r="A32" s="277"/>
      <c r="B32" s="383" t="s">
        <v>37</v>
      </c>
      <c r="C32" s="296">
        <v>992</v>
      </c>
      <c r="D32" s="297" t="s">
        <v>22</v>
      </c>
      <c r="E32" s="297" t="s">
        <v>24</v>
      </c>
      <c r="F32" s="298"/>
      <c r="G32" s="299"/>
      <c r="H32" s="299"/>
      <c r="I32" s="300"/>
      <c r="J32" s="297"/>
      <c r="K32" s="295">
        <f>K36</f>
        <v>853.1</v>
      </c>
      <c r="L32" s="123"/>
      <c r="M32" s="124"/>
      <c r="N32" s="124"/>
    </row>
    <row r="33" spans="1:15" s="52" customFormat="1" ht="18.75" x14ac:dyDescent="0.3">
      <c r="A33" s="277"/>
      <c r="B33" s="379" t="s">
        <v>72</v>
      </c>
      <c r="C33" s="296">
        <v>992</v>
      </c>
      <c r="D33" s="297" t="s">
        <v>22</v>
      </c>
      <c r="E33" s="297" t="s">
        <v>24</v>
      </c>
      <c r="F33" s="298" t="s">
        <v>73</v>
      </c>
      <c r="G33" s="299" t="s">
        <v>65</v>
      </c>
      <c r="H33" s="299" t="s">
        <v>23</v>
      </c>
      <c r="I33" s="300" t="s">
        <v>126</v>
      </c>
      <c r="J33" s="297"/>
      <c r="K33" s="295">
        <f>K36</f>
        <v>853.1</v>
      </c>
      <c r="L33" s="123"/>
      <c r="M33" s="124"/>
      <c r="N33" s="124"/>
      <c r="O33" s="57"/>
    </row>
    <row r="34" spans="1:15" s="52" customFormat="1" ht="18.75" x14ac:dyDescent="0.3">
      <c r="A34" s="277"/>
      <c r="B34" s="379" t="s">
        <v>51</v>
      </c>
      <c r="C34" s="296">
        <v>992</v>
      </c>
      <c r="D34" s="297" t="s">
        <v>22</v>
      </c>
      <c r="E34" s="297" t="s">
        <v>24</v>
      </c>
      <c r="F34" s="298" t="s">
        <v>73</v>
      </c>
      <c r="G34" s="299" t="s">
        <v>74</v>
      </c>
      <c r="H34" s="299" t="s">
        <v>23</v>
      </c>
      <c r="I34" s="300" t="s">
        <v>126</v>
      </c>
      <c r="J34" s="297"/>
      <c r="K34" s="295">
        <f>K36</f>
        <v>853.1</v>
      </c>
      <c r="L34" s="123"/>
      <c r="M34" s="124"/>
      <c r="N34" s="124"/>
      <c r="O34" s="57"/>
    </row>
    <row r="35" spans="1:15" s="52" customFormat="1" ht="18.75" x14ac:dyDescent="0.3">
      <c r="A35" s="277"/>
      <c r="B35" s="379" t="s">
        <v>68</v>
      </c>
      <c r="C35" s="296">
        <v>992</v>
      </c>
      <c r="D35" s="297" t="s">
        <v>22</v>
      </c>
      <c r="E35" s="297" t="s">
        <v>24</v>
      </c>
      <c r="F35" s="298" t="s">
        <v>73</v>
      </c>
      <c r="G35" s="299" t="s">
        <v>74</v>
      </c>
      <c r="H35" s="299" t="s">
        <v>23</v>
      </c>
      <c r="I35" s="300" t="s">
        <v>138</v>
      </c>
      <c r="J35" s="297"/>
      <c r="K35" s="295">
        <f>K36</f>
        <v>853.1</v>
      </c>
      <c r="L35" s="123"/>
      <c r="M35" s="124"/>
      <c r="N35" s="124"/>
    </row>
    <row r="36" spans="1:15" s="52" customFormat="1" ht="75" customHeight="1" x14ac:dyDescent="0.3">
      <c r="A36" s="277"/>
      <c r="B36" s="379" t="s">
        <v>75</v>
      </c>
      <c r="C36" s="296">
        <v>992</v>
      </c>
      <c r="D36" s="297" t="s">
        <v>22</v>
      </c>
      <c r="E36" s="297" t="s">
        <v>24</v>
      </c>
      <c r="F36" s="298" t="s">
        <v>73</v>
      </c>
      <c r="G36" s="299" t="s">
        <v>74</v>
      </c>
      <c r="H36" s="299" t="s">
        <v>23</v>
      </c>
      <c r="I36" s="300" t="s">
        <v>138</v>
      </c>
      <c r="J36" s="297" t="s">
        <v>76</v>
      </c>
      <c r="K36" s="295">
        <v>853.1</v>
      </c>
      <c r="L36" s="123"/>
      <c r="M36" s="124"/>
      <c r="N36" s="124"/>
      <c r="O36" s="57"/>
    </row>
    <row r="37" spans="1:15" s="52" customFormat="1" ht="57.75" customHeight="1" x14ac:dyDescent="0.3">
      <c r="A37" s="277"/>
      <c r="B37" s="383" t="s">
        <v>77</v>
      </c>
      <c r="C37" s="296">
        <v>992</v>
      </c>
      <c r="D37" s="297" t="s">
        <v>22</v>
      </c>
      <c r="E37" s="297" t="s">
        <v>25</v>
      </c>
      <c r="F37" s="298"/>
      <c r="G37" s="299"/>
      <c r="H37" s="299"/>
      <c r="I37" s="300"/>
      <c r="J37" s="297"/>
      <c r="K37" s="295">
        <f>K41+K42+K43+K46+K47</f>
        <v>4810.2</v>
      </c>
      <c r="L37" s="123"/>
      <c r="M37" s="125"/>
      <c r="N37" s="124"/>
    </row>
    <row r="38" spans="1:15" s="52" customFormat="1" ht="18.75" x14ac:dyDescent="0.3">
      <c r="A38" s="277"/>
      <c r="B38" s="379" t="s">
        <v>165</v>
      </c>
      <c r="C38" s="296">
        <v>992</v>
      </c>
      <c r="D38" s="297" t="s">
        <v>22</v>
      </c>
      <c r="E38" s="297" t="s">
        <v>25</v>
      </c>
      <c r="F38" s="298" t="s">
        <v>78</v>
      </c>
      <c r="G38" s="299" t="s">
        <v>65</v>
      </c>
      <c r="H38" s="299" t="s">
        <v>23</v>
      </c>
      <c r="I38" s="300" t="s">
        <v>126</v>
      </c>
      <c r="J38" s="297"/>
      <c r="K38" s="295">
        <f>K39+K44+K47</f>
        <v>4810.2</v>
      </c>
      <c r="L38" s="123"/>
      <c r="M38" s="124"/>
      <c r="N38" s="124"/>
    </row>
    <row r="39" spans="1:15" ht="18.75" x14ac:dyDescent="0.3">
      <c r="A39" s="302"/>
      <c r="B39" s="379" t="s">
        <v>165</v>
      </c>
      <c r="C39" s="296">
        <v>992</v>
      </c>
      <c r="D39" s="297" t="s">
        <v>22</v>
      </c>
      <c r="E39" s="297" t="s">
        <v>25</v>
      </c>
      <c r="F39" s="298" t="s">
        <v>78</v>
      </c>
      <c r="G39" s="299" t="s">
        <v>74</v>
      </c>
      <c r="H39" s="299" t="s">
        <v>23</v>
      </c>
      <c r="I39" s="300" t="s">
        <v>126</v>
      </c>
      <c r="J39" s="297"/>
      <c r="K39" s="295">
        <f>K40</f>
        <v>4751.2</v>
      </c>
    </row>
    <row r="40" spans="1:15" ht="18.75" x14ac:dyDescent="0.3">
      <c r="A40" s="302"/>
      <c r="B40" s="379" t="s">
        <v>68</v>
      </c>
      <c r="C40" s="296">
        <v>992</v>
      </c>
      <c r="D40" s="297" t="s">
        <v>22</v>
      </c>
      <c r="E40" s="297" t="s">
        <v>25</v>
      </c>
      <c r="F40" s="298" t="s">
        <v>78</v>
      </c>
      <c r="G40" s="299" t="s">
        <v>74</v>
      </c>
      <c r="H40" s="299" t="s">
        <v>23</v>
      </c>
      <c r="I40" s="300" t="s">
        <v>138</v>
      </c>
      <c r="J40" s="297"/>
      <c r="K40" s="295">
        <f>K41+K42+K43</f>
        <v>4751.2</v>
      </c>
    </row>
    <row r="41" spans="1:15" ht="76.5" customHeight="1" x14ac:dyDescent="0.3">
      <c r="A41" s="302"/>
      <c r="B41" s="379" t="s">
        <v>75</v>
      </c>
      <c r="C41" s="296">
        <v>992</v>
      </c>
      <c r="D41" s="297" t="s">
        <v>22</v>
      </c>
      <c r="E41" s="297" t="s">
        <v>25</v>
      </c>
      <c r="F41" s="298" t="s">
        <v>78</v>
      </c>
      <c r="G41" s="299" t="s">
        <v>74</v>
      </c>
      <c r="H41" s="299" t="s">
        <v>23</v>
      </c>
      <c r="I41" s="300" t="s">
        <v>138</v>
      </c>
      <c r="J41" s="297" t="s">
        <v>76</v>
      </c>
      <c r="K41" s="295">
        <v>3454.6</v>
      </c>
    </row>
    <row r="42" spans="1:15" ht="28.5" customHeight="1" x14ac:dyDescent="0.3">
      <c r="A42" s="303"/>
      <c r="B42" s="379" t="s">
        <v>79</v>
      </c>
      <c r="C42" s="296">
        <v>992</v>
      </c>
      <c r="D42" s="297" t="s">
        <v>22</v>
      </c>
      <c r="E42" s="297" t="s">
        <v>25</v>
      </c>
      <c r="F42" s="298" t="s">
        <v>78</v>
      </c>
      <c r="G42" s="299" t="s">
        <v>74</v>
      </c>
      <c r="H42" s="299" t="s">
        <v>23</v>
      </c>
      <c r="I42" s="300" t="s">
        <v>138</v>
      </c>
      <c r="J42" s="297" t="s">
        <v>80</v>
      </c>
      <c r="K42" s="295">
        <v>1281.0999999999999</v>
      </c>
    </row>
    <row r="43" spans="1:15" ht="16.5" customHeight="1" x14ac:dyDescent="0.3">
      <c r="A43" s="303"/>
      <c r="B43" s="379" t="s">
        <v>81</v>
      </c>
      <c r="C43" s="296">
        <v>992</v>
      </c>
      <c r="D43" s="297" t="s">
        <v>22</v>
      </c>
      <c r="E43" s="297" t="s">
        <v>25</v>
      </c>
      <c r="F43" s="298" t="s">
        <v>78</v>
      </c>
      <c r="G43" s="299" t="s">
        <v>74</v>
      </c>
      <c r="H43" s="299" t="s">
        <v>23</v>
      </c>
      <c r="I43" s="300" t="s">
        <v>138</v>
      </c>
      <c r="J43" s="297" t="s">
        <v>82</v>
      </c>
      <c r="K43" s="295">
        <v>15.5</v>
      </c>
    </row>
    <row r="44" spans="1:15" ht="18.75" x14ac:dyDescent="0.3">
      <c r="A44" s="302"/>
      <c r="B44" s="379" t="s">
        <v>55</v>
      </c>
      <c r="C44" s="296">
        <v>992</v>
      </c>
      <c r="D44" s="297" t="s">
        <v>22</v>
      </c>
      <c r="E44" s="297" t="s">
        <v>25</v>
      </c>
      <c r="F44" s="298" t="s">
        <v>78</v>
      </c>
      <c r="G44" s="299" t="s">
        <v>67</v>
      </c>
      <c r="H44" s="299" t="s">
        <v>23</v>
      </c>
      <c r="I44" s="300" t="s">
        <v>126</v>
      </c>
      <c r="J44" s="297"/>
      <c r="K44" s="295">
        <f>K45</f>
        <v>3.8</v>
      </c>
    </row>
    <row r="45" spans="1:15" ht="37.5" x14ac:dyDescent="0.3">
      <c r="A45" s="302"/>
      <c r="B45" s="379" t="s">
        <v>83</v>
      </c>
      <c r="C45" s="296">
        <v>992</v>
      </c>
      <c r="D45" s="297" t="s">
        <v>22</v>
      </c>
      <c r="E45" s="297" t="s">
        <v>25</v>
      </c>
      <c r="F45" s="298" t="s">
        <v>78</v>
      </c>
      <c r="G45" s="299" t="s">
        <v>67</v>
      </c>
      <c r="H45" s="299" t="s">
        <v>23</v>
      </c>
      <c r="I45" s="300" t="s">
        <v>139</v>
      </c>
      <c r="J45" s="297"/>
      <c r="K45" s="295">
        <f>K46</f>
        <v>3.8</v>
      </c>
    </row>
    <row r="46" spans="1:15" ht="44.25" customHeight="1" x14ac:dyDescent="0.3">
      <c r="A46" s="304"/>
      <c r="B46" s="384" t="s">
        <v>79</v>
      </c>
      <c r="C46" s="385">
        <v>992</v>
      </c>
      <c r="D46" s="386" t="s">
        <v>22</v>
      </c>
      <c r="E46" s="386" t="s">
        <v>25</v>
      </c>
      <c r="F46" s="387" t="s">
        <v>78</v>
      </c>
      <c r="G46" s="388" t="s">
        <v>67</v>
      </c>
      <c r="H46" s="388" t="s">
        <v>23</v>
      </c>
      <c r="I46" s="389" t="s">
        <v>139</v>
      </c>
      <c r="J46" s="386" t="s">
        <v>80</v>
      </c>
      <c r="K46" s="390">
        <v>3.8</v>
      </c>
    </row>
    <row r="47" spans="1:15" ht="18.75" x14ac:dyDescent="0.3">
      <c r="A47" s="302"/>
      <c r="B47" s="311" t="s">
        <v>302</v>
      </c>
      <c r="C47" s="296">
        <v>992</v>
      </c>
      <c r="D47" s="297" t="s">
        <v>22</v>
      </c>
      <c r="E47" s="297" t="s">
        <v>25</v>
      </c>
      <c r="F47" s="387" t="s">
        <v>78</v>
      </c>
      <c r="G47" s="388" t="s">
        <v>148</v>
      </c>
      <c r="H47" s="388" t="s">
        <v>23</v>
      </c>
      <c r="I47" s="389" t="s">
        <v>126</v>
      </c>
      <c r="J47" s="297"/>
      <c r="K47" s="295">
        <f>K48+K50</f>
        <v>55.2</v>
      </c>
    </row>
    <row r="48" spans="1:15" ht="56.25" x14ac:dyDescent="0.3">
      <c r="A48" s="302"/>
      <c r="B48" s="311" t="s">
        <v>303</v>
      </c>
      <c r="C48" s="296">
        <v>992</v>
      </c>
      <c r="D48" s="297" t="s">
        <v>22</v>
      </c>
      <c r="E48" s="297" t="s">
        <v>25</v>
      </c>
      <c r="F48" s="387" t="s">
        <v>78</v>
      </c>
      <c r="G48" s="388" t="s">
        <v>148</v>
      </c>
      <c r="H48" s="388" t="s">
        <v>23</v>
      </c>
      <c r="I48" s="389" t="s">
        <v>304</v>
      </c>
      <c r="J48" s="297"/>
      <c r="K48" s="295">
        <f>K49</f>
        <v>27.5</v>
      </c>
    </row>
    <row r="49" spans="1:14" ht="18.75" x14ac:dyDescent="0.3">
      <c r="A49" s="302"/>
      <c r="B49" s="311" t="s">
        <v>69</v>
      </c>
      <c r="C49" s="296">
        <v>992</v>
      </c>
      <c r="D49" s="297" t="s">
        <v>22</v>
      </c>
      <c r="E49" s="297" t="s">
        <v>25</v>
      </c>
      <c r="F49" s="387" t="s">
        <v>78</v>
      </c>
      <c r="G49" s="388" t="s">
        <v>148</v>
      </c>
      <c r="H49" s="388" t="s">
        <v>23</v>
      </c>
      <c r="I49" s="389" t="s">
        <v>304</v>
      </c>
      <c r="J49" s="297" t="s">
        <v>70</v>
      </c>
      <c r="K49" s="295">
        <v>27.5</v>
      </c>
    </row>
    <row r="50" spans="1:14" ht="37.5" x14ac:dyDescent="0.3">
      <c r="A50" s="302"/>
      <c r="B50" s="311" t="s">
        <v>305</v>
      </c>
      <c r="C50" s="296">
        <v>992</v>
      </c>
      <c r="D50" s="297" t="s">
        <v>22</v>
      </c>
      <c r="E50" s="297" t="s">
        <v>25</v>
      </c>
      <c r="F50" s="298" t="s">
        <v>78</v>
      </c>
      <c r="G50" s="299" t="s">
        <v>148</v>
      </c>
      <c r="H50" s="299" t="s">
        <v>23</v>
      </c>
      <c r="I50" s="300" t="s">
        <v>307</v>
      </c>
      <c r="J50" s="297"/>
      <c r="K50" s="295">
        <f>K51</f>
        <v>27.7</v>
      </c>
    </row>
    <row r="51" spans="1:14" ht="18.75" x14ac:dyDescent="0.3">
      <c r="A51" s="302"/>
      <c r="B51" s="311" t="s">
        <v>69</v>
      </c>
      <c r="C51" s="296">
        <v>992</v>
      </c>
      <c r="D51" s="297" t="s">
        <v>22</v>
      </c>
      <c r="E51" s="298" t="s">
        <v>25</v>
      </c>
      <c r="F51" s="298" t="s">
        <v>78</v>
      </c>
      <c r="G51" s="299" t="s">
        <v>148</v>
      </c>
      <c r="H51" s="299" t="s">
        <v>23</v>
      </c>
      <c r="I51" s="300" t="s">
        <v>307</v>
      </c>
      <c r="J51" s="300" t="s">
        <v>70</v>
      </c>
      <c r="K51" s="295">
        <v>27.7</v>
      </c>
    </row>
    <row r="52" spans="1:14" ht="18.75" x14ac:dyDescent="0.3">
      <c r="A52" s="302"/>
      <c r="B52" s="375" t="s">
        <v>84</v>
      </c>
      <c r="C52" s="305">
        <v>992</v>
      </c>
      <c r="D52" s="306" t="s">
        <v>22</v>
      </c>
      <c r="E52" s="306" t="s">
        <v>42</v>
      </c>
      <c r="F52" s="406"/>
      <c r="G52" s="407"/>
      <c r="H52" s="407"/>
      <c r="I52" s="408"/>
      <c r="J52" s="306"/>
      <c r="K52" s="283">
        <f>K56</f>
        <v>10</v>
      </c>
    </row>
    <row r="53" spans="1:14" ht="18.75" x14ac:dyDescent="0.3">
      <c r="A53" s="302"/>
      <c r="B53" s="379" t="s">
        <v>57</v>
      </c>
      <c r="C53" s="296">
        <v>992</v>
      </c>
      <c r="D53" s="297" t="s">
        <v>22</v>
      </c>
      <c r="E53" s="297" t="s">
        <v>42</v>
      </c>
      <c r="F53" s="298" t="s">
        <v>78</v>
      </c>
      <c r="G53" s="299" t="s">
        <v>65</v>
      </c>
      <c r="H53" s="299" t="s">
        <v>23</v>
      </c>
      <c r="I53" s="300" t="s">
        <v>126</v>
      </c>
      <c r="J53" s="297"/>
      <c r="K53" s="295">
        <f>K56</f>
        <v>10</v>
      </c>
    </row>
    <row r="54" spans="1:14" ht="18.75" x14ac:dyDescent="0.3">
      <c r="A54" s="302"/>
      <c r="B54" s="379" t="s">
        <v>54</v>
      </c>
      <c r="C54" s="296">
        <v>992</v>
      </c>
      <c r="D54" s="297" t="s">
        <v>22</v>
      </c>
      <c r="E54" s="297" t="s">
        <v>42</v>
      </c>
      <c r="F54" s="298" t="s">
        <v>78</v>
      </c>
      <c r="G54" s="299" t="s">
        <v>85</v>
      </c>
      <c r="H54" s="299" t="s">
        <v>23</v>
      </c>
      <c r="I54" s="300" t="s">
        <v>126</v>
      </c>
      <c r="J54" s="297"/>
      <c r="K54" s="295">
        <f>K56</f>
        <v>10</v>
      </c>
    </row>
    <row r="55" spans="1:14" ht="18.75" x14ac:dyDescent="0.3">
      <c r="A55" s="302"/>
      <c r="B55" s="379" t="s">
        <v>86</v>
      </c>
      <c r="C55" s="296">
        <v>992</v>
      </c>
      <c r="D55" s="297" t="s">
        <v>22</v>
      </c>
      <c r="E55" s="297" t="s">
        <v>42</v>
      </c>
      <c r="F55" s="298" t="s">
        <v>78</v>
      </c>
      <c r="G55" s="299" t="s">
        <v>85</v>
      </c>
      <c r="H55" s="299" t="s">
        <v>23</v>
      </c>
      <c r="I55" s="300" t="s">
        <v>140</v>
      </c>
      <c r="J55" s="297"/>
      <c r="K55" s="295">
        <f>K56</f>
        <v>10</v>
      </c>
    </row>
    <row r="56" spans="1:14" ht="18.75" x14ac:dyDescent="0.3">
      <c r="A56" s="302"/>
      <c r="B56" s="379" t="s">
        <v>81</v>
      </c>
      <c r="C56" s="296">
        <v>992</v>
      </c>
      <c r="D56" s="297" t="s">
        <v>22</v>
      </c>
      <c r="E56" s="297" t="s">
        <v>42</v>
      </c>
      <c r="F56" s="298" t="s">
        <v>78</v>
      </c>
      <c r="G56" s="299" t="s">
        <v>85</v>
      </c>
      <c r="H56" s="299" t="s">
        <v>23</v>
      </c>
      <c r="I56" s="300" t="s">
        <v>140</v>
      </c>
      <c r="J56" s="297" t="s">
        <v>82</v>
      </c>
      <c r="K56" s="295">
        <v>10</v>
      </c>
    </row>
    <row r="57" spans="1:14" s="52" customFormat="1" ht="28.5" customHeight="1" x14ac:dyDescent="0.3">
      <c r="A57" s="301"/>
      <c r="B57" s="381" t="s">
        <v>8</v>
      </c>
      <c r="C57" s="305">
        <v>992</v>
      </c>
      <c r="D57" s="306" t="s">
        <v>22</v>
      </c>
      <c r="E57" s="306">
        <v>13</v>
      </c>
      <c r="F57" s="307"/>
      <c r="G57" s="308"/>
      <c r="H57" s="299"/>
      <c r="I57" s="309"/>
      <c r="J57" s="306"/>
      <c r="K57" s="283">
        <f>K58+K62+K66</f>
        <v>5477.6</v>
      </c>
      <c r="L57" s="123"/>
      <c r="M57" s="124"/>
      <c r="N57" s="124"/>
    </row>
    <row r="58" spans="1:14" ht="42" customHeight="1" x14ac:dyDescent="0.3">
      <c r="A58" s="302"/>
      <c r="B58" s="391" t="s">
        <v>388</v>
      </c>
      <c r="C58" s="296">
        <v>992</v>
      </c>
      <c r="D58" s="297" t="s">
        <v>22</v>
      </c>
      <c r="E58" s="297">
        <v>13</v>
      </c>
      <c r="F58" s="298" t="s">
        <v>42</v>
      </c>
      <c r="G58" s="299" t="s">
        <v>65</v>
      </c>
      <c r="H58" s="299" t="s">
        <v>23</v>
      </c>
      <c r="I58" s="300" t="s">
        <v>126</v>
      </c>
      <c r="J58" s="392"/>
      <c r="K58" s="295">
        <f>K61</f>
        <v>14.4</v>
      </c>
    </row>
    <row r="59" spans="1:14" ht="34.5" customHeight="1" x14ac:dyDescent="0.3">
      <c r="A59" s="303"/>
      <c r="B59" s="391" t="s">
        <v>90</v>
      </c>
      <c r="C59" s="296">
        <v>992</v>
      </c>
      <c r="D59" s="297" t="s">
        <v>22</v>
      </c>
      <c r="E59" s="297">
        <v>13</v>
      </c>
      <c r="F59" s="298" t="s">
        <v>42</v>
      </c>
      <c r="G59" s="299" t="s">
        <v>74</v>
      </c>
      <c r="H59" s="299" t="s">
        <v>23</v>
      </c>
      <c r="I59" s="300" t="s">
        <v>126</v>
      </c>
      <c r="J59" s="392"/>
      <c r="K59" s="295">
        <f>K61</f>
        <v>14.4</v>
      </c>
      <c r="L59" s="454"/>
    </row>
    <row r="60" spans="1:14" s="23" customFormat="1" ht="28.5" customHeight="1" x14ac:dyDescent="0.3">
      <c r="A60" s="303"/>
      <c r="B60" s="391" t="s">
        <v>91</v>
      </c>
      <c r="C60" s="296">
        <v>992</v>
      </c>
      <c r="D60" s="297" t="s">
        <v>22</v>
      </c>
      <c r="E60" s="297">
        <v>13</v>
      </c>
      <c r="F60" s="298" t="s">
        <v>42</v>
      </c>
      <c r="G60" s="299" t="s">
        <v>74</v>
      </c>
      <c r="H60" s="299" t="s">
        <v>23</v>
      </c>
      <c r="I60" s="300" t="s">
        <v>132</v>
      </c>
      <c r="J60" s="392"/>
      <c r="K60" s="295">
        <f>K61</f>
        <v>14.4</v>
      </c>
      <c r="L60" s="454"/>
      <c r="M60" s="126"/>
      <c r="N60" s="126"/>
    </row>
    <row r="61" spans="1:14" ht="28.5" customHeight="1" x14ac:dyDescent="0.3">
      <c r="A61" s="303"/>
      <c r="B61" s="379" t="s">
        <v>111</v>
      </c>
      <c r="C61" s="296">
        <v>992</v>
      </c>
      <c r="D61" s="297" t="s">
        <v>22</v>
      </c>
      <c r="E61" s="297">
        <v>13</v>
      </c>
      <c r="F61" s="298" t="s">
        <v>42</v>
      </c>
      <c r="G61" s="299" t="s">
        <v>74</v>
      </c>
      <c r="H61" s="299" t="s">
        <v>23</v>
      </c>
      <c r="I61" s="300" t="s">
        <v>132</v>
      </c>
      <c r="J61" s="297" t="s">
        <v>112</v>
      </c>
      <c r="K61" s="295">
        <v>14.4</v>
      </c>
      <c r="L61" s="454"/>
    </row>
    <row r="62" spans="1:14" ht="49.5" customHeight="1" x14ac:dyDescent="0.3">
      <c r="A62" s="303"/>
      <c r="B62" s="391" t="s">
        <v>214</v>
      </c>
      <c r="C62" s="296">
        <v>992</v>
      </c>
      <c r="D62" s="297" t="s">
        <v>22</v>
      </c>
      <c r="E62" s="297">
        <v>13</v>
      </c>
      <c r="F62" s="298" t="s">
        <v>41</v>
      </c>
      <c r="G62" s="299" t="s">
        <v>65</v>
      </c>
      <c r="H62" s="299" t="s">
        <v>23</v>
      </c>
      <c r="I62" s="300" t="s">
        <v>126</v>
      </c>
      <c r="J62" s="297"/>
      <c r="K62" s="295">
        <f>K65</f>
        <v>425.4</v>
      </c>
      <c r="L62" s="454"/>
    </row>
    <row r="63" spans="1:14" ht="35.25" customHeight="1" x14ac:dyDescent="0.3">
      <c r="A63" s="303"/>
      <c r="B63" s="391" t="s">
        <v>181</v>
      </c>
      <c r="C63" s="296">
        <v>992</v>
      </c>
      <c r="D63" s="297" t="s">
        <v>22</v>
      </c>
      <c r="E63" s="297">
        <v>13</v>
      </c>
      <c r="F63" s="298" t="s">
        <v>41</v>
      </c>
      <c r="G63" s="299" t="s">
        <v>65</v>
      </c>
      <c r="H63" s="299" t="s">
        <v>23</v>
      </c>
      <c r="I63" s="300" t="s">
        <v>126</v>
      </c>
      <c r="J63" s="297"/>
      <c r="K63" s="295">
        <f>K65</f>
        <v>425.4</v>
      </c>
      <c r="L63" s="454"/>
    </row>
    <row r="64" spans="1:14" ht="42.75" customHeight="1" x14ac:dyDescent="0.3">
      <c r="A64" s="303"/>
      <c r="B64" s="391" t="s">
        <v>183</v>
      </c>
      <c r="C64" s="296">
        <v>992</v>
      </c>
      <c r="D64" s="297" t="s">
        <v>22</v>
      </c>
      <c r="E64" s="297">
        <v>13</v>
      </c>
      <c r="F64" s="298" t="s">
        <v>41</v>
      </c>
      <c r="G64" s="299" t="s">
        <v>74</v>
      </c>
      <c r="H64" s="299" t="s">
        <v>23</v>
      </c>
      <c r="I64" s="300" t="s">
        <v>182</v>
      </c>
      <c r="J64" s="297"/>
      <c r="K64" s="295">
        <f>K65</f>
        <v>425.4</v>
      </c>
      <c r="L64" s="454"/>
    </row>
    <row r="65" spans="1:256" ht="21.75" customHeight="1" x14ac:dyDescent="0.3">
      <c r="A65" s="303"/>
      <c r="B65" s="379" t="s">
        <v>79</v>
      </c>
      <c r="C65" s="296">
        <v>992</v>
      </c>
      <c r="D65" s="297" t="s">
        <v>22</v>
      </c>
      <c r="E65" s="297">
        <v>13</v>
      </c>
      <c r="F65" s="298" t="s">
        <v>41</v>
      </c>
      <c r="G65" s="299" t="s">
        <v>74</v>
      </c>
      <c r="H65" s="299" t="s">
        <v>23</v>
      </c>
      <c r="I65" s="300" t="s">
        <v>182</v>
      </c>
      <c r="J65" s="297" t="s">
        <v>80</v>
      </c>
      <c r="K65" s="295">
        <v>425.4</v>
      </c>
      <c r="L65" s="454"/>
    </row>
    <row r="66" spans="1:256" ht="28.5" customHeight="1" x14ac:dyDescent="0.3">
      <c r="A66" s="303"/>
      <c r="B66" s="379" t="s">
        <v>52</v>
      </c>
      <c r="C66" s="296">
        <v>992</v>
      </c>
      <c r="D66" s="297" t="s">
        <v>22</v>
      </c>
      <c r="E66" s="297" t="s">
        <v>41</v>
      </c>
      <c r="F66" s="298" t="s">
        <v>78</v>
      </c>
      <c r="G66" s="299" t="s">
        <v>74</v>
      </c>
      <c r="H66" s="299" t="s">
        <v>23</v>
      </c>
      <c r="I66" s="300" t="s">
        <v>126</v>
      </c>
      <c r="J66" s="297"/>
      <c r="K66" s="295">
        <f>K67</f>
        <v>5037.8</v>
      </c>
      <c r="L66" s="454"/>
    </row>
    <row r="67" spans="1:256" s="52" customFormat="1" ht="18.75" x14ac:dyDescent="0.3">
      <c r="A67" s="303"/>
      <c r="B67" s="379" t="s">
        <v>171</v>
      </c>
      <c r="C67" s="296">
        <v>992</v>
      </c>
      <c r="D67" s="297" t="s">
        <v>22</v>
      </c>
      <c r="E67" s="297" t="s">
        <v>41</v>
      </c>
      <c r="F67" s="298" t="s">
        <v>78</v>
      </c>
      <c r="G67" s="299" t="s">
        <v>74</v>
      </c>
      <c r="H67" s="299" t="s">
        <v>23</v>
      </c>
      <c r="I67" s="300" t="s">
        <v>172</v>
      </c>
      <c r="J67" s="297"/>
      <c r="K67" s="295">
        <f>K68</f>
        <v>5037.8</v>
      </c>
      <c r="L67" s="454">
        <v>100</v>
      </c>
      <c r="M67" s="119"/>
      <c r="N67" s="119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M67" s="53"/>
      <c r="BN67" s="53"/>
      <c r="BO67" s="53"/>
      <c r="BP67" s="53"/>
      <c r="BQ67" s="53"/>
      <c r="BR67" s="53"/>
      <c r="BS67" s="53"/>
      <c r="BT67" s="53"/>
      <c r="BU67" s="53"/>
      <c r="BV67" s="53"/>
      <c r="BW67" s="53"/>
      <c r="BX67" s="53"/>
      <c r="BY67" s="53"/>
      <c r="BZ67" s="53"/>
      <c r="CA67" s="53"/>
      <c r="CB67" s="53"/>
      <c r="CC67" s="53"/>
      <c r="CD67" s="53"/>
      <c r="CE67" s="53"/>
      <c r="CF67" s="53"/>
      <c r="CG67" s="53"/>
      <c r="CH67" s="53"/>
      <c r="CI67" s="53"/>
      <c r="CJ67" s="53"/>
      <c r="CK67" s="53"/>
      <c r="CL67" s="53"/>
      <c r="CM67" s="53"/>
      <c r="CN67" s="53"/>
      <c r="CO67" s="53"/>
      <c r="CP67" s="53"/>
      <c r="CQ67" s="53"/>
      <c r="CR67" s="53"/>
      <c r="CS67" s="53"/>
      <c r="CT67" s="53"/>
      <c r="CU67" s="53"/>
      <c r="CV67" s="53"/>
      <c r="CW67" s="53"/>
      <c r="CX67" s="53"/>
      <c r="CY67" s="53"/>
      <c r="CZ67" s="53"/>
      <c r="DA67" s="53"/>
      <c r="DB67" s="53"/>
      <c r="DC67" s="53"/>
      <c r="DD67" s="53"/>
      <c r="DE67" s="53"/>
      <c r="DF67" s="53"/>
      <c r="DG67" s="53"/>
      <c r="DH67" s="53"/>
      <c r="DI67" s="53"/>
      <c r="DJ67" s="53"/>
      <c r="DK67" s="53"/>
      <c r="DL67" s="53"/>
      <c r="DM67" s="53"/>
      <c r="DN67" s="53"/>
      <c r="DO67" s="53"/>
      <c r="DP67" s="53"/>
      <c r="DQ67" s="53"/>
      <c r="DR67" s="53"/>
      <c r="DS67" s="53"/>
      <c r="DT67" s="53"/>
      <c r="DU67" s="53"/>
      <c r="DV67" s="53"/>
      <c r="DW67" s="53"/>
      <c r="DX67" s="53"/>
      <c r="DY67" s="53"/>
      <c r="DZ67" s="53"/>
      <c r="EA67" s="53"/>
      <c r="EB67" s="53"/>
      <c r="EC67" s="53"/>
      <c r="ED67" s="53"/>
      <c r="EE67" s="53"/>
      <c r="EF67" s="53"/>
      <c r="EG67" s="53"/>
      <c r="EH67" s="53"/>
      <c r="EI67" s="53"/>
      <c r="EJ67" s="53"/>
      <c r="EK67" s="53"/>
      <c r="EL67" s="53"/>
      <c r="EM67" s="53"/>
      <c r="EN67" s="53"/>
      <c r="EO67" s="53"/>
      <c r="EP67" s="53"/>
      <c r="EQ67" s="53"/>
      <c r="ER67" s="53"/>
      <c r="ES67" s="53"/>
      <c r="ET67" s="53"/>
      <c r="EU67" s="53"/>
      <c r="EV67" s="53"/>
      <c r="EW67" s="53"/>
      <c r="EX67" s="53"/>
      <c r="EY67" s="53"/>
      <c r="EZ67" s="53"/>
      <c r="FA67" s="53"/>
      <c r="FB67" s="53"/>
      <c r="FC67" s="53"/>
      <c r="FD67" s="53"/>
      <c r="FE67" s="53"/>
      <c r="FF67" s="53"/>
      <c r="FG67" s="53"/>
      <c r="FH67" s="53"/>
      <c r="FI67" s="53"/>
      <c r="FJ67" s="53"/>
      <c r="FK67" s="53"/>
      <c r="FL67" s="53"/>
      <c r="FM67" s="53"/>
      <c r="FN67" s="53"/>
      <c r="FO67" s="53"/>
      <c r="FP67" s="53"/>
      <c r="FQ67" s="53"/>
      <c r="FR67" s="53"/>
      <c r="FS67" s="53"/>
      <c r="FT67" s="53"/>
      <c r="FU67" s="53"/>
      <c r="FV67" s="53"/>
      <c r="FW67" s="53"/>
      <c r="FX67" s="53"/>
      <c r="FY67" s="53"/>
      <c r="FZ67" s="53"/>
      <c r="GA67" s="53"/>
      <c r="GB67" s="53"/>
      <c r="GC67" s="53"/>
      <c r="GD67" s="53"/>
      <c r="GE67" s="53"/>
      <c r="GF67" s="53"/>
      <c r="GG67" s="53"/>
      <c r="GH67" s="53"/>
      <c r="GI67" s="53"/>
      <c r="GJ67" s="53"/>
      <c r="GK67" s="53"/>
      <c r="GL67" s="53"/>
      <c r="GM67" s="53"/>
      <c r="GN67" s="53"/>
      <c r="GO67" s="53"/>
      <c r="GP67" s="53"/>
      <c r="GQ67" s="53"/>
      <c r="GR67" s="53"/>
      <c r="GS67" s="53"/>
      <c r="GT67" s="53"/>
      <c r="GU67" s="53"/>
      <c r="GV67" s="53"/>
      <c r="GW67" s="53"/>
      <c r="GX67" s="53"/>
      <c r="GY67" s="53"/>
      <c r="GZ67" s="53"/>
      <c r="HA67" s="53"/>
      <c r="HB67" s="53"/>
      <c r="HC67" s="53"/>
      <c r="HD67" s="53"/>
      <c r="HE67" s="53"/>
      <c r="HF67" s="53"/>
      <c r="HG67" s="53"/>
      <c r="HH67" s="53"/>
      <c r="HI67" s="53"/>
      <c r="HJ67" s="53"/>
      <c r="HK67" s="53"/>
      <c r="HL67" s="53"/>
      <c r="HM67" s="53"/>
      <c r="HN67" s="53"/>
      <c r="HO67" s="53"/>
      <c r="HP67" s="53"/>
      <c r="HQ67" s="53"/>
      <c r="HR67" s="53"/>
      <c r="HS67" s="53"/>
      <c r="HT67" s="53"/>
      <c r="HU67" s="53"/>
      <c r="HV67" s="53"/>
      <c r="HW67" s="53"/>
      <c r="HX67" s="53"/>
      <c r="HY67" s="53"/>
      <c r="HZ67" s="53"/>
      <c r="IA67" s="53"/>
      <c r="IB67" s="53"/>
      <c r="IC67" s="53"/>
      <c r="ID67" s="53"/>
      <c r="IE67" s="53"/>
      <c r="IF67" s="53"/>
      <c r="IG67" s="53"/>
      <c r="IH67" s="53"/>
      <c r="II67" s="53"/>
      <c r="IJ67" s="53"/>
      <c r="IK67" s="53"/>
      <c r="IL67" s="53"/>
      <c r="IM67" s="53"/>
      <c r="IN67" s="53"/>
      <c r="IO67" s="53"/>
      <c r="IP67" s="53"/>
      <c r="IQ67" s="53"/>
      <c r="IR67" s="53"/>
      <c r="IS67" s="53"/>
      <c r="IT67" s="53"/>
      <c r="IU67" s="53"/>
      <c r="IV67" s="53"/>
    </row>
    <row r="68" spans="1:256" ht="18.75" x14ac:dyDescent="0.3">
      <c r="A68" s="303"/>
      <c r="B68" s="554" t="s">
        <v>336</v>
      </c>
      <c r="C68" s="547">
        <v>993</v>
      </c>
      <c r="D68" s="548" t="s">
        <v>22</v>
      </c>
      <c r="E68" s="548" t="s">
        <v>41</v>
      </c>
      <c r="F68" s="549" t="s">
        <v>78</v>
      </c>
      <c r="G68" s="550" t="s">
        <v>74</v>
      </c>
      <c r="H68" s="550" t="s">
        <v>23</v>
      </c>
      <c r="I68" s="551" t="s">
        <v>172</v>
      </c>
      <c r="J68" s="548" t="s">
        <v>82</v>
      </c>
      <c r="K68" s="552">
        <v>5037.8</v>
      </c>
      <c r="L68" s="454">
        <v>-100</v>
      </c>
    </row>
    <row r="69" spans="1:256" s="52" customFormat="1" ht="18.75" x14ac:dyDescent="0.3">
      <c r="A69" s="382"/>
      <c r="B69" s="375" t="s">
        <v>34</v>
      </c>
      <c r="C69" s="305">
        <v>992</v>
      </c>
      <c r="D69" s="306" t="s">
        <v>24</v>
      </c>
      <c r="E69" s="306" t="s">
        <v>23</v>
      </c>
      <c r="F69" s="307"/>
      <c r="G69" s="308"/>
      <c r="H69" s="308"/>
      <c r="I69" s="309"/>
      <c r="J69" s="306"/>
      <c r="K69" s="283">
        <f>K74</f>
        <v>245.3</v>
      </c>
      <c r="L69" s="455"/>
      <c r="M69" s="124"/>
      <c r="N69" s="124"/>
    </row>
    <row r="70" spans="1:256" ht="21.75" customHeight="1" x14ac:dyDescent="0.3">
      <c r="A70" s="303"/>
      <c r="B70" s="379" t="s">
        <v>10</v>
      </c>
      <c r="C70" s="296">
        <v>992</v>
      </c>
      <c r="D70" s="297" t="s">
        <v>24</v>
      </c>
      <c r="E70" s="297" t="s">
        <v>26</v>
      </c>
      <c r="F70" s="298"/>
      <c r="G70" s="299"/>
      <c r="H70" s="299"/>
      <c r="I70" s="300"/>
      <c r="J70" s="297"/>
      <c r="K70" s="295">
        <f>K69</f>
        <v>245.3</v>
      </c>
      <c r="L70" s="454"/>
    </row>
    <row r="71" spans="1:256" ht="18.75" x14ac:dyDescent="0.3">
      <c r="A71" s="303"/>
      <c r="B71" s="379" t="s">
        <v>339</v>
      </c>
      <c r="C71" s="296">
        <v>992</v>
      </c>
      <c r="D71" s="297" t="s">
        <v>24</v>
      </c>
      <c r="E71" s="297" t="s">
        <v>26</v>
      </c>
      <c r="F71" s="298" t="s">
        <v>78</v>
      </c>
      <c r="G71" s="299" t="s">
        <v>65</v>
      </c>
      <c r="H71" s="299" t="s">
        <v>23</v>
      </c>
      <c r="I71" s="300" t="s">
        <v>66</v>
      </c>
      <c r="J71" s="297"/>
      <c r="K71" s="295">
        <f>K69</f>
        <v>245.3</v>
      </c>
      <c r="L71" s="454"/>
    </row>
    <row r="72" spans="1:256" ht="21" customHeight="1" x14ac:dyDescent="0.3">
      <c r="A72" s="303"/>
      <c r="B72" s="379" t="s">
        <v>165</v>
      </c>
      <c r="C72" s="296">
        <v>992</v>
      </c>
      <c r="D72" s="297" t="s">
        <v>24</v>
      </c>
      <c r="E72" s="297" t="s">
        <v>26</v>
      </c>
      <c r="F72" s="298" t="s">
        <v>78</v>
      </c>
      <c r="G72" s="299" t="s">
        <v>74</v>
      </c>
      <c r="H72" s="299" t="s">
        <v>23</v>
      </c>
      <c r="I72" s="300" t="s">
        <v>66</v>
      </c>
      <c r="J72" s="297"/>
      <c r="K72" s="295">
        <f>K69</f>
        <v>245.3</v>
      </c>
      <c r="L72" s="454"/>
    </row>
    <row r="73" spans="1:256" ht="46.5" customHeight="1" x14ac:dyDescent="0.3">
      <c r="A73" s="303"/>
      <c r="B73" s="379" t="s">
        <v>35</v>
      </c>
      <c r="C73" s="296">
        <v>992</v>
      </c>
      <c r="D73" s="297" t="s">
        <v>24</v>
      </c>
      <c r="E73" s="297" t="s">
        <v>26</v>
      </c>
      <c r="F73" s="298" t="s">
        <v>78</v>
      </c>
      <c r="G73" s="299" t="s">
        <v>74</v>
      </c>
      <c r="H73" s="299" t="s">
        <v>23</v>
      </c>
      <c r="I73" s="300" t="s">
        <v>142</v>
      </c>
      <c r="J73" s="297"/>
      <c r="K73" s="295">
        <f>K74</f>
        <v>245.3</v>
      </c>
      <c r="L73" s="454"/>
    </row>
    <row r="74" spans="1:256" ht="57.75" customHeight="1" x14ac:dyDescent="0.3">
      <c r="A74" s="303"/>
      <c r="B74" s="379" t="s">
        <v>75</v>
      </c>
      <c r="C74" s="296">
        <v>992</v>
      </c>
      <c r="D74" s="297" t="s">
        <v>24</v>
      </c>
      <c r="E74" s="297" t="s">
        <v>26</v>
      </c>
      <c r="F74" s="298" t="s">
        <v>78</v>
      </c>
      <c r="G74" s="299" t="s">
        <v>74</v>
      </c>
      <c r="H74" s="299" t="s">
        <v>23</v>
      </c>
      <c r="I74" s="300" t="s">
        <v>142</v>
      </c>
      <c r="J74" s="297" t="s">
        <v>76</v>
      </c>
      <c r="K74" s="393">
        <v>245.3</v>
      </c>
      <c r="L74" s="454"/>
    </row>
    <row r="75" spans="1:256" s="52" customFormat="1" ht="39.75" customHeight="1" x14ac:dyDescent="0.3">
      <c r="A75" s="382"/>
      <c r="B75" s="381" t="s">
        <v>11</v>
      </c>
      <c r="C75" s="305">
        <v>992</v>
      </c>
      <c r="D75" s="306" t="s">
        <v>26</v>
      </c>
      <c r="E75" s="306" t="s">
        <v>23</v>
      </c>
      <c r="F75" s="307"/>
      <c r="G75" s="308"/>
      <c r="H75" s="308"/>
      <c r="I75" s="309"/>
      <c r="J75" s="306"/>
      <c r="K75" s="283">
        <f>K76+K85+K83</f>
        <v>45</v>
      </c>
      <c r="L75" s="455"/>
      <c r="M75" s="124"/>
      <c r="N75" s="124"/>
    </row>
    <row r="76" spans="1:256" ht="36.75" customHeight="1" x14ac:dyDescent="0.3">
      <c r="A76" s="303"/>
      <c r="B76" s="391" t="s">
        <v>459</v>
      </c>
      <c r="C76" s="296">
        <v>992</v>
      </c>
      <c r="D76" s="297" t="s">
        <v>26</v>
      </c>
      <c r="E76" s="297" t="s">
        <v>97</v>
      </c>
      <c r="F76" s="298" t="s">
        <v>23</v>
      </c>
      <c r="G76" s="299" t="s">
        <v>65</v>
      </c>
      <c r="H76" s="299" t="s">
        <v>23</v>
      </c>
      <c r="I76" s="300" t="s">
        <v>126</v>
      </c>
      <c r="J76" s="297"/>
      <c r="K76" s="295">
        <f>K79</f>
        <v>20</v>
      </c>
      <c r="L76" s="454"/>
    </row>
    <row r="77" spans="1:256" ht="44.25" customHeight="1" x14ac:dyDescent="0.3">
      <c r="A77" s="303"/>
      <c r="B77" s="391" t="s">
        <v>462</v>
      </c>
      <c r="C77" s="296">
        <v>992</v>
      </c>
      <c r="D77" s="297" t="s">
        <v>26</v>
      </c>
      <c r="E77" s="297" t="s">
        <v>97</v>
      </c>
      <c r="F77" s="298" t="s">
        <v>30</v>
      </c>
      <c r="G77" s="299" t="s">
        <v>74</v>
      </c>
      <c r="H77" s="299" t="s">
        <v>23</v>
      </c>
      <c r="I77" s="300" t="s">
        <v>126</v>
      </c>
      <c r="J77" s="297"/>
      <c r="K77" s="295">
        <f>K79</f>
        <v>20</v>
      </c>
      <c r="L77" s="454"/>
    </row>
    <row r="78" spans="1:256" ht="60.75" customHeight="1" x14ac:dyDescent="0.3">
      <c r="A78" s="303"/>
      <c r="B78" s="394" t="s">
        <v>463</v>
      </c>
      <c r="C78" s="296">
        <v>992</v>
      </c>
      <c r="D78" s="297" t="s">
        <v>26</v>
      </c>
      <c r="E78" s="297" t="s">
        <v>97</v>
      </c>
      <c r="F78" s="298" t="s">
        <v>30</v>
      </c>
      <c r="G78" s="299" t="s">
        <v>74</v>
      </c>
      <c r="H78" s="299" t="s">
        <v>23</v>
      </c>
      <c r="I78" s="300" t="s">
        <v>143</v>
      </c>
      <c r="J78" s="297"/>
      <c r="K78" s="295">
        <f>K79</f>
        <v>20</v>
      </c>
      <c r="L78" s="454"/>
    </row>
    <row r="79" spans="1:256" ht="24" customHeight="1" x14ac:dyDescent="0.3">
      <c r="A79" s="303"/>
      <c r="B79" s="311" t="s">
        <v>79</v>
      </c>
      <c r="C79" s="296">
        <v>992</v>
      </c>
      <c r="D79" s="297" t="s">
        <v>26</v>
      </c>
      <c r="E79" s="297" t="s">
        <v>97</v>
      </c>
      <c r="F79" s="387" t="s">
        <v>30</v>
      </c>
      <c r="G79" s="388" t="s">
        <v>74</v>
      </c>
      <c r="H79" s="388" t="s">
        <v>23</v>
      </c>
      <c r="I79" s="389" t="s">
        <v>143</v>
      </c>
      <c r="J79" s="386" t="s">
        <v>80</v>
      </c>
      <c r="K79" s="390">
        <v>20</v>
      </c>
      <c r="L79" s="454"/>
    </row>
    <row r="80" spans="1:256" ht="36.75" customHeight="1" x14ac:dyDescent="0.3">
      <c r="A80" s="456"/>
      <c r="B80" s="395" t="s">
        <v>12</v>
      </c>
      <c r="C80" s="396">
        <v>992</v>
      </c>
      <c r="D80" s="397" t="s">
        <v>26</v>
      </c>
      <c r="E80" s="397" t="s">
        <v>46</v>
      </c>
      <c r="F80" s="298" t="s">
        <v>23</v>
      </c>
      <c r="G80" s="299" t="s">
        <v>65</v>
      </c>
      <c r="H80" s="299" t="s">
        <v>23</v>
      </c>
      <c r="I80" s="300" t="s">
        <v>126</v>
      </c>
      <c r="J80" s="386"/>
      <c r="K80" s="390">
        <f>K83+K87</f>
        <v>25</v>
      </c>
      <c r="L80" s="454"/>
    </row>
    <row r="81" spans="1:14" ht="21.75" customHeight="1" x14ac:dyDescent="0.3">
      <c r="A81" s="303"/>
      <c r="B81" s="311" t="s">
        <v>370</v>
      </c>
      <c r="C81" s="385">
        <v>992</v>
      </c>
      <c r="D81" s="386" t="s">
        <v>26</v>
      </c>
      <c r="E81" s="386" t="s">
        <v>46</v>
      </c>
      <c r="F81" s="387" t="s">
        <v>30</v>
      </c>
      <c r="G81" s="388" t="s">
        <v>87</v>
      </c>
      <c r="H81" s="388" t="s">
        <v>23</v>
      </c>
      <c r="I81" s="389" t="s">
        <v>126</v>
      </c>
      <c r="J81" s="386"/>
      <c r="K81" s="390">
        <f>K83</f>
        <v>5</v>
      </c>
      <c r="L81" s="454"/>
    </row>
    <row r="82" spans="1:14" ht="41.25" customHeight="1" x14ac:dyDescent="0.3">
      <c r="A82" s="303"/>
      <c r="B82" s="311" t="s">
        <v>371</v>
      </c>
      <c r="C82" s="385">
        <v>992</v>
      </c>
      <c r="D82" s="386" t="s">
        <v>26</v>
      </c>
      <c r="E82" s="386" t="s">
        <v>46</v>
      </c>
      <c r="F82" s="387" t="s">
        <v>30</v>
      </c>
      <c r="G82" s="388" t="s">
        <v>87</v>
      </c>
      <c r="H82" s="388" t="s">
        <v>23</v>
      </c>
      <c r="I82" s="389" t="s">
        <v>372</v>
      </c>
      <c r="J82" s="386"/>
      <c r="K82" s="390">
        <f>K83</f>
        <v>5</v>
      </c>
      <c r="L82" s="454"/>
    </row>
    <row r="83" spans="1:14" ht="30" customHeight="1" x14ac:dyDescent="0.3">
      <c r="A83" s="303"/>
      <c r="B83" s="311" t="s">
        <v>79</v>
      </c>
      <c r="C83" s="296">
        <v>992</v>
      </c>
      <c r="D83" s="297" t="s">
        <v>26</v>
      </c>
      <c r="E83" s="298" t="s">
        <v>46</v>
      </c>
      <c r="F83" s="298" t="s">
        <v>30</v>
      </c>
      <c r="G83" s="299" t="s">
        <v>87</v>
      </c>
      <c r="H83" s="299" t="s">
        <v>23</v>
      </c>
      <c r="I83" s="300" t="s">
        <v>372</v>
      </c>
      <c r="J83" s="300" t="s">
        <v>80</v>
      </c>
      <c r="K83" s="295">
        <v>5</v>
      </c>
      <c r="L83" s="454"/>
    </row>
    <row r="84" spans="1:14" ht="35.25" customHeight="1" x14ac:dyDescent="0.3">
      <c r="A84" s="303"/>
      <c r="B84" s="311" t="s">
        <v>378</v>
      </c>
      <c r="C84" s="296">
        <v>992</v>
      </c>
      <c r="D84" s="297" t="s">
        <v>26</v>
      </c>
      <c r="E84" s="297" t="s">
        <v>46</v>
      </c>
      <c r="F84" s="298" t="s">
        <v>30</v>
      </c>
      <c r="G84" s="299" t="s">
        <v>65</v>
      </c>
      <c r="H84" s="299" t="s">
        <v>23</v>
      </c>
      <c r="I84" s="300" t="s">
        <v>126</v>
      </c>
      <c r="J84" s="297"/>
      <c r="K84" s="295">
        <f>K87</f>
        <v>20</v>
      </c>
      <c r="L84" s="454"/>
    </row>
    <row r="85" spans="1:14" ht="17.25" customHeight="1" x14ac:dyDescent="0.3">
      <c r="A85" s="303"/>
      <c r="B85" s="311" t="s">
        <v>93</v>
      </c>
      <c r="C85" s="296">
        <v>992</v>
      </c>
      <c r="D85" s="297" t="s">
        <v>26</v>
      </c>
      <c r="E85" s="398" t="s">
        <v>46</v>
      </c>
      <c r="F85" s="372" t="s">
        <v>30</v>
      </c>
      <c r="G85" s="399" t="s">
        <v>88</v>
      </c>
      <c r="H85" s="399" t="s">
        <v>23</v>
      </c>
      <c r="I85" s="374" t="s">
        <v>126</v>
      </c>
      <c r="J85" s="297"/>
      <c r="K85" s="295">
        <f>K87</f>
        <v>20</v>
      </c>
      <c r="L85" s="454"/>
    </row>
    <row r="86" spans="1:14" s="116" customFormat="1" ht="23.25" customHeight="1" x14ac:dyDescent="0.3">
      <c r="A86" s="457"/>
      <c r="B86" s="400" t="s">
        <v>331</v>
      </c>
      <c r="C86" s="296">
        <v>992</v>
      </c>
      <c r="D86" s="297" t="s">
        <v>26</v>
      </c>
      <c r="E86" s="297" t="s">
        <v>46</v>
      </c>
      <c r="F86" s="298" t="s">
        <v>30</v>
      </c>
      <c r="G86" s="299" t="s">
        <v>88</v>
      </c>
      <c r="H86" s="299" t="s">
        <v>23</v>
      </c>
      <c r="I86" s="300" t="s">
        <v>144</v>
      </c>
      <c r="J86" s="297"/>
      <c r="K86" s="295">
        <f>K87</f>
        <v>20</v>
      </c>
      <c r="L86" s="454"/>
      <c r="M86" s="127"/>
      <c r="N86" s="127"/>
    </row>
    <row r="87" spans="1:14" s="116" customFormat="1" ht="39" customHeight="1" x14ac:dyDescent="0.3">
      <c r="A87" s="457"/>
      <c r="B87" s="401" t="s">
        <v>106</v>
      </c>
      <c r="C87" s="296">
        <v>992</v>
      </c>
      <c r="D87" s="297" t="s">
        <v>26</v>
      </c>
      <c r="E87" s="297" t="s">
        <v>46</v>
      </c>
      <c r="F87" s="298" t="s">
        <v>30</v>
      </c>
      <c r="G87" s="299" t="s">
        <v>88</v>
      </c>
      <c r="H87" s="299" t="s">
        <v>23</v>
      </c>
      <c r="I87" s="300" t="s">
        <v>144</v>
      </c>
      <c r="J87" s="297" t="s">
        <v>107</v>
      </c>
      <c r="K87" s="295">
        <v>20</v>
      </c>
      <c r="L87" s="454"/>
      <c r="M87" s="127"/>
      <c r="N87" s="127"/>
    </row>
    <row r="88" spans="1:14" s="117" customFormat="1" ht="19.5" customHeight="1" x14ac:dyDescent="0.3">
      <c r="A88" s="458"/>
      <c r="B88" s="402" t="s">
        <v>13</v>
      </c>
      <c r="C88" s="305">
        <v>992</v>
      </c>
      <c r="D88" s="306" t="s">
        <v>25</v>
      </c>
      <c r="E88" s="306" t="s">
        <v>23</v>
      </c>
      <c r="F88" s="307"/>
      <c r="G88" s="308"/>
      <c r="H88" s="308"/>
      <c r="I88" s="309"/>
      <c r="J88" s="306"/>
      <c r="K88" s="283">
        <f>K89+K98+K103</f>
        <v>3731.6</v>
      </c>
      <c r="L88" s="459"/>
      <c r="M88" s="128"/>
      <c r="N88" s="129"/>
    </row>
    <row r="89" spans="1:14" ht="18.75" x14ac:dyDescent="0.3">
      <c r="A89" s="303"/>
      <c r="B89" s="391" t="s">
        <v>95</v>
      </c>
      <c r="C89" s="296">
        <v>992</v>
      </c>
      <c r="D89" s="297" t="s">
        <v>25</v>
      </c>
      <c r="E89" s="297" t="s">
        <v>27</v>
      </c>
      <c r="F89" s="298"/>
      <c r="G89" s="299"/>
      <c r="H89" s="299"/>
      <c r="I89" s="300"/>
      <c r="J89" s="297"/>
      <c r="K89" s="295">
        <f>K97+K93</f>
        <v>3505.9</v>
      </c>
      <c r="L89" s="454"/>
    </row>
    <row r="90" spans="1:14" ht="37.5" x14ac:dyDescent="0.3">
      <c r="A90" s="303"/>
      <c r="B90" s="311" t="s">
        <v>157</v>
      </c>
      <c r="C90" s="296">
        <v>992</v>
      </c>
      <c r="D90" s="297" t="s">
        <v>25</v>
      </c>
      <c r="E90" s="297" t="s">
        <v>27</v>
      </c>
      <c r="F90" s="298" t="s">
        <v>24</v>
      </c>
      <c r="G90" s="299" t="s">
        <v>65</v>
      </c>
      <c r="H90" s="299" t="s">
        <v>23</v>
      </c>
      <c r="I90" s="300" t="s">
        <v>126</v>
      </c>
      <c r="J90" s="297"/>
      <c r="K90" s="295">
        <f>K91</f>
        <v>10</v>
      </c>
      <c r="L90" s="454"/>
    </row>
    <row r="91" spans="1:14" ht="18.75" x14ac:dyDescent="0.3">
      <c r="A91" s="303"/>
      <c r="B91" s="311" t="s">
        <v>101</v>
      </c>
      <c r="C91" s="296">
        <v>992</v>
      </c>
      <c r="D91" s="297" t="s">
        <v>25</v>
      </c>
      <c r="E91" s="297" t="s">
        <v>27</v>
      </c>
      <c r="F91" s="298" t="s">
        <v>24</v>
      </c>
      <c r="G91" s="299" t="s">
        <v>74</v>
      </c>
      <c r="H91" s="299" t="s">
        <v>23</v>
      </c>
      <c r="I91" s="300" t="s">
        <v>126</v>
      </c>
      <c r="J91" s="297"/>
      <c r="K91" s="295">
        <f>K92</f>
        <v>10</v>
      </c>
      <c r="L91" s="454"/>
    </row>
    <row r="92" spans="1:14" ht="37.5" x14ac:dyDescent="0.3">
      <c r="A92" s="303"/>
      <c r="B92" s="311" t="s">
        <v>156</v>
      </c>
      <c r="C92" s="296">
        <v>992</v>
      </c>
      <c r="D92" s="297" t="s">
        <v>25</v>
      </c>
      <c r="E92" s="297" t="s">
        <v>27</v>
      </c>
      <c r="F92" s="298" t="s">
        <v>24</v>
      </c>
      <c r="G92" s="299" t="s">
        <v>74</v>
      </c>
      <c r="H92" s="299" t="s">
        <v>23</v>
      </c>
      <c r="I92" s="300" t="s">
        <v>125</v>
      </c>
      <c r="J92" s="297"/>
      <c r="K92" s="295">
        <f>K93</f>
        <v>10</v>
      </c>
      <c r="L92" s="454"/>
    </row>
    <row r="93" spans="1:14" ht="18.75" x14ac:dyDescent="0.3">
      <c r="A93" s="303"/>
      <c r="B93" s="311" t="s">
        <v>79</v>
      </c>
      <c r="C93" s="296">
        <v>992</v>
      </c>
      <c r="D93" s="297" t="s">
        <v>25</v>
      </c>
      <c r="E93" s="297" t="s">
        <v>27</v>
      </c>
      <c r="F93" s="298" t="s">
        <v>24</v>
      </c>
      <c r="G93" s="299" t="s">
        <v>74</v>
      </c>
      <c r="H93" s="299" t="s">
        <v>23</v>
      </c>
      <c r="I93" s="300" t="s">
        <v>125</v>
      </c>
      <c r="J93" s="297" t="s">
        <v>80</v>
      </c>
      <c r="K93" s="295">
        <v>10</v>
      </c>
      <c r="L93" s="454"/>
    </row>
    <row r="94" spans="1:14" ht="69.75" customHeight="1" x14ac:dyDescent="0.3">
      <c r="A94" s="303"/>
      <c r="B94" s="391" t="s">
        <v>379</v>
      </c>
      <c r="C94" s="296">
        <v>992</v>
      </c>
      <c r="D94" s="297" t="s">
        <v>25</v>
      </c>
      <c r="E94" s="297" t="s">
        <v>27</v>
      </c>
      <c r="F94" s="298" t="s">
        <v>25</v>
      </c>
      <c r="G94" s="299" t="s">
        <v>65</v>
      </c>
      <c r="H94" s="299" t="s">
        <v>23</v>
      </c>
      <c r="I94" s="300" t="s">
        <v>126</v>
      </c>
      <c r="J94" s="297"/>
      <c r="K94" s="295">
        <f>K95</f>
        <v>3495.9</v>
      </c>
      <c r="L94" s="454"/>
    </row>
    <row r="95" spans="1:14" ht="32.25" customHeight="1" x14ac:dyDescent="0.3">
      <c r="A95" s="303"/>
      <c r="B95" s="311" t="s">
        <v>301</v>
      </c>
      <c r="C95" s="296">
        <v>992</v>
      </c>
      <c r="D95" s="297" t="s">
        <v>25</v>
      </c>
      <c r="E95" s="297" t="s">
        <v>27</v>
      </c>
      <c r="F95" s="298" t="s">
        <v>25</v>
      </c>
      <c r="G95" s="299" t="s">
        <v>74</v>
      </c>
      <c r="H95" s="299" t="s">
        <v>23</v>
      </c>
      <c r="I95" s="300" t="s">
        <v>126</v>
      </c>
      <c r="J95" s="297"/>
      <c r="K95" s="295">
        <f>K96</f>
        <v>3495.9</v>
      </c>
      <c r="L95" s="454"/>
    </row>
    <row r="96" spans="1:14" ht="40.5" customHeight="1" x14ac:dyDescent="0.3">
      <c r="A96" s="303"/>
      <c r="B96" s="391" t="s">
        <v>167</v>
      </c>
      <c r="C96" s="296">
        <v>992</v>
      </c>
      <c r="D96" s="297" t="s">
        <v>25</v>
      </c>
      <c r="E96" s="297" t="s">
        <v>27</v>
      </c>
      <c r="F96" s="298" t="s">
        <v>25</v>
      </c>
      <c r="G96" s="299" t="s">
        <v>74</v>
      </c>
      <c r="H96" s="299" t="s">
        <v>23</v>
      </c>
      <c r="I96" s="300" t="s">
        <v>127</v>
      </c>
      <c r="J96" s="297"/>
      <c r="K96" s="295">
        <f>K97</f>
        <v>3495.9</v>
      </c>
      <c r="L96" s="454"/>
    </row>
    <row r="97" spans="1:14" ht="18.75" x14ac:dyDescent="0.3">
      <c r="A97" s="303"/>
      <c r="B97" s="384" t="s">
        <v>79</v>
      </c>
      <c r="C97" s="296">
        <v>992</v>
      </c>
      <c r="D97" s="297" t="s">
        <v>25</v>
      </c>
      <c r="E97" s="297" t="s">
        <v>27</v>
      </c>
      <c r="F97" s="298" t="s">
        <v>25</v>
      </c>
      <c r="G97" s="299" t="s">
        <v>74</v>
      </c>
      <c r="H97" s="299" t="s">
        <v>23</v>
      </c>
      <c r="I97" s="300" t="s">
        <v>127</v>
      </c>
      <c r="J97" s="297" t="s">
        <v>80</v>
      </c>
      <c r="K97" s="295">
        <v>3495.9</v>
      </c>
      <c r="L97" s="454"/>
    </row>
    <row r="98" spans="1:14" ht="18.75" x14ac:dyDescent="0.3">
      <c r="A98" s="303"/>
      <c r="B98" s="375" t="s">
        <v>96</v>
      </c>
      <c r="C98" s="305">
        <v>992</v>
      </c>
      <c r="D98" s="306" t="s">
        <v>25</v>
      </c>
      <c r="E98" s="306" t="s">
        <v>97</v>
      </c>
      <c r="F98" s="307"/>
      <c r="G98" s="308"/>
      <c r="H98" s="308"/>
      <c r="I98" s="309"/>
      <c r="J98" s="306"/>
      <c r="K98" s="283">
        <f>K102</f>
        <v>215.7</v>
      </c>
      <c r="L98" s="454"/>
    </row>
    <row r="99" spans="1:14" ht="37.5" x14ac:dyDescent="0.3">
      <c r="A99" s="303"/>
      <c r="B99" s="311" t="s">
        <v>380</v>
      </c>
      <c r="C99" s="296">
        <v>992</v>
      </c>
      <c r="D99" s="297" t="s">
        <v>25</v>
      </c>
      <c r="E99" s="297" t="s">
        <v>97</v>
      </c>
      <c r="F99" s="298" t="s">
        <v>98</v>
      </c>
      <c r="G99" s="299" t="s">
        <v>65</v>
      </c>
      <c r="H99" s="299" t="s">
        <v>23</v>
      </c>
      <c r="I99" s="300" t="s">
        <v>126</v>
      </c>
      <c r="J99" s="297"/>
      <c r="K99" s="295">
        <f>K102</f>
        <v>215.7</v>
      </c>
      <c r="L99" s="454"/>
    </row>
    <row r="100" spans="1:14" ht="18.75" x14ac:dyDescent="0.3">
      <c r="A100" s="303"/>
      <c r="B100" s="395" t="s">
        <v>390</v>
      </c>
      <c r="C100" s="296">
        <v>992</v>
      </c>
      <c r="D100" s="297" t="s">
        <v>25</v>
      </c>
      <c r="E100" s="297" t="s">
        <v>97</v>
      </c>
      <c r="F100" s="298" t="s">
        <v>98</v>
      </c>
      <c r="G100" s="299" t="s">
        <v>67</v>
      </c>
      <c r="H100" s="299" t="s">
        <v>23</v>
      </c>
      <c r="I100" s="300" t="s">
        <v>126</v>
      </c>
      <c r="J100" s="297"/>
      <c r="K100" s="295">
        <f>K102</f>
        <v>215.7</v>
      </c>
      <c r="L100" s="454"/>
    </row>
    <row r="101" spans="1:14" ht="18.75" x14ac:dyDescent="0.3">
      <c r="A101" s="303"/>
      <c r="B101" s="384" t="s">
        <v>391</v>
      </c>
      <c r="C101" s="296">
        <v>992</v>
      </c>
      <c r="D101" s="297" t="s">
        <v>25</v>
      </c>
      <c r="E101" s="297" t="s">
        <v>97</v>
      </c>
      <c r="F101" s="298" t="s">
        <v>98</v>
      </c>
      <c r="G101" s="299" t="s">
        <v>67</v>
      </c>
      <c r="H101" s="299" t="s">
        <v>23</v>
      </c>
      <c r="I101" s="300" t="s">
        <v>134</v>
      </c>
      <c r="J101" s="297"/>
      <c r="K101" s="295">
        <f>K102</f>
        <v>215.7</v>
      </c>
      <c r="L101" s="454"/>
    </row>
    <row r="102" spans="1:14" ht="18.75" x14ac:dyDescent="0.3">
      <c r="A102" s="460"/>
      <c r="B102" s="384" t="s">
        <v>79</v>
      </c>
      <c r="C102" s="385">
        <v>992</v>
      </c>
      <c r="D102" s="386" t="s">
        <v>25</v>
      </c>
      <c r="E102" s="386" t="s">
        <v>97</v>
      </c>
      <c r="F102" s="387" t="s">
        <v>98</v>
      </c>
      <c r="G102" s="388" t="s">
        <v>67</v>
      </c>
      <c r="H102" s="388" t="s">
        <v>23</v>
      </c>
      <c r="I102" s="389" t="s">
        <v>134</v>
      </c>
      <c r="J102" s="386" t="s">
        <v>80</v>
      </c>
      <c r="K102" s="390">
        <v>215.7</v>
      </c>
      <c r="L102" s="454"/>
    </row>
    <row r="103" spans="1:14" ht="22.5" customHeight="1" x14ac:dyDescent="0.3">
      <c r="A103" s="303"/>
      <c r="B103" s="311" t="s">
        <v>340</v>
      </c>
      <c r="C103" s="296">
        <v>992</v>
      </c>
      <c r="D103" s="297" t="s">
        <v>25</v>
      </c>
      <c r="E103" s="297" t="s">
        <v>40</v>
      </c>
      <c r="F103" s="387"/>
      <c r="G103" s="388"/>
      <c r="H103" s="388"/>
      <c r="I103" s="389"/>
      <c r="J103" s="297"/>
      <c r="K103" s="295">
        <f>K107</f>
        <v>10</v>
      </c>
      <c r="L103" s="454"/>
    </row>
    <row r="104" spans="1:14" ht="37.5" x14ac:dyDescent="0.3">
      <c r="A104" s="303"/>
      <c r="B104" s="311" t="s">
        <v>341</v>
      </c>
      <c r="C104" s="296">
        <v>992</v>
      </c>
      <c r="D104" s="297" t="s">
        <v>25</v>
      </c>
      <c r="E104" s="298" t="s">
        <v>40</v>
      </c>
      <c r="F104" s="298" t="s">
        <v>94</v>
      </c>
      <c r="G104" s="299" t="s">
        <v>65</v>
      </c>
      <c r="H104" s="299" t="s">
        <v>23</v>
      </c>
      <c r="I104" s="300" t="s">
        <v>126</v>
      </c>
      <c r="J104" s="300"/>
      <c r="K104" s="295">
        <f>K107</f>
        <v>10</v>
      </c>
      <c r="L104" s="454"/>
    </row>
    <row r="105" spans="1:14" ht="18.75" x14ac:dyDescent="0.3">
      <c r="A105" s="303"/>
      <c r="B105" s="311" t="s">
        <v>342</v>
      </c>
      <c r="C105" s="296">
        <v>992</v>
      </c>
      <c r="D105" s="297" t="s">
        <v>25</v>
      </c>
      <c r="E105" s="298" t="s">
        <v>40</v>
      </c>
      <c r="F105" s="403" t="s">
        <v>94</v>
      </c>
      <c r="G105" s="404" t="s">
        <v>74</v>
      </c>
      <c r="H105" s="404" t="s">
        <v>23</v>
      </c>
      <c r="I105" s="405" t="s">
        <v>126</v>
      </c>
      <c r="J105" s="300"/>
      <c r="K105" s="295">
        <f>K107</f>
        <v>10</v>
      </c>
      <c r="L105" s="454"/>
    </row>
    <row r="106" spans="1:14" ht="39" customHeight="1" x14ac:dyDescent="0.3">
      <c r="A106" s="303"/>
      <c r="B106" s="400" t="s">
        <v>343</v>
      </c>
      <c r="C106" s="296">
        <v>992</v>
      </c>
      <c r="D106" s="297" t="s">
        <v>25</v>
      </c>
      <c r="E106" s="298" t="s">
        <v>40</v>
      </c>
      <c r="F106" s="298" t="s">
        <v>94</v>
      </c>
      <c r="G106" s="299" t="s">
        <v>74</v>
      </c>
      <c r="H106" s="299" t="s">
        <v>22</v>
      </c>
      <c r="I106" s="300" t="s">
        <v>145</v>
      </c>
      <c r="J106" s="300"/>
      <c r="K106" s="295">
        <f>K107</f>
        <v>10</v>
      </c>
      <c r="L106" s="454"/>
    </row>
    <row r="107" spans="1:14" ht="18.75" x14ac:dyDescent="0.3">
      <c r="A107" s="303"/>
      <c r="B107" s="384" t="s">
        <v>79</v>
      </c>
      <c r="C107" s="296">
        <v>992</v>
      </c>
      <c r="D107" s="297" t="s">
        <v>25</v>
      </c>
      <c r="E107" s="298" t="s">
        <v>40</v>
      </c>
      <c r="F107" s="372" t="s">
        <v>94</v>
      </c>
      <c r="G107" s="399" t="s">
        <v>74</v>
      </c>
      <c r="H107" s="399" t="s">
        <v>22</v>
      </c>
      <c r="I107" s="374" t="s">
        <v>145</v>
      </c>
      <c r="J107" s="300" t="s">
        <v>80</v>
      </c>
      <c r="K107" s="295">
        <v>10</v>
      </c>
      <c r="L107" s="454"/>
    </row>
    <row r="108" spans="1:14" s="52" customFormat="1" ht="18.75" x14ac:dyDescent="0.3">
      <c r="A108" s="382"/>
      <c r="B108" s="381" t="s">
        <v>14</v>
      </c>
      <c r="C108" s="305">
        <v>992</v>
      </c>
      <c r="D108" s="306" t="s">
        <v>30</v>
      </c>
      <c r="E108" s="306" t="s">
        <v>23</v>
      </c>
      <c r="F108" s="406"/>
      <c r="G108" s="407"/>
      <c r="H108" s="407"/>
      <c r="I108" s="408"/>
      <c r="J108" s="306"/>
      <c r="K108" s="283">
        <f>K109+K117</f>
        <v>6469.5999999999995</v>
      </c>
      <c r="L108" s="455"/>
      <c r="M108" s="125"/>
      <c r="N108" s="124"/>
    </row>
    <row r="109" spans="1:14" s="537" customFormat="1" ht="19.5" x14ac:dyDescent="0.35">
      <c r="A109" s="534"/>
      <c r="B109" s="538" t="s">
        <v>15</v>
      </c>
      <c r="C109" s="539">
        <v>992</v>
      </c>
      <c r="D109" s="540" t="s">
        <v>30</v>
      </c>
      <c r="E109" s="540" t="s">
        <v>24</v>
      </c>
      <c r="F109" s="541"/>
      <c r="G109" s="542"/>
      <c r="H109" s="542"/>
      <c r="I109" s="543"/>
      <c r="J109" s="540"/>
      <c r="K109" s="544">
        <f>K110+K114</f>
        <v>589</v>
      </c>
      <c r="L109" s="535"/>
    </row>
    <row r="110" spans="1:14" ht="37.5" x14ac:dyDescent="0.3">
      <c r="A110" s="303"/>
      <c r="B110" s="391" t="s">
        <v>381</v>
      </c>
      <c r="C110" s="296">
        <v>992</v>
      </c>
      <c r="D110" s="297" t="s">
        <v>30</v>
      </c>
      <c r="E110" s="297" t="s">
        <v>24</v>
      </c>
      <c r="F110" s="298" t="s">
        <v>99</v>
      </c>
      <c r="G110" s="299" t="s">
        <v>65</v>
      </c>
      <c r="H110" s="299" t="s">
        <v>23</v>
      </c>
      <c r="I110" s="300" t="s">
        <v>126</v>
      </c>
      <c r="J110" s="297"/>
      <c r="K110" s="295">
        <f>K113</f>
        <v>558</v>
      </c>
      <c r="L110" s="454"/>
    </row>
    <row r="111" spans="1:14" ht="18.75" x14ac:dyDescent="0.3">
      <c r="A111" s="303"/>
      <c r="B111" s="391" t="s">
        <v>153</v>
      </c>
      <c r="C111" s="296">
        <v>992</v>
      </c>
      <c r="D111" s="297" t="s">
        <v>30</v>
      </c>
      <c r="E111" s="297" t="s">
        <v>24</v>
      </c>
      <c r="F111" s="298" t="s">
        <v>99</v>
      </c>
      <c r="G111" s="299" t="s">
        <v>67</v>
      </c>
      <c r="H111" s="299" t="s">
        <v>23</v>
      </c>
      <c r="I111" s="300" t="s">
        <v>126</v>
      </c>
      <c r="J111" s="297"/>
      <c r="K111" s="295">
        <f>K113</f>
        <v>558</v>
      </c>
      <c r="L111" s="454"/>
    </row>
    <row r="112" spans="1:14" ht="18.75" x14ac:dyDescent="0.3">
      <c r="A112" s="303"/>
      <c r="B112" s="391" t="s">
        <v>47</v>
      </c>
      <c r="C112" s="296">
        <v>992</v>
      </c>
      <c r="D112" s="297" t="s">
        <v>30</v>
      </c>
      <c r="E112" s="297" t="s">
        <v>24</v>
      </c>
      <c r="F112" s="298" t="s">
        <v>99</v>
      </c>
      <c r="G112" s="299" t="s">
        <v>67</v>
      </c>
      <c r="H112" s="299" t="s">
        <v>23</v>
      </c>
      <c r="I112" s="300" t="s">
        <v>146</v>
      </c>
      <c r="J112" s="297"/>
      <c r="K112" s="295">
        <f>K113</f>
        <v>558</v>
      </c>
      <c r="L112" s="454"/>
    </row>
    <row r="113" spans="1:21" s="216" customFormat="1" ht="18.75" x14ac:dyDescent="0.3">
      <c r="A113" s="303"/>
      <c r="B113" s="553" t="s">
        <v>79</v>
      </c>
      <c r="C113" s="547">
        <v>992</v>
      </c>
      <c r="D113" s="548" t="s">
        <v>30</v>
      </c>
      <c r="E113" s="548" t="s">
        <v>24</v>
      </c>
      <c r="F113" s="549" t="s">
        <v>99</v>
      </c>
      <c r="G113" s="550" t="s">
        <v>67</v>
      </c>
      <c r="H113" s="550" t="s">
        <v>23</v>
      </c>
      <c r="I113" s="551" t="s">
        <v>146</v>
      </c>
      <c r="J113" s="548" t="s">
        <v>80</v>
      </c>
      <c r="K113" s="552">
        <v>558</v>
      </c>
      <c r="L113" s="454">
        <v>264</v>
      </c>
      <c r="M113" s="522"/>
      <c r="N113" s="522"/>
    </row>
    <row r="114" spans="1:21" ht="18.75" x14ac:dyDescent="0.3">
      <c r="A114" s="303"/>
      <c r="B114" s="391" t="s">
        <v>404</v>
      </c>
      <c r="C114" s="296">
        <v>992</v>
      </c>
      <c r="D114" s="297" t="s">
        <v>30</v>
      </c>
      <c r="E114" s="297" t="s">
        <v>24</v>
      </c>
      <c r="F114" s="298" t="s">
        <v>99</v>
      </c>
      <c r="G114" s="299" t="s">
        <v>85</v>
      </c>
      <c r="H114" s="299" t="s">
        <v>23</v>
      </c>
      <c r="I114" s="300" t="s">
        <v>126</v>
      </c>
      <c r="J114" s="297"/>
      <c r="K114" s="295">
        <f>K116</f>
        <v>31</v>
      </c>
      <c r="L114" s="454"/>
    </row>
    <row r="115" spans="1:21" ht="18.75" x14ac:dyDescent="0.3">
      <c r="A115" s="303"/>
      <c r="B115" s="391" t="s">
        <v>406</v>
      </c>
      <c r="C115" s="296">
        <v>992</v>
      </c>
      <c r="D115" s="297" t="s">
        <v>30</v>
      </c>
      <c r="E115" s="297" t="s">
        <v>24</v>
      </c>
      <c r="F115" s="298" t="s">
        <v>99</v>
      </c>
      <c r="G115" s="299" t="s">
        <v>85</v>
      </c>
      <c r="H115" s="299" t="s">
        <v>23</v>
      </c>
      <c r="I115" s="300" t="s">
        <v>405</v>
      </c>
      <c r="J115" s="297"/>
      <c r="K115" s="295">
        <f>K116</f>
        <v>31</v>
      </c>
      <c r="L115" s="454"/>
    </row>
    <row r="116" spans="1:21" ht="18.75" x14ac:dyDescent="0.3">
      <c r="A116" s="303"/>
      <c r="B116" s="391" t="s">
        <v>79</v>
      </c>
      <c r="C116" s="296">
        <v>992</v>
      </c>
      <c r="D116" s="297" t="s">
        <v>30</v>
      </c>
      <c r="E116" s="297" t="s">
        <v>24</v>
      </c>
      <c r="F116" s="298" t="s">
        <v>99</v>
      </c>
      <c r="G116" s="299" t="s">
        <v>85</v>
      </c>
      <c r="H116" s="299" t="s">
        <v>23</v>
      </c>
      <c r="I116" s="300" t="s">
        <v>405</v>
      </c>
      <c r="J116" s="297" t="s">
        <v>80</v>
      </c>
      <c r="K116" s="295">
        <v>31</v>
      </c>
      <c r="L116" s="454"/>
    </row>
    <row r="117" spans="1:21" s="537" customFormat="1" ht="19.5" x14ac:dyDescent="0.35">
      <c r="A117" s="534"/>
      <c r="B117" s="538" t="s">
        <v>16</v>
      </c>
      <c r="C117" s="539">
        <v>992</v>
      </c>
      <c r="D117" s="540" t="s">
        <v>30</v>
      </c>
      <c r="E117" s="540" t="s">
        <v>26</v>
      </c>
      <c r="F117" s="541"/>
      <c r="G117" s="542"/>
      <c r="H117" s="542"/>
      <c r="I117" s="543"/>
      <c r="J117" s="540"/>
      <c r="K117" s="544">
        <f>K118</f>
        <v>5880.5999999999995</v>
      </c>
      <c r="L117" s="535"/>
      <c r="M117" s="536"/>
    </row>
    <row r="118" spans="1:21" ht="37.5" x14ac:dyDescent="0.3">
      <c r="A118" s="303"/>
      <c r="B118" s="391" t="s">
        <v>382</v>
      </c>
      <c r="C118" s="296">
        <v>992</v>
      </c>
      <c r="D118" s="297" t="s">
        <v>30</v>
      </c>
      <c r="E118" s="297" t="s">
        <v>26</v>
      </c>
      <c r="F118" s="298" t="s">
        <v>102</v>
      </c>
      <c r="G118" s="299" t="s">
        <v>65</v>
      </c>
      <c r="H118" s="299" t="s">
        <v>23</v>
      </c>
      <c r="I118" s="300" t="s">
        <v>126</v>
      </c>
      <c r="J118" s="297"/>
      <c r="K118" s="295">
        <f>K125+K124+K121</f>
        <v>5880.5999999999995</v>
      </c>
      <c r="L118" s="454"/>
    </row>
    <row r="119" spans="1:21" ht="38.25" customHeight="1" x14ac:dyDescent="0.3">
      <c r="A119" s="303"/>
      <c r="B119" s="391" t="s">
        <v>103</v>
      </c>
      <c r="C119" s="296">
        <v>992</v>
      </c>
      <c r="D119" s="297" t="s">
        <v>30</v>
      </c>
      <c r="E119" s="297" t="s">
        <v>26</v>
      </c>
      <c r="F119" s="298" t="s">
        <v>102</v>
      </c>
      <c r="G119" s="299" t="s">
        <v>74</v>
      </c>
      <c r="H119" s="299" t="s">
        <v>23</v>
      </c>
      <c r="I119" s="300" t="s">
        <v>126</v>
      </c>
      <c r="J119" s="297"/>
      <c r="K119" s="295">
        <f>K121</f>
        <v>882.2</v>
      </c>
      <c r="L119" s="454"/>
    </row>
    <row r="120" spans="1:21" ht="46.5" customHeight="1" x14ac:dyDescent="0.3">
      <c r="A120" s="303"/>
      <c r="B120" s="383" t="s">
        <v>383</v>
      </c>
      <c r="C120" s="296">
        <v>992</v>
      </c>
      <c r="D120" s="297" t="s">
        <v>30</v>
      </c>
      <c r="E120" s="297" t="s">
        <v>26</v>
      </c>
      <c r="F120" s="298" t="s">
        <v>102</v>
      </c>
      <c r="G120" s="299" t="s">
        <v>74</v>
      </c>
      <c r="H120" s="299" t="s">
        <v>23</v>
      </c>
      <c r="I120" s="300" t="s">
        <v>135</v>
      </c>
      <c r="J120" s="297"/>
      <c r="K120" s="295">
        <f>K121</f>
        <v>882.2</v>
      </c>
      <c r="L120" s="454"/>
      <c r="U120" s="53" t="s">
        <v>173</v>
      </c>
    </row>
    <row r="121" spans="1:21" ht="18.75" x14ac:dyDescent="0.3">
      <c r="A121" s="303"/>
      <c r="B121" s="311" t="s">
        <v>79</v>
      </c>
      <c r="C121" s="296">
        <v>992</v>
      </c>
      <c r="D121" s="297" t="s">
        <v>30</v>
      </c>
      <c r="E121" s="297" t="s">
        <v>26</v>
      </c>
      <c r="F121" s="298" t="s">
        <v>102</v>
      </c>
      <c r="G121" s="299" t="s">
        <v>74</v>
      </c>
      <c r="H121" s="299" t="s">
        <v>23</v>
      </c>
      <c r="I121" s="300" t="s">
        <v>135</v>
      </c>
      <c r="J121" s="297" t="s">
        <v>80</v>
      </c>
      <c r="K121" s="295">
        <v>882.2</v>
      </c>
      <c r="L121" s="454"/>
    </row>
    <row r="122" spans="1:21" ht="37.5" x14ac:dyDescent="0.3">
      <c r="A122" s="303"/>
      <c r="B122" s="311" t="s">
        <v>384</v>
      </c>
      <c r="C122" s="296">
        <v>992</v>
      </c>
      <c r="D122" s="297" t="s">
        <v>30</v>
      </c>
      <c r="E122" s="297" t="s">
        <v>26</v>
      </c>
      <c r="F122" s="298" t="s">
        <v>102</v>
      </c>
      <c r="G122" s="299" t="s">
        <v>67</v>
      </c>
      <c r="H122" s="299" t="s">
        <v>23</v>
      </c>
      <c r="I122" s="300" t="s">
        <v>126</v>
      </c>
      <c r="J122" s="297"/>
      <c r="K122" s="295">
        <f>K124</f>
        <v>485</v>
      </c>
      <c r="L122" s="454"/>
    </row>
    <row r="123" spans="1:21" ht="18.75" x14ac:dyDescent="0.3">
      <c r="A123" s="303"/>
      <c r="B123" s="311" t="s">
        <v>104</v>
      </c>
      <c r="C123" s="296">
        <v>992</v>
      </c>
      <c r="D123" s="297" t="s">
        <v>30</v>
      </c>
      <c r="E123" s="297" t="s">
        <v>26</v>
      </c>
      <c r="F123" s="298" t="s">
        <v>102</v>
      </c>
      <c r="G123" s="299" t="s">
        <v>67</v>
      </c>
      <c r="H123" s="299" t="s">
        <v>23</v>
      </c>
      <c r="I123" s="300" t="s">
        <v>126</v>
      </c>
      <c r="J123" s="297"/>
      <c r="K123" s="295">
        <f>K124</f>
        <v>485</v>
      </c>
      <c r="L123" s="454"/>
    </row>
    <row r="124" spans="1:21" ht="18.75" x14ac:dyDescent="0.3">
      <c r="A124" s="303"/>
      <c r="B124" s="311" t="s">
        <v>79</v>
      </c>
      <c r="C124" s="296">
        <v>992</v>
      </c>
      <c r="D124" s="297" t="s">
        <v>30</v>
      </c>
      <c r="E124" s="297" t="s">
        <v>26</v>
      </c>
      <c r="F124" s="298" t="s">
        <v>102</v>
      </c>
      <c r="G124" s="299" t="s">
        <v>67</v>
      </c>
      <c r="H124" s="299" t="s">
        <v>23</v>
      </c>
      <c r="I124" s="300" t="s">
        <v>136</v>
      </c>
      <c r="J124" s="297" t="s">
        <v>80</v>
      </c>
      <c r="K124" s="295">
        <v>485</v>
      </c>
      <c r="L124" s="454"/>
      <c r="N124" s="118"/>
    </row>
    <row r="125" spans="1:21" ht="55.5" customHeight="1" x14ac:dyDescent="0.3">
      <c r="A125" s="303"/>
      <c r="B125" s="391" t="s">
        <v>385</v>
      </c>
      <c r="C125" s="296">
        <v>992</v>
      </c>
      <c r="D125" s="297" t="s">
        <v>30</v>
      </c>
      <c r="E125" s="297" t="s">
        <v>26</v>
      </c>
      <c r="F125" s="298" t="s">
        <v>102</v>
      </c>
      <c r="G125" s="299" t="s">
        <v>92</v>
      </c>
      <c r="H125" s="299" t="s">
        <v>23</v>
      </c>
      <c r="I125" s="300" t="s">
        <v>126</v>
      </c>
      <c r="J125" s="297"/>
      <c r="K125" s="295">
        <f>K127+K129+K130+K139+K131+K133</f>
        <v>4513.3999999999996</v>
      </c>
      <c r="L125" s="454"/>
      <c r="N125" s="118"/>
    </row>
    <row r="126" spans="1:21" s="533" customFormat="1" ht="26.25" customHeight="1" x14ac:dyDescent="0.3">
      <c r="A126" s="524"/>
      <c r="B126" s="525" t="s">
        <v>408</v>
      </c>
      <c r="C126" s="526">
        <v>992</v>
      </c>
      <c r="D126" s="527" t="s">
        <v>30</v>
      </c>
      <c r="E126" s="527" t="s">
        <v>26</v>
      </c>
      <c r="F126" s="528" t="s">
        <v>102</v>
      </c>
      <c r="G126" s="529" t="s">
        <v>92</v>
      </c>
      <c r="H126" s="529" t="s">
        <v>23</v>
      </c>
      <c r="I126" s="530" t="s">
        <v>409</v>
      </c>
      <c r="J126" s="527"/>
      <c r="K126" s="531">
        <v>1027.9000000000001</v>
      </c>
      <c r="L126" s="532"/>
      <c r="N126" s="545"/>
    </row>
    <row r="127" spans="1:21" ht="19.5" customHeight="1" x14ac:dyDescent="0.3">
      <c r="A127" s="303"/>
      <c r="B127" s="311" t="s">
        <v>79</v>
      </c>
      <c r="C127" s="296">
        <v>992</v>
      </c>
      <c r="D127" s="297" t="s">
        <v>30</v>
      </c>
      <c r="E127" s="297" t="s">
        <v>26</v>
      </c>
      <c r="F127" s="298" t="s">
        <v>102</v>
      </c>
      <c r="G127" s="299" t="s">
        <v>92</v>
      </c>
      <c r="H127" s="299" t="s">
        <v>23</v>
      </c>
      <c r="I127" s="300" t="s">
        <v>409</v>
      </c>
      <c r="J127" s="297" t="s">
        <v>80</v>
      </c>
      <c r="K127" s="295">
        <v>1027.9000000000001</v>
      </c>
      <c r="L127" s="454"/>
      <c r="N127" s="118"/>
    </row>
    <row r="128" spans="1:21" ht="43.5" customHeight="1" x14ac:dyDescent="0.3">
      <c r="A128" s="303"/>
      <c r="B128" s="311" t="s">
        <v>105</v>
      </c>
      <c r="C128" s="296">
        <v>992</v>
      </c>
      <c r="D128" s="297" t="s">
        <v>30</v>
      </c>
      <c r="E128" s="297" t="s">
        <v>26</v>
      </c>
      <c r="F128" s="298" t="s">
        <v>102</v>
      </c>
      <c r="G128" s="299" t="s">
        <v>92</v>
      </c>
      <c r="H128" s="299" t="s">
        <v>23</v>
      </c>
      <c r="I128" s="300" t="s">
        <v>137</v>
      </c>
      <c r="J128" s="297"/>
      <c r="K128" s="295">
        <f>K129</f>
        <v>592.1</v>
      </c>
      <c r="L128" s="454"/>
      <c r="M128" s="121"/>
    </row>
    <row r="129" spans="1:14" ht="33.75" customHeight="1" x14ac:dyDescent="0.3">
      <c r="A129" s="303"/>
      <c r="B129" s="311" t="s">
        <v>79</v>
      </c>
      <c r="C129" s="296">
        <v>992</v>
      </c>
      <c r="D129" s="297" t="s">
        <v>30</v>
      </c>
      <c r="E129" s="297" t="s">
        <v>26</v>
      </c>
      <c r="F129" s="298" t="s">
        <v>102</v>
      </c>
      <c r="G129" s="299" t="s">
        <v>92</v>
      </c>
      <c r="H129" s="299" t="s">
        <v>23</v>
      </c>
      <c r="I129" s="300" t="s">
        <v>137</v>
      </c>
      <c r="J129" s="297" t="s">
        <v>80</v>
      </c>
      <c r="K129" s="295">
        <v>592.1</v>
      </c>
      <c r="L129" s="461"/>
    </row>
    <row r="130" spans="1:14" ht="33.75" customHeight="1" x14ac:dyDescent="0.3">
      <c r="A130" s="303"/>
      <c r="B130" s="311" t="s">
        <v>411</v>
      </c>
      <c r="C130" s="296">
        <v>992</v>
      </c>
      <c r="D130" s="297" t="s">
        <v>30</v>
      </c>
      <c r="E130" s="297" t="s">
        <v>26</v>
      </c>
      <c r="F130" s="298" t="s">
        <v>102</v>
      </c>
      <c r="G130" s="299" t="s">
        <v>92</v>
      </c>
      <c r="H130" s="299" t="s">
        <v>23</v>
      </c>
      <c r="I130" s="300" t="s">
        <v>137</v>
      </c>
      <c r="J130" s="297" t="s">
        <v>410</v>
      </c>
      <c r="K130" s="295">
        <v>123.6</v>
      </c>
      <c r="L130" s="461"/>
    </row>
    <row r="131" spans="1:14" s="216" customFormat="1" ht="33.75" customHeight="1" x14ac:dyDescent="0.3">
      <c r="A131" s="303"/>
      <c r="B131" s="311" t="s">
        <v>453</v>
      </c>
      <c r="C131" s="296">
        <v>992</v>
      </c>
      <c r="D131" s="297" t="s">
        <v>30</v>
      </c>
      <c r="E131" s="297" t="s">
        <v>26</v>
      </c>
      <c r="F131" s="298" t="s">
        <v>102</v>
      </c>
      <c r="G131" s="299" t="s">
        <v>92</v>
      </c>
      <c r="H131" s="299" t="s">
        <v>23</v>
      </c>
      <c r="I131" s="300" t="s">
        <v>454</v>
      </c>
      <c r="J131" s="297"/>
      <c r="K131" s="295">
        <f>K132</f>
        <v>531.1</v>
      </c>
      <c r="L131" s="461"/>
      <c r="M131" s="522"/>
      <c r="N131" s="522"/>
    </row>
    <row r="132" spans="1:14" s="216" customFormat="1" ht="33.75" customHeight="1" x14ac:dyDescent="0.3">
      <c r="A132" s="303"/>
      <c r="B132" s="311" t="s">
        <v>79</v>
      </c>
      <c r="C132" s="296">
        <v>992</v>
      </c>
      <c r="D132" s="297" t="s">
        <v>30</v>
      </c>
      <c r="E132" s="297" t="s">
        <v>26</v>
      </c>
      <c r="F132" s="298" t="s">
        <v>102</v>
      </c>
      <c r="G132" s="299" t="s">
        <v>92</v>
      </c>
      <c r="H132" s="299" t="s">
        <v>23</v>
      </c>
      <c r="I132" s="300" t="s">
        <v>454</v>
      </c>
      <c r="J132" s="297" t="s">
        <v>80</v>
      </c>
      <c r="K132" s="295">
        <v>531.1</v>
      </c>
      <c r="L132" s="461"/>
      <c r="M132" s="522"/>
      <c r="N132" s="522"/>
    </row>
    <row r="133" spans="1:14" s="216" customFormat="1" ht="33.75" customHeight="1" x14ac:dyDescent="0.3">
      <c r="A133" s="303"/>
      <c r="B133" s="311" t="s">
        <v>467</v>
      </c>
      <c r="C133" s="296">
        <v>992</v>
      </c>
      <c r="D133" s="297" t="s">
        <v>30</v>
      </c>
      <c r="E133" s="297" t="s">
        <v>26</v>
      </c>
      <c r="F133" s="298" t="s">
        <v>102</v>
      </c>
      <c r="G133" s="299" t="s">
        <v>92</v>
      </c>
      <c r="H133" s="299" t="s">
        <v>23</v>
      </c>
      <c r="I133" s="300" t="s">
        <v>468</v>
      </c>
      <c r="J133" s="297"/>
      <c r="K133" s="295">
        <f>K134</f>
        <v>1245.7</v>
      </c>
      <c r="L133" s="461"/>
      <c r="M133" s="522"/>
      <c r="N133" s="522"/>
    </row>
    <row r="134" spans="1:14" s="216" customFormat="1" ht="33.75" customHeight="1" x14ac:dyDescent="0.3">
      <c r="A134" s="303"/>
      <c r="B134" s="311" t="s">
        <v>79</v>
      </c>
      <c r="C134" s="296">
        <v>992</v>
      </c>
      <c r="D134" s="297" t="s">
        <v>30</v>
      </c>
      <c r="E134" s="297" t="s">
        <v>26</v>
      </c>
      <c r="F134" s="298" t="s">
        <v>102</v>
      </c>
      <c r="G134" s="299" t="s">
        <v>92</v>
      </c>
      <c r="H134" s="299" t="s">
        <v>23</v>
      </c>
      <c r="I134" s="300" t="s">
        <v>468</v>
      </c>
      <c r="J134" s="297" t="s">
        <v>80</v>
      </c>
      <c r="K134" s="295">
        <v>1245.7</v>
      </c>
      <c r="L134" s="461">
        <v>1245.7</v>
      </c>
      <c r="M134" s="522"/>
      <c r="N134" s="522"/>
    </row>
    <row r="135" spans="1:14" s="216" customFormat="1" ht="33.75" customHeight="1" x14ac:dyDescent="0.3">
      <c r="A135" s="303"/>
      <c r="B135" s="400" t="s">
        <v>395</v>
      </c>
      <c r="C135" s="296">
        <v>992</v>
      </c>
      <c r="D135" s="297" t="s">
        <v>30</v>
      </c>
      <c r="E135" s="297" t="s">
        <v>26</v>
      </c>
      <c r="F135" s="298" t="s">
        <v>28</v>
      </c>
      <c r="G135" s="299" t="s">
        <v>74</v>
      </c>
      <c r="H135" s="299" t="s">
        <v>27</v>
      </c>
      <c r="I135" s="300" t="s">
        <v>126</v>
      </c>
      <c r="J135" s="297"/>
      <c r="K135" s="295">
        <f>K139+K137</f>
        <v>1446.7</v>
      </c>
      <c r="L135" s="461"/>
      <c r="M135" s="522"/>
      <c r="N135" s="522"/>
    </row>
    <row r="136" spans="1:14" s="216" customFormat="1" ht="33.75" customHeight="1" x14ac:dyDescent="0.3">
      <c r="A136" s="303"/>
      <c r="B136" s="400" t="s">
        <v>465</v>
      </c>
      <c r="C136" s="296">
        <v>992</v>
      </c>
      <c r="D136" s="297" t="s">
        <v>30</v>
      </c>
      <c r="E136" s="297" t="s">
        <v>28</v>
      </c>
      <c r="F136" s="298" t="s">
        <v>28</v>
      </c>
      <c r="G136" s="299" t="s">
        <v>74</v>
      </c>
      <c r="H136" s="299" t="s">
        <v>27</v>
      </c>
      <c r="I136" s="300" t="s">
        <v>464</v>
      </c>
      <c r="J136" s="297"/>
      <c r="K136" s="295">
        <f>K137</f>
        <v>453.7</v>
      </c>
      <c r="L136" s="461"/>
      <c r="M136" s="522"/>
      <c r="N136" s="522"/>
    </row>
    <row r="137" spans="1:14" s="216" customFormat="1" ht="33.75" customHeight="1" x14ac:dyDescent="0.3">
      <c r="A137" s="303"/>
      <c r="B137" s="546" t="s">
        <v>466</v>
      </c>
      <c r="C137" s="547">
        <v>992</v>
      </c>
      <c r="D137" s="548" t="s">
        <v>30</v>
      </c>
      <c r="E137" s="548" t="s">
        <v>26</v>
      </c>
      <c r="F137" s="549" t="s">
        <v>28</v>
      </c>
      <c r="G137" s="550" t="s">
        <v>74</v>
      </c>
      <c r="H137" s="550" t="s">
        <v>27</v>
      </c>
      <c r="I137" s="551" t="s">
        <v>464</v>
      </c>
      <c r="J137" s="548" t="s">
        <v>80</v>
      </c>
      <c r="K137" s="552">
        <v>453.7</v>
      </c>
      <c r="L137" s="461">
        <v>453.7</v>
      </c>
      <c r="M137" s="522"/>
      <c r="N137" s="522"/>
    </row>
    <row r="138" spans="1:14" s="216" customFormat="1" ht="43.5" customHeight="1" x14ac:dyDescent="0.3">
      <c r="A138" s="303"/>
      <c r="B138" s="400" t="s">
        <v>396</v>
      </c>
      <c r="C138" s="296">
        <v>992</v>
      </c>
      <c r="D138" s="297" t="s">
        <v>30</v>
      </c>
      <c r="E138" s="297" t="s">
        <v>26</v>
      </c>
      <c r="F138" s="298" t="s">
        <v>28</v>
      </c>
      <c r="G138" s="299" t="s">
        <v>74</v>
      </c>
      <c r="H138" s="299" t="s">
        <v>27</v>
      </c>
      <c r="I138" s="300" t="s">
        <v>394</v>
      </c>
      <c r="J138" s="297"/>
      <c r="K138" s="295">
        <f>K139</f>
        <v>993</v>
      </c>
      <c r="L138" s="461"/>
      <c r="M138" s="522"/>
      <c r="N138" s="522"/>
    </row>
    <row r="139" spans="1:14" s="216" customFormat="1" ht="39" customHeight="1" x14ac:dyDescent="0.3">
      <c r="A139" s="303"/>
      <c r="B139" s="546" t="s">
        <v>466</v>
      </c>
      <c r="C139" s="547">
        <v>992</v>
      </c>
      <c r="D139" s="548" t="s">
        <v>30</v>
      </c>
      <c r="E139" s="548" t="s">
        <v>26</v>
      </c>
      <c r="F139" s="549" t="s">
        <v>28</v>
      </c>
      <c r="G139" s="550" t="s">
        <v>74</v>
      </c>
      <c r="H139" s="550" t="s">
        <v>27</v>
      </c>
      <c r="I139" s="551" t="s">
        <v>394</v>
      </c>
      <c r="J139" s="548" t="s">
        <v>80</v>
      </c>
      <c r="K139" s="552">
        <f>1446.7-453.7</f>
        <v>993</v>
      </c>
      <c r="L139" s="461">
        <v>-453.7</v>
      </c>
      <c r="M139" s="522"/>
      <c r="N139" s="522"/>
    </row>
    <row r="140" spans="1:14" s="219" customFormat="1" ht="18.75" x14ac:dyDescent="0.3">
      <c r="A140" s="382"/>
      <c r="B140" s="381" t="s">
        <v>17</v>
      </c>
      <c r="C140" s="305">
        <v>992</v>
      </c>
      <c r="D140" s="306" t="s">
        <v>29</v>
      </c>
      <c r="E140" s="306" t="s">
        <v>23</v>
      </c>
      <c r="F140" s="307"/>
      <c r="G140" s="308"/>
      <c r="H140" s="299"/>
      <c r="I140" s="309"/>
      <c r="J140" s="306"/>
      <c r="K140" s="283">
        <f>K141</f>
        <v>10</v>
      </c>
      <c r="L140" s="455"/>
      <c r="M140" s="523"/>
      <c r="N140" s="523"/>
    </row>
    <row r="141" spans="1:14" ht="18.75" x14ac:dyDescent="0.3">
      <c r="A141" s="303"/>
      <c r="B141" s="379" t="s">
        <v>163</v>
      </c>
      <c r="C141" s="296">
        <v>992</v>
      </c>
      <c r="D141" s="297" t="s">
        <v>29</v>
      </c>
      <c r="E141" s="297" t="s">
        <v>29</v>
      </c>
      <c r="F141" s="298"/>
      <c r="G141" s="299"/>
      <c r="H141" s="299"/>
      <c r="I141" s="300"/>
      <c r="J141" s="297"/>
      <c r="K141" s="295">
        <f>K145</f>
        <v>10</v>
      </c>
      <c r="L141" s="454"/>
    </row>
    <row r="142" spans="1:14" ht="37.5" x14ac:dyDescent="0.3">
      <c r="A142" s="303"/>
      <c r="B142" s="391" t="s">
        <v>386</v>
      </c>
      <c r="C142" s="296">
        <v>992</v>
      </c>
      <c r="D142" s="297" t="s">
        <v>29</v>
      </c>
      <c r="E142" s="297" t="s">
        <v>29</v>
      </c>
      <c r="F142" s="298" t="s">
        <v>97</v>
      </c>
      <c r="G142" s="299" t="s">
        <v>65</v>
      </c>
      <c r="H142" s="299" t="s">
        <v>23</v>
      </c>
      <c r="I142" s="300" t="s">
        <v>126</v>
      </c>
      <c r="J142" s="297"/>
      <c r="K142" s="295">
        <f>K145</f>
        <v>10</v>
      </c>
      <c r="L142" s="454"/>
    </row>
    <row r="143" spans="1:14" ht="18.75" x14ac:dyDescent="0.3">
      <c r="A143" s="303"/>
      <c r="B143" s="391" t="s">
        <v>332</v>
      </c>
      <c r="C143" s="296">
        <v>992</v>
      </c>
      <c r="D143" s="297" t="s">
        <v>29</v>
      </c>
      <c r="E143" s="297" t="s">
        <v>29</v>
      </c>
      <c r="F143" s="298" t="s">
        <v>97</v>
      </c>
      <c r="G143" s="299" t="s">
        <v>74</v>
      </c>
      <c r="H143" s="299" t="s">
        <v>23</v>
      </c>
      <c r="I143" s="300" t="s">
        <v>126</v>
      </c>
      <c r="J143" s="297"/>
      <c r="K143" s="295">
        <f>K145</f>
        <v>10</v>
      </c>
      <c r="L143" s="454"/>
    </row>
    <row r="144" spans="1:14" ht="18.75" x14ac:dyDescent="0.3">
      <c r="A144" s="303"/>
      <c r="B144" s="409" t="s">
        <v>344</v>
      </c>
      <c r="C144" s="296">
        <v>992</v>
      </c>
      <c r="D144" s="297" t="s">
        <v>29</v>
      </c>
      <c r="E144" s="297" t="s">
        <v>29</v>
      </c>
      <c r="F144" s="298" t="s">
        <v>97</v>
      </c>
      <c r="G144" s="299" t="s">
        <v>74</v>
      </c>
      <c r="H144" s="299" t="s">
        <v>22</v>
      </c>
      <c r="I144" s="300" t="s">
        <v>131</v>
      </c>
      <c r="J144" s="297"/>
      <c r="K144" s="295">
        <f>K145</f>
        <v>10</v>
      </c>
      <c r="L144" s="454"/>
    </row>
    <row r="145" spans="1:14" ht="31.5" customHeight="1" x14ac:dyDescent="0.3">
      <c r="A145" s="303"/>
      <c r="B145" s="379" t="s">
        <v>79</v>
      </c>
      <c r="C145" s="296">
        <v>992</v>
      </c>
      <c r="D145" s="297" t="s">
        <v>29</v>
      </c>
      <c r="E145" s="297" t="s">
        <v>29</v>
      </c>
      <c r="F145" s="298" t="s">
        <v>97</v>
      </c>
      <c r="G145" s="299" t="s">
        <v>74</v>
      </c>
      <c r="H145" s="299" t="s">
        <v>22</v>
      </c>
      <c r="I145" s="300" t="s">
        <v>131</v>
      </c>
      <c r="J145" s="297" t="s">
        <v>80</v>
      </c>
      <c r="K145" s="295">
        <v>10</v>
      </c>
      <c r="L145" s="454"/>
    </row>
    <row r="146" spans="1:14" s="52" customFormat="1" ht="18.75" x14ac:dyDescent="0.3">
      <c r="A146" s="382"/>
      <c r="B146" s="381" t="s">
        <v>18</v>
      </c>
      <c r="C146" s="305">
        <v>992</v>
      </c>
      <c r="D146" s="306" t="s">
        <v>31</v>
      </c>
      <c r="E146" s="306" t="s">
        <v>23</v>
      </c>
      <c r="F146" s="307"/>
      <c r="G146" s="308"/>
      <c r="H146" s="308"/>
      <c r="I146" s="309"/>
      <c r="J146" s="306"/>
      <c r="K146" s="283">
        <f>K147</f>
        <v>5052.3999999999996</v>
      </c>
      <c r="L146" s="455"/>
      <c r="M146" s="124"/>
      <c r="N146" s="124"/>
    </row>
    <row r="147" spans="1:14" ht="18.75" x14ac:dyDescent="0.3">
      <c r="A147" s="303"/>
      <c r="B147" s="391" t="s">
        <v>19</v>
      </c>
      <c r="C147" s="296">
        <v>992</v>
      </c>
      <c r="D147" s="297" t="s">
        <v>31</v>
      </c>
      <c r="E147" s="297" t="s">
        <v>22</v>
      </c>
      <c r="F147" s="298"/>
      <c r="G147" s="299"/>
      <c r="H147" s="299"/>
      <c r="I147" s="300"/>
      <c r="J147" s="297"/>
      <c r="K147" s="295">
        <f>K148</f>
        <v>5052.3999999999996</v>
      </c>
      <c r="L147" s="454"/>
    </row>
    <row r="148" spans="1:14" ht="54.75" customHeight="1" x14ac:dyDescent="0.3">
      <c r="A148" s="303"/>
      <c r="B148" s="409" t="s">
        <v>387</v>
      </c>
      <c r="C148" s="296">
        <v>992</v>
      </c>
      <c r="D148" s="297" t="s">
        <v>31</v>
      </c>
      <c r="E148" s="297" t="s">
        <v>22</v>
      </c>
      <c r="F148" s="298" t="s">
        <v>28</v>
      </c>
      <c r="G148" s="299" t="s">
        <v>65</v>
      </c>
      <c r="H148" s="299" t="s">
        <v>23</v>
      </c>
      <c r="I148" s="300" t="s">
        <v>126</v>
      </c>
      <c r="J148" s="297"/>
      <c r="K148" s="295">
        <f>K152+K155</f>
        <v>5052.3999999999996</v>
      </c>
      <c r="L148" s="454"/>
    </row>
    <row r="149" spans="1:14" ht="18" customHeight="1" x14ac:dyDescent="0.3">
      <c r="A149" s="303"/>
      <c r="B149" s="391" t="s">
        <v>168</v>
      </c>
      <c r="C149" s="296">
        <v>992</v>
      </c>
      <c r="D149" s="297" t="s">
        <v>31</v>
      </c>
      <c r="E149" s="297" t="s">
        <v>22</v>
      </c>
      <c r="F149" s="298" t="s">
        <v>28</v>
      </c>
      <c r="G149" s="299" t="s">
        <v>74</v>
      </c>
      <c r="H149" s="299" t="s">
        <v>23</v>
      </c>
      <c r="I149" s="300" t="s">
        <v>126</v>
      </c>
      <c r="J149" s="297"/>
      <c r="K149" s="295">
        <f>K152+K155</f>
        <v>5052.3999999999996</v>
      </c>
      <c r="L149" s="454"/>
    </row>
    <row r="150" spans="1:14" ht="28.5" customHeight="1" x14ac:dyDescent="0.3">
      <c r="A150" s="303"/>
      <c r="B150" s="391" t="s">
        <v>108</v>
      </c>
      <c r="C150" s="296">
        <v>992</v>
      </c>
      <c r="D150" s="297" t="s">
        <v>31</v>
      </c>
      <c r="E150" s="297" t="s">
        <v>22</v>
      </c>
      <c r="F150" s="298" t="s">
        <v>28</v>
      </c>
      <c r="G150" s="299" t="s">
        <v>74</v>
      </c>
      <c r="H150" s="299" t="s">
        <v>30</v>
      </c>
      <c r="I150" s="300" t="s">
        <v>126</v>
      </c>
      <c r="J150" s="297"/>
      <c r="K150" s="295">
        <f>K152</f>
        <v>5012.3999999999996</v>
      </c>
      <c r="L150" s="454"/>
    </row>
    <row r="151" spans="1:14" ht="35.25" customHeight="1" x14ac:dyDescent="0.3">
      <c r="A151" s="303"/>
      <c r="B151" s="383" t="s">
        <v>169</v>
      </c>
      <c r="C151" s="296">
        <v>992</v>
      </c>
      <c r="D151" s="297" t="s">
        <v>31</v>
      </c>
      <c r="E151" s="297" t="s">
        <v>22</v>
      </c>
      <c r="F151" s="298" t="s">
        <v>28</v>
      </c>
      <c r="G151" s="299" t="s">
        <v>74</v>
      </c>
      <c r="H151" s="299" t="s">
        <v>30</v>
      </c>
      <c r="I151" s="300" t="s">
        <v>128</v>
      </c>
      <c r="J151" s="297"/>
      <c r="K151" s="295">
        <f>K152</f>
        <v>5012.3999999999996</v>
      </c>
      <c r="L151" s="454"/>
    </row>
    <row r="152" spans="1:14" ht="48" customHeight="1" x14ac:dyDescent="0.3">
      <c r="A152" s="303"/>
      <c r="B152" s="391" t="s">
        <v>106</v>
      </c>
      <c r="C152" s="296">
        <v>992</v>
      </c>
      <c r="D152" s="297" t="s">
        <v>31</v>
      </c>
      <c r="E152" s="297" t="s">
        <v>22</v>
      </c>
      <c r="F152" s="298" t="s">
        <v>28</v>
      </c>
      <c r="G152" s="299" t="s">
        <v>74</v>
      </c>
      <c r="H152" s="299" t="s">
        <v>30</v>
      </c>
      <c r="I152" s="300" t="s">
        <v>128</v>
      </c>
      <c r="J152" s="297" t="s">
        <v>107</v>
      </c>
      <c r="K152" s="295">
        <v>5012.3999999999996</v>
      </c>
      <c r="L152" s="454"/>
    </row>
    <row r="153" spans="1:14" ht="18.75" x14ac:dyDescent="0.3">
      <c r="A153" s="303"/>
      <c r="B153" s="379" t="s">
        <v>109</v>
      </c>
      <c r="C153" s="296">
        <v>992</v>
      </c>
      <c r="D153" s="297" t="s">
        <v>31</v>
      </c>
      <c r="E153" s="297" t="s">
        <v>22</v>
      </c>
      <c r="F153" s="298" t="s">
        <v>28</v>
      </c>
      <c r="G153" s="299" t="s">
        <v>74</v>
      </c>
      <c r="H153" s="299" t="s">
        <v>31</v>
      </c>
      <c r="I153" s="300" t="s">
        <v>126</v>
      </c>
      <c r="J153" s="297"/>
      <c r="K153" s="295">
        <f>K154</f>
        <v>40</v>
      </c>
      <c r="L153" s="454"/>
    </row>
    <row r="154" spans="1:14" ht="18.75" x14ac:dyDescent="0.3">
      <c r="A154" s="303"/>
      <c r="B154" s="311" t="s">
        <v>170</v>
      </c>
      <c r="C154" s="296">
        <v>992</v>
      </c>
      <c r="D154" s="297" t="s">
        <v>31</v>
      </c>
      <c r="E154" s="297" t="s">
        <v>22</v>
      </c>
      <c r="F154" s="298" t="s">
        <v>28</v>
      </c>
      <c r="G154" s="299" t="s">
        <v>74</v>
      </c>
      <c r="H154" s="299" t="s">
        <v>31</v>
      </c>
      <c r="I154" s="300" t="s">
        <v>129</v>
      </c>
      <c r="J154" s="297"/>
      <c r="K154" s="295">
        <f>K155</f>
        <v>40</v>
      </c>
      <c r="L154" s="454"/>
    </row>
    <row r="155" spans="1:14" ht="18.75" x14ac:dyDescent="0.3">
      <c r="A155" s="303"/>
      <c r="B155" s="311" t="s">
        <v>79</v>
      </c>
      <c r="C155" s="296">
        <v>992</v>
      </c>
      <c r="D155" s="297" t="s">
        <v>31</v>
      </c>
      <c r="E155" s="297" t="s">
        <v>22</v>
      </c>
      <c r="F155" s="298" t="s">
        <v>28</v>
      </c>
      <c r="G155" s="299" t="s">
        <v>74</v>
      </c>
      <c r="H155" s="299" t="s">
        <v>31</v>
      </c>
      <c r="I155" s="300" t="s">
        <v>129</v>
      </c>
      <c r="J155" s="297" t="s">
        <v>80</v>
      </c>
      <c r="K155" s="295">
        <v>40</v>
      </c>
      <c r="L155" s="454"/>
    </row>
    <row r="156" spans="1:14" s="52" customFormat="1" ht="18.75" x14ac:dyDescent="0.3">
      <c r="A156" s="382"/>
      <c r="B156" s="381" t="s">
        <v>38</v>
      </c>
      <c r="C156" s="305">
        <v>992</v>
      </c>
      <c r="D156" s="306">
        <v>10</v>
      </c>
      <c r="E156" s="306" t="s">
        <v>23</v>
      </c>
      <c r="F156" s="307"/>
      <c r="G156" s="308"/>
      <c r="H156" s="299"/>
      <c r="I156" s="309"/>
      <c r="J156" s="306"/>
      <c r="K156" s="283">
        <f>K157+K162</f>
        <v>473</v>
      </c>
      <c r="L156" s="455"/>
      <c r="M156" s="124"/>
      <c r="N156" s="124"/>
    </row>
    <row r="157" spans="1:14" ht="18.75" x14ac:dyDescent="0.3">
      <c r="A157" s="303"/>
      <c r="B157" s="410" t="s">
        <v>39</v>
      </c>
      <c r="C157" s="296">
        <v>992</v>
      </c>
      <c r="D157" s="297">
        <v>10</v>
      </c>
      <c r="E157" s="297" t="s">
        <v>22</v>
      </c>
      <c r="F157" s="298"/>
      <c r="G157" s="299"/>
      <c r="H157" s="299"/>
      <c r="I157" s="300"/>
      <c r="J157" s="297"/>
      <c r="K157" s="295">
        <f>K161</f>
        <v>453</v>
      </c>
      <c r="L157" s="454"/>
    </row>
    <row r="158" spans="1:14" ht="18.75" x14ac:dyDescent="0.3">
      <c r="A158" s="303"/>
      <c r="B158" s="379" t="s">
        <v>57</v>
      </c>
      <c r="C158" s="296">
        <v>992</v>
      </c>
      <c r="D158" s="297">
        <v>10</v>
      </c>
      <c r="E158" s="297" t="s">
        <v>22</v>
      </c>
      <c r="F158" s="298" t="s">
        <v>78</v>
      </c>
      <c r="G158" s="299" t="s">
        <v>65</v>
      </c>
      <c r="H158" s="299" t="s">
        <v>23</v>
      </c>
      <c r="I158" s="300" t="s">
        <v>126</v>
      </c>
      <c r="J158" s="297"/>
      <c r="K158" s="295">
        <f>K161</f>
        <v>453</v>
      </c>
      <c r="L158" s="454"/>
    </row>
    <row r="159" spans="1:14" ht="26.25" customHeight="1" x14ac:dyDescent="0.3">
      <c r="A159" s="303"/>
      <c r="B159" s="379" t="s">
        <v>50</v>
      </c>
      <c r="C159" s="296">
        <v>992</v>
      </c>
      <c r="D159" s="297">
        <v>10</v>
      </c>
      <c r="E159" s="297" t="s">
        <v>22</v>
      </c>
      <c r="F159" s="298" t="s">
        <v>78</v>
      </c>
      <c r="G159" s="299" t="s">
        <v>89</v>
      </c>
      <c r="H159" s="299" t="s">
        <v>23</v>
      </c>
      <c r="I159" s="300" t="s">
        <v>126</v>
      </c>
      <c r="J159" s="297"/>
      <c r="K159" s="295">
        <f>K161</f>
        <v>453</v>
      </c>
      <c r="L159" s="454"/>
    </row>
    <row r="160" spans="1:14" ht="18.75" x14ac:dyDescent="0.3">
      <c r="A160" s="303"/>
      <c r="B160" s="379" t="s">
        <v>110</v>
      </c>
      <c r="C160" s="296">
        <v>992</v>
      </c>
      <c r="D160" s="297">
        <v>10</v>
      </c>
      <c r="E160" s="297" t="s">
        <v>22</v>
      </c>
      <c r="F160" s="298" t="s">
        <v>78</v>
      </c>
      <c r="G160" s="299" t="s">
        <v>89</v>
      </c>
      <c r="H160" s="299" t="s">
        <v>23</v>
      </c>
      <c r="I160" s="300" t="s">
        <v>141</v>
      </c>
      <c r="J160" s="297"/>
      <c r="K160" s="295">
        <f>K161</f>
        <v>453</v>
      </c>
      <c r="L160" s="454"/>
    </row>
    <row r="161" spans="1:14" ht="18.75" x14ac:dyDescent="0.3">
      <c r="A161" s="303"/>
      <c r="B161" s="462" t="s">
        <v>111</v>
      </c>
      <c r="C161" s="296">
        <v>992</v>
      </c>
      <c r="D161" s="297">
        <v>10</v>
      </c>
      <c r="E161" s="297" t="s">
        <v>22</v>
      </c>
      <c r="F161" s="298" t="s">
        <v>78</v>
      </c>
      <c r="G161" s="299" t="s">
        <v>89</v>
      </c>
      <c r="H161" s="299" t="s">
        <v>23</v>
      </c>
      <c r="I161" s="300" t="s">
        <v>141</v>
      </c>
      <c r="J161" s="297" t="s">
        <v>112</v>
      </c>
      <c r="K161" s="295">
        <v>453</v>
      </c>
      <c r="L161" s="454"/>
    </row>
    <row r="162" spans="1:14" s="52" customFormat="1" ht="24" customHeight="1" x14ac:dyDescent="0.3">
      <c r="A162" s="382"/>
      <c r="B162" s="381" t="s">
        <v>113</v>
      </c>
      <c r="C162" s="305">
        <v>992</v>
      </c>
      <c r="D162" s="306" t="s">
        <v>97</v>
      </c>
      <c r="E162" s="306" t="s">
        <v>26</v>
      </c>
      <c r="F162" s="307"/>
      <c r="G162" s="308"/>
      <c r="H162" s="308"/>
      <c r="I162" s="309"/>
      <c r="J162" s="306"/>
      <c r="K162" s="283">
        <f>K166</f>
        <v>20</v>
      </c>
      <c r="L162" s="455"/>
      <c r="M162" s="124"/>
      <c r="N162" s="124"/>
    </row>
    <row r="163" spans="1:14" ht="52.5" customHeight="1" x14ac:dyDescent="0.3">
      <c r="A163" s="303"/>
      <c r="B163" s="391" t="s">
        <v>345</v>
      </c>
      <c r="C163" s="296">
        <v>992</v>
      </c>
      <c r="D163" s="297" t="s">
        <v>97</v>
      </c>
      <c r="E163" s="297" t="s">
        <v>26</v>
      </c>
      <c r="F163" s="298" t="s">
        <v>40</v>
      </c>
      <c r="G163" s="299" t="s">
        <v>65</v>
      </c>
      <c r="H163" s="299" t="s">
        <v>23</v>
      </c>
      <c r="I163" s="300" t="s">
        <v>126</v>
      </c>
      <c r="J163" s="297"/>
      <c r="K163" s="295">
        <f>K166</f>
        <v>20</v>
      </c>
      <c r="L163" s="454"/>
    </row>
    <row r="164" spans="1:14" ht="29.25" customHeight="1" x14ac:dyDescent="0.3">
      <c r="A164" s="303"/>
      <c r="B164" s="391" t="s">
        <v>155</v>
      </c>
      <c r="C164" s="296">
        <v>992</v>
      </c>
      <c r="D164" s="297" t="s">
        <v>97</v>
      </c>
      <c r="E164" s="297" t="s">
        <v>26</v>
      </c>
      <c r="F164" s="298" t="s">
        <v>40</v>
      </c>
      <c r="G164" s="299" t="s">
        <v>74</v>
      </c>
      <c r="H164" s="299" t="s">
        <v>23</v>
      </c>
      <c r="I164" s="300" t="s">
        <v>126</v>
      </c>
      <c r="J164" s="297"/>
      <c r="K164" s="295">
        <f>K166</f>
        <v>20</v>
      </c>
      <c r="L164" s="454"/>
    </row>
    <row r="165" spans="1:14" ht="31.5" customHeight="1" x14ac:dyDescent="0.3">
      <c r="A165" s="303"/>
      <c r="B165" s="391" t="s">
        <v>155</v>
      </c>
      <c r="C165" s="296">
        <v>992</v>
      </c>
      <c r="D165" s="297" t="s">
        <v>97</v>
      </c>
      <c r="E165" s="297" t="s">
        <v>26</v>
      </c>
      <c r="F165" s="298" t="s">
        <v>40</v>
      </c>
      <c r="G165" s="299" t="s">
        <v>74</v>
      </c>
      <c r="H165" s="299" t="s">
        <v>23</v>
      </c>
      <c r="I165" s="300" t="s">
        <v>150</v>
      </c>
      <c r="J165" s="297"/>
      <c r="K165" s="295">
        <f>K166</f>
        <v>20</v>
      </c>
      <c r="L165" s="454"/>
    </row>
    <row r="166" spans="1:14" ht="48" customHeight="1" x14ac:dyDescent="0.3">
      <c r="A166" s="303"/>
      <c r="B166" s="391" t="s">
        <v>106</v>
      </c>
      <c r="C166" s="296">
        <v>992</v>
      </c>
      <c r="D166" s="297" t="s">
        <v>97</v>
      </c>
      <c r="E166" s="297" t="s">
        <v>26</v>
      </c>
      <c r="F166" s="298" t="s">
        <v>40</v>
      </c>
      <c r="G166" s="299" t="s">
        <v>74</v>
      </c>
      <c r="H166" s="299" t="s">
        <v>23</v>
      </c>
      <c r="I166" s="300" t="s">
        <v>150</v>
      </c>
      <c r="J166" s="297" t="s">
        <v>107</v>
      </c>
      <c r="K166" s="295">
        <v>20</v>
      </c>
      <c r="L166" s="454"/>
    </row>
    <row r="167" spans="1:14" s="52" customFormat="1" ht="18.75" x14ac:dyDescent="0.3">
      <c r="A167" s="382"/>
      <c r="B167" s="381" t="s">
        <v>210</v>
      </c>
      <c r="C167" s="305">
        <v>992</v>
      </c>
      <c r="D167" s="306">
        <v>11</v>
      </c>
      <c r="E167" s="306" t="s">
        <v>23</v>
      </c>
      <c r="F167" s="307"/>
      <c r="G167" s="308"/>
      <c r="H167" s="299"/>
      <c r="I167" s="309"/>
      <c r="J167" s="306"/>
      <c r="K167" s="283">
        <f>K168</f>
        <v>263.60000000000002</v>
      </c>
      <c r="L167" s="455"/>
      <c r="M167" s="124"/>
      <c r="N167" s="124"/>
    </row>
    <row r="168" spans="1:14" ht="18.75" x14ac:dyDescent="0.3">
      <c r="A168" s="303"/>
      <c r="B168" s="391" t="s">
        <v>43</v>
      </c>
      <c r="C168" s="296">
        <v>992</v>
      </c>
      <c r="D168" s="297">
        <v>11</v>
      </c>
      <c r="E168" s="297" t="s">
        <v>24</v>
      </c>
      <c r="F168" s="298" t="s">
        <v>31</v>
      </c>
      <c r="G168" s="299" t="s">
        <v>74</v>
      </c>
      <c r="H168" s="299" t="s">
        <v>23</v>
      </c>
      <c r="I168" s="300" t="s">
        <v>126</v>
      </c>
      <c r="J168" s="297"/>
      <c r="K168" s="295">
        <f>K169</f>
        <v>263.60000000000002</v>
      </c>
      <c r="L168" s="454"/>
    </row>
    <row r="169" spans="1:14" ht="37.5" x14ac:dyDescent="0.3">
      <c r="A169" s="303"/>
      <c r="B169" s="391" t="s">
        <v>300</v>
      </c>
      <c r="C169" s="296">
        <v>992</v>
      </c>
      <c r="D169" s="297">
        <v>11</v>
      </c>
      <c r="E169" s="297" t="s">
        <v>24</v>
      </c>
      <c r="F169" s="298" t="s">
        <v>31</v>
      </c>
      <c r="G169" s="299" t="s">
        <v>74</v>
      </c>
      <c r="H169" s="299" t="s">
        <v>23</v>
      </c>
      <c r="I169" s="300" t="s">
        <v>126</v>
      </c>
      <c r="J169" s="297"/>
      <c r="K169" s="295">
        <f>K170</f>
        <v>263.60000000000002</v>
      </c>
      <c r="L169" s="454"/>
    </row>
    <row r="170" spans="1:14" ht="32.25" customHeight="1" x14ac:dyDescent="0.3">
      <c r="A170" s="303"/>
      <c r="B170" s="391" t="s">
        <v>215</v>
      </c>
      <c r="C170" s="296">
        <v>992</v>
      </c>
      <c r="D170" s="297" t="s">
        <v>42</v>
      </c>
      <c r="E170" s="297" t="s">
        <v>24</v>
      </c>
      <c r="F170" s="298" t="s">
        <v>31</v>
      </c>
      <c r="G170" s="299" t="s">
        <v>74</v>
      </c>
      <c r="H170" s="299" t="s">
        <v>23</v>
      </c>
      <c r="I170" s="300" t="s">
        <v>126</v>
      </c>
      <c r="J170" s="297"/>
      <c r="K170" s="295">
        <f>K171</f>
        <v>263.60000000000002</v>
      </c>
      <c r="L170" s="454"/>
    </row>
    <row r="171" spans="1:14" ht="33" customHeight="1" x14ac:dyDescent="0.3">
      <c r="A171" s="303"/>
      <c r="B171" s="379" t="s">
        <v>114</v>
      </c>
      <c r="C171" s="296">
        <v>992</v>
      </c>
      <c r="D171" s="297" t="s">
        <v>42</v>
      </c>
      <c r="E171" s="297" t="s">
        <v>24</v>
      </c>
      <c r="F171" s="298" t="s">
        <v>31</v>
      </c>
      <c r="G171" s="299" t="s">
        <v>74</v>
      </c>
      <c r="H171" s="299" t="s">
        <v>26</v>
      </c>
      <c r="I171" s="300" t="s">
        <v>130</v>
      </c>
      <c r="J171" s="297"/>
      <c r="K171" s="295">
        <f>K172+K173</f>
        <v>263.60000000000002</v>
      </c>
      <c r="L171" s="454"/>
    </row>
    <row r="172" spans="1:14" ht="81" customHeight="1" x14ac:dyDescent="0.3">
      <c r="A172" s="303"/>
      <c r="B172" s="554" t="s">
        <v>75</v>
      </c>
      <c r="C172" s="547">
        <v>992</v>
      </c>
      <c r="D172" s="548" t="s">
        <v>42</v>
      </c>
      <c r="E172" s="548" t="s">
        <v>24</v>
      </c>
      <c r="F172" s="549" t="s">
        <v>31</v>
      </c>
      <c r="G172" s="550" t="s">
        <v>74</v>
      </c>
      <c r="H172" s="550" t="s">
        <v>26</v>
      </c>
      <c r="I172" s="551" t="s">
        <v>130</v>
      </c>
      <c r="J172" s="548" t="s">
        <v>76</v>
      </c>
      <c r="K172" s="552">
        <v>223.6</v>
      </c>
      <c r="L172" s="454">
        <v>-40</v>
      </c>
    </row>
    <row r="173" spans="1:14" ht="31.5" customHeight="1" x14ac:dyDescent="0.3">
      <c r="A173" s="303"/>
      <c r="B173" s="546" t="s">
        <v>79</v>
      </c>
      <c r="C173" s="547">
        <v>992</v>
      </c>
      <c r="D173" s="548" t="s">
        <v>42</v>
      </c>
      <c r="E173" s="548" t="s">
        <v>24</v>
      </c>
      <c r="F173" s="549" t="s">
        <v>31</v>
      </c>
      <c r="G173" s="550" t="s">
        <v>74</v>
      </c>
      <c r="H173" s="550" t="s">
        <v>26</v>
      </c>
      <c r="I173" s="551" t="s">
        <v>130</v>
      </c>
      <c r="J173" s="548" t="s">
        <v>80</v>
      </c>
      <c r="K173" s="552">
        <v>40</v>
      </c>
      <c r="L173" s="454"/>
    </row>
    <row r="174" spans="1:14" s="52" customFormat="1" ht="24" customHeight="1" x14ac:dyDescent="0.3">
      <c r="A174" s="382"/>
      <c r="B174" s="381" t="s">
        <v>44</v>
      </c>
      <c r="C174" s="305">
        <v>992</v>
      </c>
      <c r="D174" s="306" t="s">
        <v>40</v>
      </c>
      <c r="E174" s="306" t="s">
        <v>23</v>
      </c>
      <c r="F174" s="307"/>
      <c r="G174" s="308"/>
      <c r="H174" s="308"/>
      <c r="I174" s="309"/>
      <c r="J174" s="306"/>
      <c r="K174" s="283">
        <f>K179</f>
        <v>150</v>
      </c>
      <c r="L174" s="455"/>
      <c r="M174" s="124"/>
      <c r="N174" s="124"/>
    </row>
    <row r="175" spans="1:14" ht="18.75" x14ac:dyDescent="0.3">
      <c r="A175" s="303"/>
      <c r="B175" s="391" t="s">
        <v>45</v>
      </c>
      <c r="C175" s="296">
        <v>992</v>
      </c>
      <c r="D175" s="297" t="s">
        <v>40</v>
      </c>
      <c r="E175" s="297" t="s">
        <v>24</v>
      </c>
      <c r="F175" s="298"/>
      <c r="G175" s="299"/>
      <c r="H175" s="299"/>
      <c r="I175" s="300"/>
      <c r="J175" s="297"/>
      <c r="K175" s="295">
        <f>K179</f>
        <v>150</v>
      </c>
      <c r="L175" s="454"/>
    </row>
    <row r="176" spans="1:14" ht="37.5" x14ac:dyDescent="0.3">
      <c r="A176" s="303"/>
      <c r="B176" s="311" t="s">
        <v>380</v>
      </c>
      <c r="C176" s="296">
        <v>992</v>
      </c>
      <c r="D176" s="297" t="s">
        <v>40</v>
      </c>
      <c r="E176" s="297" t="s">
        <v>24</v>
      </c>
      <c r="F176" s="298" t="s">
        <v>98</v>
      </c>
      <c r="G176" s="299" t="s">
        <v>65</v>
      </c>
      <c r="H176" s="299" t="s">
        <v>23</v>
      </c>
      <c r="I176" s="300" t="s">
        <v>126</v>
      </c>
      <c r="J176" s="297"/>
      <c r="K176" s="295">
        <f>K179</f>
        <v>150</v>
      </c>
      <c r="L176" s="454"/>
    </row>
    <row r="177" spans="1:256" ht="30" customHeight="1" x14ac:dyDescent="0.3">
      <c r="A177" s="303"/>
      <c r="B177" s="391" t="s">
        <v>115</v>
      </c>
      <c r="C177" s="296">
        <v>992</v>
      </c>
      <c r="D177" s="297" t="s">
        <v>40</v>
      </c>
      <c r="E177" s="297" t="s">
        <v>24</v>
      </c>
      <c r="F177" s="298" t="s">
        <v>98</v>
      </c>
      <c r="G177" s="299" t="s">
        <v>74</v>
      </c>
      <c r="H177" s="299" t="s">
        <v>23</v>
      </c>
      <c r="I177" s="300" t="s">
        <v>126</v>
      </c>
      <c r="J177" s="297"/>
      <c r="K177" s="295">
        <f>K178</f>
        <v>150</v>
      </c>
      <c r="L177" s="454"/>
    </row>
    <row r="178" spans="1:256" ht="33" customHeight="1" x14ac:dyDescent="0.3">
      <c r="A178" s="303"/>
      <c r="B178" s="379" t="s">
        <v>56</v>
      </c>
      <c r="C178" s="296">
        <v>992</v>
      </c>
      <c r="D178" s="297" t="s">
        <v>40</v>
      </c>
      <c r="E178" s="297" t="s">
        <v>24</v>
      </c>
      <c r="F178" s="298" t="s">
        <v>98</v>
      </c>
      <c r="G178" s="299" t="s">
        <v>74</v>
      </c>
      <c r="H178" s="299" t="s">
        <v>23</v>
      </c>
      <c r="I178" s="300" t="s">
        <v>133</v>
      </c>
      <c r="J178" s="297"/>
      <c r="K178" s="295">
        <f>K179</f>
        <v>150</v>
      </c>
      <c r="L178" s="454"/>
    </row>
    <row r="179" spans="1:256" ht="18.75" x14ac:dyDescent="0.3">
      <c r="A179" s="303"/>
      <c r="B179" s="311" t="s">
        <v>79</v>
      </c>
      <c r="C179" s="296">
        <v>992</v>
      </c>
      <c r="D179" s="297" t="s">
        <v>40</v>
      </c>
      <c r="E179" s="297" t="s">
        <v>24</v>
      </c>
      <c r="F179" s="298" t="s">
        <v>98</v>
      </c>
      <c r="G179" s="299" t="s">
        <v>74</v>
      </c>
      <c r="H179" s="299" t="s">
        <v>23</v>
      </c>
      <c r="I179" s="300" t="s">
        <v>133</v>
      </c>
      <c r="J179" s="297" t="s">
        <v>80</v>
      </c>
      <c r="K179" s="295">
        <v>150</v>
      </c>
      <c r="L179" s="454"/>
    </row>
    <row r="180" spans="1:256" s="107" customFormat="1" ht="36" customHeight="1" x14ac:dyDescent="0.3">
      <c r="A180" s="463"/>
      <c r="B180" s="411" t="s">
        <v>460</v>
      </c>
      <c r="C180" s="412">
        <v>992</v>
      </c>
      <c r="D180" s="413" t="s">
        <v>41</v>
      </c>
      <c r="E180" s="414" t="s">
        <v>23</v>
      </c>
      <c r="F180" s="415"/>
      <c r="G180" s="416"/>
      <c r="H180" s="416"/>
      <c r="I180" s="417"/>
      <c r="J180" s="418"/>
      <c r="K180" s="419">
        <f>K185</f>
        <v>1</v>
      </c>
      <c r="L180" s="464"/>
      <c r="M180" s="130"/>
      <c r="N180" s="130"/>
      <c r="O180" s="113"/>
      <c r="P180" s="113"/>
      <c r="Q180" s="113"/>
      <c r="R180" s="113"/>
      <c r="S180" s="113"/>
      <c r="T180" s="113"/>
      <c r="U180" s="113"/>
      <c r="V180" s="113"/>
      <c r="W180" s="113"/>
      <c r="X180" s="113"/>
      <c r="Y180" s="113"/>
      <c r="Z180" s="113"/>
      <c r="AA180" s="113"/>
      <c r="AB180" s="113"/>
      <c r="AC180" s="113"/>
      <c r="AD180" s="113"/>
      <c r="AE180" s="113"/>
      <c r="AF180" s="113"/>
      <c r="AG180" s="113"/>
      <c r="AH180" s="113"/>
      <c r="AI180" s="113"/>
      <c r="AJ180" s="113"/>
      <c r="AK180" s="113"/>
      <c r="AL180" s="113"/>
      <c r="AM180" s="113"/>
      <c r="AN180" s="113"/>
      <c r="AO180" s="113"/>
      <c r="AP180" s="113"/>
      <c r="AQ180" s="113"/>
      <c r="AR180" s="113"/>
      <c r="AS180" s="113"/>
      <c r="AT180" s="113"/>
      <c r="AU180" s="113"/>
      <c r="AV180" s="113"/>
      <c r="AW180" s="113"/>
      <c r="AX180" s="113"/>
      <c r="AY180" s="113"/>
      <c r="AZ180" s="113"/>
      <c r="BA180" s="113"/>
      <c r="BB180" s="113"/>
      <c r="BC180" s="113"/>
      <c r="BD180" s="113"/>
      <c r="BE180" s="113"/>
      <c r="BF180" s="113"/>
      <c r="BG180" s="113"/>
      <c r="BH180" s="113"/>
      <c r="BI180" s="113"/>
      <c r="BJ180" s="113"/>
      <c r="BK180" s="113"/>
      <c r="BL180" s="113"/>
      <c r="BM180" s="113"/>
      <c r="BN180" s="113"/>
      <c r="BO180" s="113"/>
      <c r="BP180" s="113"/>
      <c r="BQ180" s="113"/>
      <c r="BR180" s="113"/>
      <c r="BS180" s="113"/>
      <c r="BT180" s="113"/>
      <c r="BU180" s="113"/>
      <c r="BV180" s="113"/>
      <c r="BW180" s="113"/>
      <c r="BX180" s="113"/>
      <c r="BY180" s="113"/>
      <c r="BZ180" s="113"/>
      <c r="CA180" s="113"/>
      <c r="CB180" s="113"/>
      <c r="CC180" s="113"/>
      <c r="CD180" s="113"/>
      <c r="CE180" s="113"/>
      <c r="CF180" s="113"/>
      <c r="CG180" s="113"/>
      <c r="CH180" s="113"/>
      <c r="CI180" s="113"/>
      <c r="CJ180" s="113"/>
      <c r="CK180" s="113"/>
      <c r="CL180" s="113"/>
      <c r="CM180" s="113"/>
      <c r="CN180" s="113"/>
      <c r="CO180" s="113"/>
      <c r="CP180" s="113"/>
      <c r="CQ180" s="113"/>
      <c r="CR180" s="113"/>
      <c r="CS180" s="113"/>
      <c r="CT180" s="113"/>
      <c r="CU180" s="113"/>
      <c r="CV180" s="113"/>
      <c r="CW180" s="113"/>
      <c r="CX180" s="113"/>
      <c r="CY180" s="113"/>
      <c r="CZ180" s="113"/>
      <c r="DA180" s="113"/>
      <c r="DB180" s="113"/>
      <c r="DC180" s="113"/>
      <c r="DD180" s="113"/>
      <c r="DE180" s="113"/>
      <c r="DF180" s="113"/>
      <c r="DG180" s="113"/>
      <c r="DH180" s="113"/>
      <c r="DI180" s="113"/>
      <c r="DJ180" s="113"/>
      <c r="DK180" s="113"/>
      <c r="DL180" s="113"/>
      <c r="DM180" s="113"/>
      <c r="DN180" s="113"/>
      <c r="DO180" s="113"/>
      <c r="DP180" s="113"/>
      <c r="DQ180" s="113"/>
      <c r="DR180" s="113"/>
      <c r="DS180" s="113"/>
      <c r="DT180" s="113"/>
      <c r="DU180" s="113"/>
      <c r="DV180" s="113"/>
      <c r="DW180" s="113"/>
      <c r="DX180" s="113"/>
      <c r="DY180" s="113"/>
      <c r="DZ180" s="113"/>
      <c r="EA180" s="113"/>
      <c r="EB180" s="113"/>
      <c r="EC180" s="113"/>
      <c r="ED180" s="113"/>
      <c r="EE180" s="113"/>
      <c r="EF180" s="113"/>
      <c r="EG180" s="113"/>
      <c r="EH180" s="113"/>
      <c r="EI180" s="113"/>
      <c r="EJ180" s="113"/>
      <c r="EK180" s="113"/>
      <c r="EL180" s="113"/>
      <c r="EM180" s="113"/>
      <c r="EN180" s="113"/>
      <c r="EO180" s="113"/>
      <c r="EP180" s="113"/>
      <c r="EQ180" s="113"/>
      <c r="ER180" s="113"/>
      <c r="ES180" s="113"/>
      <c r="ET180" s="113"/>
      <c r="EU180" s="113"/>
      <c r="EV180" s="113"/>
      <c r="EW180" s="113"/>
      <c r="EX180" s="113"/>
      <c r="EY180" s="113"/>
      <c r="EZ180" s="113"/>
      <c r="FA180" s="113"/>
      <c r="FB180" s="113"/>
      <c r="FC180" s="113"/>
      <c r="FD180" s="113"/>
      <c r="FE180" s="113"/>
      <c r="FF180" s="113"/>
      <c r="FG180" s="113"/>
      <c r="FH180" s="113"/>
      <c r="FI180" s="113"/>
      <c r="FJ180" s="113"/>
      <c r="FK180" s="113"/>
      <c r="FL180" s="113"/>
      <c r="FM180" s="113"/>
      <c r="FN180" s="113"/>
      <c r="FO180" s="113"/>
      <c r="FP180" s="113"/>
      <c r="FQ180" s="113"/>
      <c r="FR180" s="113"/>
      <c r="FS180" s="113"/>
      <c r="FT180" s="113"/>
      <c r="FU180" s="113"/>
      <c r="FV180" s="113"/>
      <c r="FW180" s="113"/>
      <c r="FX180" s="113"/>
      <c r="FY180" s="113"/>
      <c r="FZ180" s="113"/>
      <c r="GA180" s="113"/>
      <c r="GB180" s="113"/>
      <c r="GC180" s="113"/>
      <c r="GD180" s="113"/>
      <c r="GE180" s="113"/>
      <c r="GF180" s="113"/>
      <c r="GG180" s="113"/>
      <c r="GH180" s="113"/>
      <c r="GI180" s="113"/>
      <c r="GJ180" s="113"/>
      <c r="GK180" s="113"/>
      <c r="GL180" s="113"/>
      <c r="GM180" s="113"/>
      <c r="GN180" s="113"/>
      <c r="GO180" s="113"/>
      <c r="GP180" s="113"/>
      <c r="GQ180" s="113"/>
      <c r="GR180" s="113"/>
      <c r="GS180" s="113"/>
      <c r="GT180" s="113"/>
      <c r="GU180" s="113"/>
      <c r="GV180" s="113"/>
      <c r="GW180" s="113"/>
      <c r="GX180" s="113"/>
      <c r="GY180" s="113"/>
      <c r="GZ180" s="113"/>
      <c r="HA180" s="113"/>
      <c r="HB180" s="113"/>
      <c r="HC180" s="113"/>
      <c r="HD180" s="113"/>
      <c r="HE180" s="113"/>
      <c r="HF180" s="113"/>
      <c r="HG180" s="113"/>
      <c r="HH180" s="113"/>
      <c r="HI180" s="113"/>
      <c r="HJ180" s="113"/>
      <c r="HK180" s="113"/>
      <c r="HL180" s="113"/>
      <c r="HM180" s="113"/>
      <c r="HN180" s="113"/>
      <c r="HO180" s="113"/>
      <c r="HP180" s="113"/>
      <c r="HQ180" s="113"/>
      <c r="HR180" s="113"/>
      <c r="HS180" s="113"/>
      <c r="HT180" s="113"/>
      <c r="HU180" s="113"/>
      <c r="HV180" s="113"/>
      <c r="HW180" s="113"/>
      <c r="HX180" s="113"/>
      <c r="HY180" s="113"/>
      <c r="HZ180" s="113"/>
      <c r="IA180" s="113"/>
      <c r="IB180" s="113"/>
      <c r="IC180" s="113"/>
      <c r="ID180" s="113"/>
      <c r="IE180" s="113"/>
      <c r="IF180" s="113"/>
      <c r="IG180" s="113"/>
      <c r="IH180" s="113"/>
      <c r="II180" s="113"/>
      <c r="IJ180" s="113"/>
      <c r="IK180" s="113"/>
      <c r="IL180" s="113"/>
      <c r="IM180" s="113"/>
      <c r="IN180" s="113"/>
      <c r="IO180" s="113"/>
      <c r="IP180" s="113"/>
      <c r="IQ180" s="113"/>
      <c r="IR180" s="113"/>
      <c r="IS180" s="113"/>
      <c r="IT180" s="113"/>
      <c r="IU180" s="113"/>
      <c r="IV180" s="113"/>
    </row>
    <row r="181" spans="1:256" customFormat="1" ht="31.5" customHeight="1" x14ac:dyDescent="0.3">
      <c r="A181" s="465"/>
      <c r="B181" s="420" t="s">
        <v>461</v>
      </c>
      <c r="C181" s="421">
        <v>992</v>
      </c>
      <c r="D181" s="422" t="s">
        <v>41</v>
      </c>
      <c r="E181" s="423" t="s">
        <v>22</v>
      </c>
      <c r="F181" s="424"/>
      <c r="G181" s="425"/>
      <c r="H181" s="425"/>
      <c r="I181" s="426"/>
      <c r="J181" s="427"/>
      <c r="K181" s="428">
        <f>K184</f>
        <v>1</v>
      </c>
      <c r="L181" s="466"/>
      <c r="M181" s="131"/>
      <c r="N181" s="131"/>
      <c r="O181" s="114"/>
      <c r="P181" s="114"/>
      <c r="Q181" s="114"/>
      <c r="R181" s="114"/>
      <c r="S181" s="114"/>
      <c r="T181" s="114"/>
      <c r="U181" s="114"/>
      <c r="V181" s="114"/>
      <c r="W181" s="114"/>
      <c r="X181" s="114"/>
      <c r="Y181" s="114"/>
      <c r="Z181" s="114"/>
      <c r="AA181" s="114"/>
      <c r="AB181" s="114"/>
      <c r="AC181" s="114"/>
      <c r="AD181" s="114"/>
      <c r="AE181" s="114"/>
      <c r="AF181" s="114"/>
      <c r="AG181" s="114"/>
      <c r="AH181" s="114"/>
      <c r="AI181" s="114"/>
      <c r="AJ181" s="114"/>
      <c r="AK181" s="114"/>
      <c r="AL181" s="114"/>
      <c r="AM181" s="114"/>
      <c r="AN181" s="114"/>
      <c r="AO181" s="114"/>
      <c r="AP181" s="114"/>
      <c r="AQ181" s="114"/>
      <c r="AR181" s="114"/>
      <c r="AS181" s="114"/>
      <c r="AT181" s="114"/>
      <c r="AU181" s="114"/>
      <c r="AV181" s="114"/>
      <c r="AW181" s="114"/>
      <c r="AX181" s="114"/>
      <c r="AY181" s="114"/>
      <c r="AZ181" s="114"/>
      <c r="BA181" s="114"/>
      <c r="BB181" s="114"/>
      <c r="BC181" s="114"/>
      <c r="BD181" s="114"/>
      <c r="BE181" s="114"/>
      <c r="BF181" s="114"/>
      <c r="BG181" s="114"/>
      <c r="BH181" s="114"/>
      <c r="BI181" s="114"/>
      <c r="BJ181" s="114"/>
      <c r="BK181" s="114"/>
      <c r="BL181" s="114"/>
      <c r="BM181" s="114"/>
      <c r="BN181" s="114"/>
      <c r="BO181" s="114"/>
      <c r="BP181" s="114"/>
      <c r="BQ181" s="114"/>
      <c r="BR181" s="114"/>
      <c r="BS181" s="114"/>
      <c r="BT181" s="114"/>
      <c r="BU181" s="114"/>
      <c r="BV181" s="114"/>
      <c r="BW181" s="114"/>
      <c r="BX181" s="114"/>
      <c r="BY181" s="114"/>
      <c r="BZ181" s="114"/>
      <c r="CA181" s="114"/>
      <c r="CB181" s="114"/>
      <c r="CC181" s="114"/>
      <c r="CD181" s="114"/>
      <c r="CE181" s="114"/>
      <c r="CF181" s="114"/>
      <c r="CG181" s="114"/>
      <c r="CH181" s="114"/>
      <c r="CI181" s="114"/>
      <c r="CJ181" s="114"/>
      <c r="CK181" s="114"/>
      <c r="CL181" s="114"/>
      <c r="CM181" s="114"/>
      <c r="CN181" s="114"/>
      <c r="CO181" s="114"/>
      <c r="CP181" s="114"/>
      <c r="CQ181" s="114"/>
      <c r="CR181" s="114"/>
      <c r="CS181" s="114"/>
      <c r="CT181" s="114"/>
      <c r="CU181" s="114"/>
      <c r="CV181" s="114"/>
      <c r="CW181" s="114"/>
      <c r="CX181" s="114"/>
      <c r="CY181" s="114"/>
      <c r="CZ181" s="114"/>
      <c r="DA181" s="114"/>
      <c r="DB181" s="114"/>
      <c r="DC181" s="114"/>
      <c r="DD181" s="114"/>
      <c r="DE181" s="114"/>
      <c r="DF181" s="114"/>
      <c r="DG181" s="114"/>
      <c r="DH181" s="114"/>
      <c r="DI181" s="114"/>
      <c r="DJ181" s="114"/>
      <c r="DK181" s="114"/>
      <c r="DL181" s="114"/>
      <c r="DM181" s="114"/>
      <c r="DN181" s="114"/>
      <c r="DO181" s="114"/>
      <c r="DP181" s="114"/>
      <c r="DQ181" s="114"/>
      <c r="DR181" s="114"/>
      <c r="DS181" s="114"/>
      <c r="DT181" s="114"/>
      <c r="DU181" s="114"/>
      <c r="DV181" s="114"/>
      <c r="DW181" s="114"/>
      <c r="DX181" s="114"/>
      <c r="DY181" s="114"/>
      <c r="DZ181" s="114"/>
      <c r="EA181" s="114"/>
      <c r="EB181" s="114"/>
      <c r="EC181" s="114"/>
      <c r="ED181" s="114"/>
      <c r="EE181" s="114"/>
      <c r="EF181" s="114"/>
      <c r="EG181" s="114"/>
      <c r="EH181" s="114"/>
      <c r="EI181" s="114"/>
      <c r="EJ181" s="114"/>
      <c r="EK181" s="114"/>
      <c r="EL181" s="114"/>
      <c r="EM181" s="114"/>
      <c r="EN181" s="114"/>
      <c r="EO181" s="114"/>
      <c r="EP181" s="114"/>
      <c r="EQ181" s="114"/>
      <c r="ER181" s="114"/>
      <c r="ES181" s="114"/>
      <c r="ET181" s="114"/>
      <c r="EU181" s="114"/>
      <c r="EV181" s="114"/>
      <c r="EW181" s="114"/>
      <c r="EX181" s="114"/>
      <c r="EY181" s="114"/>
      <c r="EZ181" s="114"/>
      <c r="FA181" s="114"/>
      <c r="FB181" s="114"/>
      <c r="FC181" s="114"/>
      <c r="FD181" s="114"/>
      <c r="FE181" s="114"/>
      <c r="FF181" s="114"/>
      <c r="FG181" s="114"/>
      <c r="FH181" s="114"/>
      <c r="FI181" s="114"/>
      <c r="FJ181" s="114"/>
      <c r="FK181" s="114"/>
      <c r="FL181" s="114"/>
      <c r="FM181" s="114"/>
      <c r="FN181" s="114"/>
      <c r="FO181" s="114"/>
      <c r="FP181" s="114"/>
      <c r="FQ181" s="114"/>
      <c r="FR181" s="114"/>
      <c r="FS181" s="114"/>
      <c r="FT181" s="114"/>
      <c r="FU181" s="114"/>
      <c r="FV181" s="114"/>
      <c r="FW181" s="114"/>
      <c r="FX181" s="114"/>
      <c r="FY181" s="114"/>
      <c r="FZ181" s="114"/>
      <c r="GA181" s="114"/>
      <c r="GB181" s="114"/>
      <c r="GC181" s="114"/>
      <c r="GD181" s="114"/>
      <c r="GE181" s="114"/>
      <c r="GF181" s="114"/>
      <c r="GG181" s="114"/>
      <c r="GH181" s="114"/>
      <c r="GI181" s="114"/>
      <c r="GJ181" s="114"/>
      <c r="GK181" s="114"/>
      <c r="GL181" s="114"/>
      <c r="GM181" s="114"/>
      <c r="GN181" s="114"/>
      <c r="GO181" s="114"/>
      <c r="GP181" s="114"/>
      <c r="GQ181" s="114"/>
      <c r="GR181" s="114"/>
      <c r="GS181" s="114"/>
      <c r="GT181" s="114"/>
      <c r="GU181" s="114"/>
      <c r="GV181" s="114"/>
      <c r="GW181" s="114"/>
      <c r="GX181" s="114"/>
      <c r="GY181" s="114"/>
      <c r="GZ181" s="114"/>
      <c r="HA181" s="114"/>
      <c r="HB181" s="114"/>
      <c r="HC181" s="114"/>
      <c r="HD181" s="114"/>
      <c r="HE181" s="114"/>
      <c r="HF181" s="114"/>
      <c r="HG181" s="114"/>
      <c r="HH181" s="114"/>
      <c r="HI181" s="114"/>
      <c r="HJ181" s="114"/>
      <c r="HK181" s="114"/>
      <c r="HL181" s="114"/>
      <c r="HM181" s="114"/>
      <c r="HN181" s="114"/>
      <c r="HO181" s="114"/>
      <c r="HP181" s="114"/>
      <c r="HQ181" s="114"/>
      <c r="HR181" s="114"/>
      <c r="HS181" s="114"/>
      <c r="HT181" s="114"/>
      <c r="HU181" s="114"/>
      <c r="HV181" s="114"/>
      <c r="HW181" s="114"/>
      <c r="HX181" s="114"/>
      <c r="HY181" s="114"/>
      <c r="HZ181" s="114"/>
      <c r="IA181" s="114"/>
      <c r="IB181" s="114"/>
      <c r="IC181" s="114"/>
      <c r="ID181" s="114"/>
      <c r="IE181" s="114"/>
      <c r="IF181" s="114"/>
      <c r="IG181" s="114"/>
      <c r="IH181" s="114"/>
      <c r="II181" s="114"/>
      <c r="IJ181" s="114"/>
      <c r="IK181" s="114"/>
      <c r="IL181" s="114"/>
      <c r="IM181" s="114"/>
      <c r="IN181" s="114"/>
      <c r="IO181" s="114"/>
      <c r="IP181" s="114"/>
      <c r="IQ181" s="114"/>
      <c r="IR181" s="114"/>
      <c r="IS181" s="114"/>
      <c r="IT181" s="114"/>
      <c r="IU181" s="114"/>
      <c r="IV181" s="114"/>
    </row>
    <row r="182" spans="1:256" customFormat="1" ht="20.25" customHeight="1" x14ac:dyDescent="0.3">
      <c r="A182" s="465"/>
      <c r="B182" s="429" t="s">
        <v>158</v>
      </c>
      <c r="C182" s="421">
        <v>992</v>
      </c>
      <c r="D182" s="422" t="s">
        <v>41</v>
      </c>
      <c r="E182" s="423" t="s">
        <v>22</v>
      </c>
      <c r="F182" s="424" t="s">
        <v>159</v>
      </c>
      <c r="G182" s="425" t="s">
        <v>65</v>
      </c>
      <c r="H182" s="425" t="s">
        <v>23</v>
      </c>
      <c r="I182" s="426" t="s">
        <v>126</v>
      </c>
      <c r="J182" s="427"/>
      <c r="K182" s="428">
        <f>K185</f>
        <v>1</v>
      </c>
      <c r="L182" s="466"/>
      <c r="M182" s="131"/>
      <c r="N182" s="131"/>
      <c r="O182" s="114"/>
      <c r="P182" s="114"/>
      <c r="Q182" s="114"/>
      <c r="R182" s="114"/>
      <c r="S182" s="114"/>
      <c r="T182" s="114"/>
      <c r="U182" s="114"/>
      <c r="V182" s="114"/>
      <c r="W182" s="114"/>
      <c r="X182" s="114"/>
      <c r="Y182" s="114"/>
      <c r="Z182" s="114"/>
      <c r="AA182" s="114"/>
      <c r="AB182" s="114"/>
      <c r="AC182" s="114"/>
      <c r="AD182" s="114"/>
      <c r="AE182" s="114"/>
      <c r="AF182" s="114"/>
      <c r="AG182" s="114"/>
      <c r="AH182" s="114"/>
      <c r="AI182" s="114"/>
      <c r="AJ182" s="114"/>
      <c r="AK182" s="114"/>
      <c r="AL182" s="114"/>
      <c r="AM182" s="114"/>
      <c r="AN182" s="114"/>
      <c r="AO182" s="114"/>
      <c r="AP182" s="114"/>
      <c r="AQ182" s="114"/>
      <c r="AR182" s="114"/>
      <c r="AS182" s="114"/>
      <c r="AT182" s="114"/>
      <c r="AU182" s="114"/>
      <c r="AV182" s="114"/>
      <c r="AW182" s="114"/>
      <c r="AX182" s="114"/>
      <c r="AY182" s="114"/>
      <c r="AZ182" s="114"/>
      <c r="BA182" s="114"/>
      <c r="BB182" s="114"/>
      <c r="BC182" s="114"/>
      <c r="BD182" s="114"/>
      <c r="BE182" s="114"/>
      <c r="BF182" s="114"/>
      <c r="BG182" s="114"/>
      <c r="BH182" s="114"/>
      <c r="BI182" s="114"/>
      <c r="BJ182" s="114"/>
      <c r="BK182" s="114"/>
      <c r="BL182" s="114"/>
      <c r="BM182" s="114"/>
      <c r="BN182" s="114"/>
      <c r="BO182" s="114"/>
      <c r="BP182" s="114"/>
      <c r="BQ182" s="114"/>
      <c r="BR182" s="114"/>
      <c r="BS182" s="114"/>
      <c r="BT182" s="114"/>
      <c r="BU182" s="114"/>
      <c r="BV182" s="114"/>
      <c r="BW182" s="114"/>
      <c r="BX182" s="114"/>
      <c r="BY182" s="114"/>
      <c r="BZ182" s="114"/>
      <c r="CA182" s="114"/>
      <c r="CB182" s="114"/>
      <c r="CC182" s="114"/>
      <c r="CD182" s="114"/>
      <c r="CE182" s="114"/>
      <c r="CF182" s="114"/>
      <c r="CG182" s="114"/>
      <c r="CH182" s="114"/>
      <c r="CI182" s="114"/>
      <c r="CJ182" s="114"/>
      <c r="CK182" s="114"/>
      <c r="CL182" s="114"/>
      <c r="CM182" s="114"/>
      <c r="CN182" s="114"/>
      <c r="CO182" s="114"/>
      <c r="CP182" s="114"/>
      <c r="CQ182" s="114"/>
      <c r="CR182" s="114"/>
      <c r="CS182" s="114"/>
      <c r="CT182" s="114"/>
      <c r="CU182" s="114"/>
      <c r="CV182" s="114"/>
      <c r="CW182" s="114"/>
      <c r="CX182" s="114"/>
      <c r="CY182" s="114"/>
      <c r="CZ182" s="114"/>
      <c r="DA182" s="114"/>
      <c r="DB182" s="114"/>
      <c r="DC182" s="114"/>
      <c r="DD182" s="114"/>
      <c r="DE182" s="114"/>
      <c r="DF182" s="114"/>
      <c r="DG182" s="114"/>
      <c r="DH182" s="114"/>
      <c r="DI182" s="114"/>
      <c r="DJ182" s="114"/>
      <c r="DK182" s="114"/>
      <c r="DL182" s="114"/>
      <c r="DM182" s="114"/>
      <c r="DN182" s="114"/>
      <c r="DO182" s="114"/>
      <c r="DP182" s="114"/>
      <c r="DQ182" s="114"/>
      <c r="DR182" s="114"/>
      <c r="DS182" s="114"/>
      <c r="DT182" s="114"/>
      <c r="DU182" s="114"/>
      <c r="DV182" s="114"/>
      <c r="DW182" s="114"/>
      <c r="DX182" s="114"/>
      <c r="DY182" s="114"/>
      <c r="DZ182" s="114"/>
      <c r="EA182" s="114"/>
      <c r="EB182" s="114"/>
      <c r="EC182" s="114"/>
      <c r="ED182" s="114"/>
      <c r="EE182" s="114"/>
      <c r="EF182" s="114"/>
      <c r="EG182" s="114"/>
      <c r="EH182" s="114"/>
      <c r="EI182" s="114"/>
      <c r="EJ182" s="114"/>
      <c r="EK182" s="114"/>
      <c r="EL182" s="114"/>
      <c r="EM182" s="114"/>
      <c r="EN182" s="114"/>
      <c r="EO182" s="114"/>
      <c r="EP182" s="114"/>
      <c r="EQ182" s="114"/>
      <c r="ER182" s="114"/>
      <c r="ES182" s="114"/>
      <c r="ET182" s="114"/>
      <c r="EU182" s="114"/>
      <c r="EV182" s="114"/>
      <c r="EW182" s="114"/>
      <c r="EX182" s="114"/>
      <c r="EY182" s="114"/>
      <c r="EZ182" s="114"/>
      <c r="FA182" s="114"/>
      <c r="FB182" s="114"/>
      <c r="FC182" s="114"/>
      <c r="FD182" s="114"/>
      <c r="FE182" s="114"/>
      <c r="FF182" s="114"/>
      <c r="FG182" s="114"/>
      <c r="FH182" s="114"/>
      <c r="FI182" s="114"/>
      <c r="FJ182" s="114"/>
      <c r="FK182" s="114"/>
      <c r="FL182" s="114"/>
      <c r="FM182" s="114"/>
      <c r="FN182" s="114"/>
      <c r="FO182" s="114"/>
      <c r="FP182" s="114"/>
      <c r="FQ182" s="114"/>
      <c r="FR182" s="114"/>
      <c r="FS182" s="114"/>
      <c r="FT182" s="114"/>
      <c r="FU182" s="114"/>
      <c r="FV182" s="114"/>
      <c r="FW182" s="114"/>
      <c r="FX182" s="114"/>
      <c r="FY182" s="114"/>
      <c r="FZ182" s="114"/>
      <c r="GA182" s="114"/>
      <c r="GB182" s="114"/>
      <c r="GC182" s="114"/>
      <c r="GD182" s="114"/>
      <c r="GE182" s="114"/>
      <c r="GF182" s="114"/>
      <c r="GG182" s="114"/>
      <c r="GH182" s="114"/>
      <c r="GI182" s="114"/>
      <c r="GJ182" s="114"/>
      <c r="GK182" s="114"/>
      <c r="GL182" s="114"/>
      <c r="GM182" s="114"/>
      <c r="GN182" s="114"/>
      <c r="GO182" s="114"/>
      <c r="GP182" s="114"/>
      <c r="GQ182" s="114"/>
      <c r="GR182" s="114"/>
      <c r="GS182" s="114"/>
      <c r="GT182" s="114"/>
      <c r="GU182" s="114"/>
      <c r="GV182" s="114"/>
      <c r="GW182" s="114"/>
      <c r="GX182" s="114"/>
      <c r="GY182" s="114"/>
      <c r="GZ182" s="114"/>
      <c r="HA182" s="114"/>
      <c r="HB182" s="114"/>
      <c r="HC182" s="114"/>
      <c r="HD182" s="114"/>
      <c r="HE182" s="114"/>
      <c r="HF182" s="114"/>
      <c r="HG182" s="114"/>
      <c r="HH182" s="114"/>
      <c r="HI182" s="114"/>
      <c r="HJ182" s="114"/>
      <c r="HK182" s="114"/>
      <c r="HL182" s="114"/>
      <c r="HM182" s="114"/>
      <c r="HN182" s="114"/>
      <c r="HO182" s="114"/>
      <c r="HP182" s="114"/>
      <c r="HQ182" s="114"/>
      <c r="HR182" s="114"/>
      <c r="HS182" s="114"/>
      <c r="HT182" s="114"/>
      <c r="HU182" s="114"/>
      <c r="HV182" s="114"/>
      <c r="HW182" s="114"/>
      <c r="HX182" s="114"/>
      <c r="HY182" s="114"/>
      <c r="HZ182" s="114"/>
      <c r="IA182" s="114"/>
      <c r="IB182" s="114"/>
      <c r="IC182" s="114"/>
      <c r="ID182" s="114"/>
      <c r="IE182" s="114"/>
      <c r="IF182" s="114"/>
      <c r="IG182" s="114"/>
      <c r="IH182" s="114"/>
      <c r="II182" s="114"/>
      <c r="IJ182" s="114"/>
      <c r="IK182" s="114"/>
      <c r="IL182" s="114"/>
      <c r="IM182" s="114"/>
      <c r="IN182" s="114"/>
      <c r="IO182" s="114"/>
      <c r="IP182" s="114"/>
      <c r="IQ182" s="114"/>
      <c r="IR182" s="114"/>
      <c r="IS182" s="114"/>
      <c r="IT182" s="114"/>
      <c r="IU182" s="114"/>
      <c r="IV182" s="114"/>
    </row>
    <row r="183" spans="1:256" customFormat="1" ht="37.5" customHeight="1" x14ac:dyDescent="0.3">
      <c r="A183" s="467"/>
      <c r="B183" s="430" t="s">
        <v>346</v>
      </c>
      <c r="C183" s="431">
        <v>992</v>
      </c>
      <c r="D183" s="432" t="s">
        <v>41</v>
      </c>
      <c r="E183" s="424" t="s">
        <v>22</v>
      </c>
      <c r="F183" s="423" t="s">
        <v>159</v>
      </c>
      <c r="G183" s="433" t="s">
        <v>67</v>
      </c>
      <c r="H183" s="433" t="s">
        <v>23</v>
      </c>
      <c r="I183" s="427" t="s">
        <v>126</v>
      </c>
      <c r="J183" s="426"/>
      <c r="K183" s="434">
        <f>K184</f>
        <v>1</v>
      </c>
      <c r="L183" s="466"/>
      <c r="M183" s="131"/>
      <c r="N183" s="131"/>
      <c r="O183" s="114"/>
      <c r="P183" s="114"/>
      <c r="Q183" s="114"/>
      <c r="R183" s="114"/>
      <c r="S183" s="114"/>
      <c r="T183" s="114"/>
      <c r="U183" s="114"/>
      <c r="V183" s="114"/>
      <c r="W183" s="114"/>
      <c r="X183" s="114"/>
      <c r="Y183" s="114"/>
      <c r="Z183" s="114"/>
      <c r="AA183" s="114"/>
      <c r="AB183" s="114"/>
      <c r="AC183" s="114"/>
      <c r="AD183" s="114"/>
      <c r="AE183" s="114"/>
      <c r="AF183" s="114"/>
      <c r="AG183" s="114"/>
      <c r="AH183" s="114"/>
      <c r="AI183" s="114"/>
      <c r="AJ183" s="114"/>
      <c r="AK183" s="114"/>
      <c r="AL183" s="114"/>
      <c r="AM183" s="114"/>
      <c r="AN183" s="114"/>
      <c r="AO183" s="114"/>
      <c r="AP183" s="114"/>
      <c r="AQ183" s="114"/>
      <c r="AR183" s="114"/>
      <c r="AS183" s="114"/>
      <c r="AT183" s="114"/>
      <c r="AU183" s="114"/>
      <c r="AV183" s="114"/>
      <c r="AW183" s="114"/>
      <c r="AX183" s="114"/>
      <c r="AY183" s="114"/>
      <c r="AZ183" s="114"/>
      <c r="BA183" s="114"/>
      <c r="BB183" s="114"/>
      <c r="BC183" s="114"/>
      <c r="BD183" s="114"/>
      <c r="BE183" s="114"/>
      <c r="BF183" s="114"/>
      <c r="BG183" s="114"/>
      <c r="BH183" s="114"/>
      <c r="BI183" s="114"/>
      <c r="BJ183" s="114"/>
      <c r="BK183" s="114"/>
      <c r="BL183" s="114"/>
      <c r="BM183" s="114"/>
      <c r="BN183" s="114"/>
      <c r="BO183" s="114"/>
      <c r="BP183" s="114"/>
      <c r="BQ183" s="114"/>
      <c r="BR183" s="114"/>
      <c r="BS183" s="114"/>
      <c r="BT183" s="114"/>
      <c r="BU183" s="114"/>
      <c r="BV183" s="114"/>
      <c r="BW183" s="114"/>
      <c r="BX183" s="114"/>
      <c r="BY183" s="114"/>
      <c r="BZ183" s="114"/>
      <c r="CA183" s="114"/>
      <c r="CB183" s="114"/>
      <c r="CC183" s="114"/>
      <c r="CD183" s="114"/>
      <c r="CE183" s="114"/>
      <c r="CF183" s="114"/>
      <c r="CG183" s="114"/>
      <c r="CH183" s="114"/>
      <c r="CI183" s="114"/>
      <c r="CJ183" s="114"/>
      <c r="CK183" s="114"/>
      <c r="CL183" s="114"/>
      <c r="CM183" s="114"/>
      <c r="CN183" s="114"/>
      <c r="CO183" s="114"/>
      <c r="CP183" s="114"/>
      <c r="CQ183" s="114"/>
      <c r="CR183" s="114"/>
      <c r="CS183" s="114"/>
      <c r="CT183" s="114"/>
      <c r="CU183" s="114"/>
      <c r="CV183" s="114"/>
      <c r="CW183" s="114"/>
      <c r="CX183" s="114"/>
      <c r="CY183" s="114"/>
      <c r="CZ183" s="114"/>
      <c r="DA183" s="114"/>
      <c r="DB183" s="114"/>
      <c r="DC183" s="114"/>
      <c r="DD183" s="114"/>
      <c r="DE183" s="114"/>
      <c r="DF183" s="114"/>
      <c r="DG183" s="114"/>
      <c r="DH183" s="114"/>
      <c r="DI183" s="114"/>
      <c r="DJ183" s="114"/>
      <c r="DK183" s="114"/>
      <c r="DL183" s="114"/>
      <c r="DM183" s="114"/>
      <c r="DN183" s="114"/>
      <c r="DO183" s="114"/>
      <c r="DP183" s="114"/>
      <c r="DQ183" s="114"/>
      <c r="DR183" s="114"/>
      <c r="DS183" s="114"/>
      <c r="DT183" s="114"/>
      <c r="DU183" s="114"/>
      <c r="DV183" s="114"/>
      <c r="DW183" s="114"/>
      <c r="DX183" s="114"/>
      <c r="DY183" s="114"/>
      <c r="DZ183" s="114"/>
      <c r="EA183" s="114"/>
      <c r="EB183" s="114"/>
      <c r="EC183" s="114"/>
      <c r="ED183" s="114"/>
      <c r="EE183" s="114"/>
      <c r="EF183" s="114"/>
      <c r="EG183" s="114"/>
      <c r="EH183" s="114"/>
      <c r="EI183" s="114"/>
      <c r="EJ183" s="114"/>
      <c r="EK183" s="114"/>
      <c r="EL183" s="114"/>
      <c r="EM183" s="114"/>
      <c r="EN183" s="114"/>
      <c r="EO183" s="114"/>
      <c r="EP183" s="114"/>
      <c r="EQ183" s="114"/>
      <c r="ER183" s="114"/>
      <c r="ES183" s="114"/>
      <c r="ET183" s="114"/>
      <c r="EU183" s="114"/>
      <c r="EV183" s="114"/>
      <c r="EW183" s="114"/>
      <c r="EX183" s="114"/>
      <c r="EY183" s="114"/>
      <c r="EZ183" s="114"/>
      <c r="FA183" s="114"/>
      <c r="FB183" s="114"/>
      <c r="FC183" s="114"/>
      <c r="FD183" s="114"/>
      <c r="FE183" s="114"/>
      <c r="FF183" s="114"/>
      <c r="FG183" s="114"/>
      <c r="FH183" s="114"/>
      <c r="FI183" s="114"/>
      <c r="FJ183" s="114"/>
      <c r="FK183" s="114"/>
      <c r="FL183" s="114"/>
      <c r="FM183" s="114"/>
      <c r="FN183" s="114"/>
      <c r="FO183" s="114"/>
      <c r="FP183" s="114"/>
      <c r="FQ183" s="114"/>
      <c r="FR183" s="114"/>
      <c r="FS183" s="114"/>
      <c r="FT183" s="114"/>
      <c r="FU183" s="114"/>
      <c r="FV183" s="114"/>
      <c r="FW183" s="114"/>
      <c r="FX183" s="114"/>
      <c r="FY183" s="114"/>
      <c r="FZ183" s="114"/>
      <c r="GA183" s="114"/>
      <c r="GB183" s="114"/>
      <c r="GC183" s="114"/>
      <c r="GD183" s="114"/>
      <c r="GE183" s="114"/>
      <c r="GF183" s="114"/>
      <c r="GG183" s="114"/>
      <c r="GH183" s="114"/>
      <c r="GI183" s="114"/>
      <c r="GJ183" s="114"/>
      <c r="GK183" s="114"/>
      <c r="GL183" s="114"/>
      <c r="GM183" s="114"/>
      <c r="GN183" s="114"/>
      <c r="GO183" s="114"/>
      <c r="GP183" s="114"/>
      <c r="GQ183" s="114"/>
      <c r="GR183" s="114"/>
      <c r="GS183" s="114"/>
      <c r="GT183" s="114"/>
      <c r="GU183" s="114"/>
      <c r="GV183" s="114"/>
      <c r="GW183" s="114"/>
      <c r="GX183" s="114"/>
      <c r="GY183" s="114"/>
      <c r="GZ183" s="114"/>
      <c r="HA183" s="114"/>
      <c r="HB183" s="114"/>
      <c r="HC183" s="114"/>
      <c r="HD183" s="114"/>
      <c r="HE183" s="114"/>
      <c r="HF183" s="114"/>
      <c r="HG183" s="114"/>
      <c r="HH183" s="114"/>
      <c r="HI183" s="114"/>
      <c r="HJ183" s="114"/>
      <c r="HK183" s="114"/>
      <c r="HL183" s="114"/>
      <c r="HM183" s="114"/>
      <c r="HN183" s="114"/>
      <c r="HO183" s="114"/>
      <c r="HP183" s="114"/>
      <c r="HQ183" s="114"/>
      <c r="HR183" s="114"/>
      <c r="HS183" s="114"/>
      <c r="HT183" s="114"/>
      <c r="HU183" s="114"/>
      <c r="HV183" s="114"/>
      <c r="HW183" s="114"/>
      <c r="HX183" s="114"/>
      <c r="HY183" s="114"/>
      <c r="HZ183" s="114"/>
      <c r="IA183" s="114"/>
      <c r="IB183" s="114"/>
      <c r="IC183" s="114"/>
      <c r="ID183" s="114"/>
      <c r="IE183" s="114"/>
      <c r="IF183" s="114"/>
      <c r="IG183" s="114"/>
      <c r="IH183" s="114"/>
      <c r="II183" s="114"/>
      <c r="IJ183" s="114"/>
      <c r="IK183" s="114"/>
      <c r="IL183" s="114"/>
      <c r="IM183" s="114"/>
      <c r="IN183" s="114"/>
      <c r="IO183" s="114"/>
      <c r="IP183" s="114"/>
      <c r="IQ183" s="114"/>
      <c r="IR183" s="114"/>
      <c r="IS183" s="114"/>
      <c r="IT183" s="114"/>
      <c r="IU183" s="114"/>
      <c r="IV183" s="114"/>
    </row>
    <row r="184" spans="1:256" customFormat="1" ht="27" customHeight="1" x14ac:dyDescent="0.3">
      <c r="A184" s="465"/>
      <c r="B184" s="429" t="s">
        <v>160</v>
      </c>
      <c r="C184" s="421">
        <v>992</v>
      </c>
      <c r="D184" s="422" t="s">
        <v>41</v>
      </c>
      <c r="E184" s="423" t="s">
        <v>22</v>
      </c>
      <c r="F184" s="423" t="s">
        <v>159</v>
      </c>
      <c r="G184" s="433" t="s">
        <v>67</v>
      </c>
      <c r="H184" s="433" t="s">
        <v>23</v>
      </c>
      <c r="I184" s="427" t="s">
        <v>161</v>
      </c>
      <c r="J184" s="427"/>
      <c r="K184" s="428">
        <f>K185</f>
        <v>1</v>
      </c>
      <c r="L184" s="466"/>
      <c r="M184" s="131"/>
      <c r="N184" s="131"/>
      <c r="O184" s="114"/>
      <c r="P184" s="114"/>
      <c r="Q184" s="114"/>
      <c r="R184" s="114"/>
      <c r="S184" s="114"/>
      <c r="T184" s="114"/>
      <c r="U184" s="114"/>
      <c r="V184" s="114"/>
      <c r="W184" s="114"/>
      <c r="X184" s="114"/>
      <c r="Y184" s="114"/>
      <c r="Z184" s="114"/>
      <c r="AA184" s="114"/>
      <c r="AB184" s="114"/>
      <c r="AC184" s="114"/>
      <c r="AD184" s="114"/>
      <c r="AE184" s="114"/>
      <c r="AF184" s="114"/>
      <c r="AG184" s="114"/>
      <c r="AH184" s="114"/>
      <c r="AI184" s="114"/>
      <c r="AJ184" s="114"/>
      <c r="AK184" s="114"/>
      <c r="AL184" s="114"/>
      <c r="AM184" s="114"/>
      <c r="AN184" s="114"/>
      <c r="AO184" s="114"/>
      <c r="AP184" s="114"/>
      <c r="AQ184" s="114"/>
      <c r="AR184" s="114"/>
      <c r="AS184" s="114"/>
      <c r="AT184" s="114"/>
      <c r="AU184" s="114"/>
      <c r="AV184" s="114"/>
      <c r="AW184" s="114"/>
      <c r="AX184" s="114"/>
      <c r="AY184" s="114"/>
      <c r="AZ184" s="114"/>
      <c r="BA184" s="114"/>
      <c r="BB184" s="114"/>
      <c r="BC184" s="114"/>
      <c r="BD184" s="114"/>
      <c r="BE184" s="114"/>
      <c r="BF184" s="114"/>
      <c r="BG184" s="114"/>
      <c r="BH184" s="114"/>
      <c r="BI184" s="114"/>
      <c r="BJ184" s="114"/>
      <c r="BK184" s="114"/>
      <c r="BL184" s="114"/>
      <c r="BM184" s="114"/>
      <c r="BN184" s="114"/>
      <c r="BO184" s="114"/>
      <c r="BP184" s="114"/>
      <c r="BQ184" s="114"/>
      <c r="BR184" s="114"/>
      <c r="BS184" s="114"/>
      <c r="BT184" s="114"/>
      <c r="BU184" s="114"/>
      <c r="BV184" s="114"/>
      <c r="BW184" s="114"/>
      <c r="BX184" s="114"/>
      <c r="BY184" s="114"/>
      <c r="BZ184" s="114"/>
      <c r="CA184" s="114"/>
      <c r="CB184" s="114"/>
      <c r="CC184" s="114"/>
      <c r="CD184" s="114"/>
      <c r="CE184" s="114"/>
      <c r="CF184" s="114"/>
      <c r="CG184" s="114"/>
      <c r="CH184" s="114"/>
      <c r="CI184" s="114"/>
      <c r="CJ184" s="114"/>
      <c r="CK184" s="114"/>
      <c r="CL184" s="114"/>
      <c r="CM184" s="114"/>
      <c r="CN184" s="114"/>
      <c r="CO184" s="114"/>
      <c r="CP184" s="114"/>
      <c r="CQ184" s="114"/>
      <c r="CR184" s="114"/>
      <c r="CS184" s="114"/>
      <c r="CT184" s="114"/>
      <c r="CU184" s="114"/>
      <c r="CV184" s="114"/>
      <c r="CW184" s="114"/>
      <c r="CX184" s="114"/>
      <c r="CY184" s="114"/>
      <c r="CZ184" s="114"/>
      <c r="DA184" s="114"/>
      <c r="DB184" s="114"/>
      <c r="DC184" s="114"/>
      <c r="DD184" s="114"/>
      <c r="DE184" s="114"/>
      <c r="DF184" s="114"/>
      <c r="DG184" s="114"/>
      <c r="DH184" s="114"/>
      <c r="DI184" s="114"/>
      <c r="DJ184" s="114"/>
      <c r="DK184" s="114"/>
      <c r="DL184" s="114"/>
      <c r="DM184" s="114"/>
      <c r="DN184" s="114"/>
      <c r="DO184" s="114"/>
      <c r="DP184" s="114"/>
      <c r="DQ184" s="114"/>
      <c r="DR184" s="114"/>
      <c r="DS184" s="114"/>
      <c r="DT184" s="114"/>
      <c r="DU184" s="114"/>
      <c r="DV184" s="114"/>
      <c r="DW184" s="114"/>
      <c r="DX184" s="114"/>
      <c r="DY184" s="114"/>
      <c r="DZ184" s="114"/>
      <c r="EA184" s="114"/>
      <c r="EB184" s="114"/>
      <c r="EC184" s="114"/>
      <c r="ED184" s="114"/>
      <c r="EE184" s="114"/>
      <c r="EF184" s="114"/>
      <c r="EG184" s="114"/>
      <c r="EH184" s="114"/>
      <c r="EI184" s="114"/>
      <c r="EJ184" s="114"/>
      <c r="EK184" s="114"/>
      <c r="EL184" s="114"/>
      <c r="EM184" s="114"/>
      <c r="EN184" s="114"/>
      <c r="EO184" s="114"/>
      <c r="EP184" s="114"/>
      <c r="EQ184" s="114"/>
      <c r="ER184" s="114"/>
      <c r="ES184" s="114"/>
      <c r="ET184" s="114"/>
      <c r="EU184" s="114"/>
      <c r="EV184" s="114"/>
      <c r="EW184" s="114"/>
      <c r="EX184" s="114"/>
      <c r="EY184" s="114"/>
      <c r="EZ184" s="114"/>
      <c r="FA184" s="114"/>
      <c r="FB184" s="114"/>
      <c r="FC184" s="114"/>
      <c r="FD184" s="114"/>
      <c r="FE184" s="114"/>
      <c r="FF184" s="114"/>
      <c r="FG184" s="114"/>
      <c r="FH184" s="114"/>
      <c r="FI184" s="114"/>
      <c r="FJ184" s="114"/>
      <c r="FK184" s="114"/>
      <c r="FL184" s="114"/>
      <c r="FM184" s="114"/>
      <c r="FN184" s="114"/>
      <c r="FO184" s="114"/>
      <c r="FP184" s="114"/>
      <c r="FQ184" s="114"/>
      <c r="FR184" s="114"/>
      <c r="FS184" s="114"/>
      <c r="FT184" s="114"/>
      <c r="FU184" s="114"/>
      <c r="FV184" s="114"/>
      <c r="FW184" s="114"/>
      <c r="FX184" s="114"/>
      <c r="FY184" s="114"/>
      <c r="FZ184" s="114"/>
      <c r="GA184" s="114"/>
      <c r="GB184" s="114"/>
      <c r="GC184" s="114"/>
      <c r="GD184" s="114"/>
      <c r="GE184" s="114"/>
      <c r="GF184" s="114"/>
      <c r="GG184" s="114"/>
      <c r="GH184" s="114"/>
      <c r="GI184" s="114"/>
      <c r="GJ184" s="114"/>
      <c r="GK184" s="114"/>
      <c r="GL184" s="114"/>
      <c r="GM184" s="114"/>
      <c r="GN184" s="114"/>
      <c r="GO184" s="114"/>
      <c r="GP184" s="114"/>
      <c r="GQ184" s="114"/>
      <c r="GR184" s="114"/>
      <c r="GS184" s="114"/>
      <c r="GT184" s="114"/>
      <c r="GU184" s="114"/>
      <c r="GV184" s="114"/>
      <c r="GW184" s="114"/>
      <c r="GX184" s="114"/>
      <c r="GY184" s="114"/>
      <c r="GZ184" s="114"/>
      <c r="HA184" s="114"/>
      <c r="HB184" s="114"/>
      <c r="HC184" s="114"/>
      <c r="HD184" s="114"/>
      <c r="HE184" s="114"/>
      <c r="HF184" s="114"/>
      <c r="HG184" s="114"/>
      <c r="HH184" s="114"/>
      <c r="HI184" s="114"/>
      <c r="HJ184" s="114"/>
      <c r="HK184" s="114"/>
      <c r="HL184" s="114"/>
      <c r="HM184" s="114"/>
      <c r="HN184" s="114"/>
      <c r="HO184" s="114"/>
      <c r="HP184" s="114"/>
      <c r="HQ184" s="114"/>
      <c r="HR184" s="114"/>
      <c r="HS184" s="114"/>
      <c r="HT184" s="114"/>
      <c r="HU184" s="114"/>
      <c r="HV184" s="114"/>
      <c r="HW184" s="114"/>
      <c r="HX184" s="114"/>
      <c r="HY184" s="114"/>
      <c r="HZ184" s="114"/>
      <c r="IA184" s="114"/>
      <c r="IB184" s="114"/>
      <c r="IC184" s="114"/>
      <c r="ID184" s="114"/>
      <c r="IE184" s="114"/>
      <c r="IF184" s="114"/>
      <c r="IG184" s="114"/>
      <c r="IH184" s="114"/>
      <c r="II184" s="114"/>
      <c r="IJ184" s="114"/>
      <c r="IK184" s="114"/>
      <c r="IL184" s="114"/>
      <c r="IM184" s="114"/>
      <c r="IN184" s="114"/>
      <c r="IO184" s="114"/>
      <c r="IP184" s="114"/>
      <c r="IQ184" s="114"/>
      <c r="IR184" s="114"/>
      <c r="IS184" s="114"/>
      <c r="IT184" s="114"/>
      <c r="IU184" s="114"/>
      <c r="IV184" s="114"/>
    </row>
    <row r="185" spans="1:256" customFormat="1" ht="18" customHeight="1" x14ac:dyDescent="0.3">
      <c r="A185" s="467"/>
      <c r="B185" s="430" t="s">
        <v>162</v>
      </c>
      <c r="C185" s="431">
        <v>992</v>
      </c>
      <c r="D185" s="432" t="s">
        <v>41</v>
      </c>
      <c r="E185" s="424" t="s">
        <v>22</v>
      </c>
      <c r="F185" s="424" t="s">
        <v>159</v>
      </c>
      <c r="G185" s="425" t="s">
        <v>67</v>
      </c>
      <c r="H185" s="425" t="s">
        <v>23</v>
      </c>
      <c r="I185" s="426" t="s">
        <v>161</v>
      </c>
      <c r="J185" s="426" t="s">
        <v>180</v>
      </c>
      <c r="K185" s="434">
        <v>1</v>
      </c>
      <c r="L185" s="468"/>
      <c r="M185" s="131"/>
      <c r="N185" s="131"/>
      <c r="O185" s="114"/>
      <c r="P185" s="114"/>
      <c r="Q185" s="114"/>
      <c r="R185" s="114"/>
      <c r="S185" s="114"/>
      <c r="T185" s="114"/>
      <c r="U185" s="114"/>
      <c r="V185" s="114"/>
      <c r="W185" s="114"/>
      <c r="X185" s="114"/>
      <c r="Y185" s="114"/>
      <c r="Z185" s="114"/>
      <c r="AA185" s="114"/>
      <c r="AB185" s="114"/>
      <c r="AC185" s="114"/>
      <c r="AD185" s="114"/>
      <c r="AE185" s="114"/>
      <c r="AF185" s="114"/>
      <c r="AG185" s="114"/>
      <c r="AH185" s="114"/>
      <c r="AI185" s="114"/>
      <c r="AJ185" s="114"/>
      <c r="AK185" s="114"/>
      <c r="AL185" s="114"/>
      <c r="AM185" s="114"/>
      <c r="AN185" s="114"/>
      <c r="AO185" s="114"/>
      <c r="AP185" s="114"/>
      <c r="AQ185" s="114"/>
      <c r="AR185" s="114"/>
      <c r="AS185" s="114"/>
      <c r="AT185" s="114"/>
      <c r="AU185" s="114"/>
      <c r="AV185" s="114"/>
      <c r="AW185" s="114"/>
      <c r="AX185" s="114"/>
      <c r="AY185" s="114"/>
      <c r="AZ185" s="114"/>
      <c r="BA185" s="114"/>
      <c r="BB185" s="114"/>
      <c r="BC185" s="114"/>
      <c r="BD185" s="114"/>
      <c r="BE185" s="114"/>
      <c r="BF185" s="114"/>
      <c r="BG185" s="114"/>
      <c r="BH185" s="114"/>
      <c r="BI185" s="114"/>
      <c r="BJ185" s="114"/>
      <c r="BK185" s="114"/>
      <c r="BL185" s="114"/>
      <c r="BM185" s="114"/>
      <c r="BN185" s="114"/>
      <c r="BO185" s="114"/>
      <c r="BP185" s="114"/>
      <c r="BQ185" s="114"/>
      <c r="BR185" s="114"/>
      <c r="BS185" s="114"/>
      <c r="BT185" s="114"/>
      <c r="BU185" s="114"/>
      <c r="BV185" s="114"/>
      <c r="BW185" s="114"/>
      <c r="BX185" s="114"/>
      <c r="BY185" s="114"/>
      <c r="BZ185" s="114"/>
      <c r="CA185" s="114"/>
      <c r="CB185" s="114"/>
      <c r="CC185" s="114"/>
      <c r="CD185" s="114"/>
      <c r="CE185" s="114"/>
      <c r="CF185" s="114"/>
      <c r="CG185" s="114"/>
      <c r="CH185" s="114"/>
      <c r="CI185" s="114"/>
      <c r="CJ185" s="114"/>
      <c r="CK185" s="114"/>
      <c r="CL185" s="114"/>
      <c r="CM185" s="114"/>
      <c r="CN185" s="114"/>
      <c r="CO185" s="114"/>
      <c r="CP185" s="114"/>
      <c r="CQ185" s="114"/>
      <c r="CR185" s="114"/>
      <c r="CS185" s="114"/>
      <c r="CT185" s="114"/>
      <c r="CU185" s="114"/>
      <c r="CV185" s="114"/>
      <c r="CW185" s="114"/>
      <c r="CX185" s="114"/>
      <c r="CY185" s="114"/>
      <c r="CZ185" s="114"/>
      <c r="DA185" s="114"/>
      <c r="DB185" s="114"/>
      <c r="DC185" s="114"/>
      <c r="DD185" s="114"/>
      <c r="DE185" s="114"/>
      <c r="DF185" s="114"/>
      <c r="DG185" s="114"/>
      <c r="DH185" s="114"/>
      <c r="DI185" s="114"/>
      <c r="DJ185" s="114"/>
      <c r="DK185" s="114"/>
      <c r="DL185" s="114"/>
      <c r="DM185" s="114"/>
      <c r="DN185" s="114"/>
      <c r="DO185" s="114"/>
      <c r="DP185" s="114"/>
      <c r="DQ185" s="114"/>
      <c r="DR185" s="114"/>
      <c r="DS185" s="114"/>
      <c r="DT185" s="114"/>
      <c r="DU185" s="114"/>
      <c r="DV185" s="114"/>
      <c r="DW185" s="114"/>
      <c r="DX185" s="114"/>
      <c r="DY185" s="114"/>
      <c r="DZ185" s="114"/>
      <c r="EA185" s="114"/>
      <c r="EB185" s="114"/>
      <c r="EC185" s="114"/>
      <c r="ED185" s="114"/>
      <c r="EE185" s="114"/>
      <c r="EF185" s="114"/>
      <c r="EG185" s="114"/>
      <c r="EH185" s="114"/>
      <c r="EI185" s="114"/>
      <c r="EJ185" s="114"/>
      <c r="EK185" s="114"/>
      <c r="EL185" s="114"/>
      <c r="EM185" s="114"/>
      <c r="EN185" s="114"/>
      <c r="EO185" s="114"/>
      <c r="EP185" s="114"/>
      <c r="EQ185" s="114"/>
      <c r="ER185" s="114"/>
      <c r="ES185" s="114"/>
      <c r="ET185" s="114"/>
      <c r="EU185" s="114"/>
      <c r="EV185" s="114"/>
      <c r="EW185" s="114"/>
      <c r="EX185" s="114"/>
      <c r="EY185" s="114"/>
      <c r="EZ185" s="114"/>
      <c r="FA185" s="114"/>
      <c r="FB185" s="114"/>
      <c r="FC185" s="114"/>
      <c r="FD185" s="114"/>
      <c r="FE185" s="114"/>
      <c r="FF185" s="114"/>
      <c r="FG185" s="114"/>
      <c r="FH185" s="114"/>
      <c r="FI185" s="114"/>
      <c r="FJ185" s="114"/>
      <c r="FK185" s="114"/>
      <c r="FL185" s="114"/>
      <c r="FM185" s="114"/>
      <c r="FN185" s="114"/>
      <c r="FO185" s="114"/>
      <c r="FP185" s="114"/>
      <c r="FQ185" s="114"/>
      <c r="FR185" s="114"/>
      <c r="FS185" s="114"/>
      <c r="FT185" s="114"/>
      <c r="FU185" s="114"/>
      <c r="FV185" s="114"/>
      <c r="FW185" s="114"/>
      <c r="FX185" s="114"/>
      <c r="FY185" s="114"/>
      <c r="FZ185" s="114"/>
      <c r="GA185" s="114"/>
      <c r="GB185" s="114"/>
      <c r="GC185" s="114"/>
      <c r="GD185" s="114"/>
      <c r="GE185" s="114"/>
      <c r="GF185" s="114"/>
      <c r="GG185" s="114"/>
      <c r="GH185" s="114"/>
      <c r="GI185" s="114"/>
      <c r="GJ185" s="114"/>
      <c r="GK185" s="114"/>
      <c r="GL185" s="114"/>
      <c r="GM185" s="114"/>
      <c r="GN185" s="114"/>
      <c r="GO185" s="114"/>
      <c r="GP185" s="114"/>
      <c r="GQ185" s="114"/>
      <c r="GR185" s="114"/>
      <c r="GS185" s="114"/>
      <c r="GT185" s="114"/>
      <c r="GU185" s="114"/>
      <c r="GV185" s="114"/>
      <c r="GW185" s="114"/>
      <c r="GX185" s="114"/>
      <c r="GY185" s="114"/>
      <c r="GZ185" s="114"/>
      <c r="HA185" s="114"/>
      <c r="HB185" s="114"/>
      <c r="HC185" s="114"/>
      <c r="HD185" s="114"/>
      <c r="HE185" s="114"/>
      <c r="HF185" s="114"/>
      <c r="HG185" s="114"/>
      <c r="HH185" s="114"/>
      <c r="HI185" s="114"/>
      <c r="HJ185" s="114"/>
      <c r="HK185" s="114"/>
      <c r="HL185" s="114"/>
      <c r="HM185" s="114"/>
      <c r="HN185" s="114"/>
      <c r="HO185" s="114"/>
      <c r="HP185" s="114"/>
      <c r="HQ185" s="114"/>
      <c r="HR185" s="114"/>
      <c r="HS185" s="114"/>
      <c r="HT185" s="114"/>
      <c r="HU185" s="114"/>
      <c r="HV185" s="114"/>
      <c r="HW185" s="114"/>
      <c r="HX185" s="114"/>
      <c r="HY185" s="114"/>
      <c r="HZ185" s="114"/>
      <c r="IA185" s="114"/>
      <c r="IB185" s="114"/>
      <c r="IC185" s="114"/>
      <c r="ID185" s="114"/>
      <c r="IE185" s="114"/>
      <c r="IF185" s="114"/>
      <c r="IG185" s="114"/>
      <c r="IH185" s="114"/>
      <c r="II185" s="114"/>
      <c r="IJ185" s="114"/>
      <c r="IK185" s="114"/>
      <c r="IL185" s="114"/>
      <c r="IM185" s="114"/>
      <c r="IN185" s="114"/>
      <c r="IO185" s="114"/>
      <c r="IP185" s="114"/>
      <c r="IQ185" s="114"/>
      <c r="IR185" s="114"/>
      <c r="IS185" s="114"/>
      <c r="IT185" s="114"/>
      <c r="IU185" s="114"/>
      <c r="IV185" s="114"/>
    </row>
    <row r="186" spans="1:256" x14ac:dyDescent="0.25">
      <c r="A186" s="64"/>
      <c r="B186" s="65"/>
      <c r="C186" s="514"/>
      <c r="D186" s="56"/>
      <c r="E186" s="56"/>
      <c r="F186" s="56"/>
      <c r="G186" s="56"/>
      <c r="H186" s="56"/>
      <c r="I186" s="56"/>
      <c r="J186" s="56"/>
      <c r="K186" s="66"/>
    </row>
    <row r="187" spans="1:256" ht="18.75" x14ac:dyDescent="0.3">
      <c r="B187" s="604" t="s">
        <v>418</v>
      </c>
      <c r="C187" s="604"/>
      <c r="D187" s="604"/>
      <c r="E187" s="604"/>
      <c r="F187" s="604"/>
      <c r="G187" s="604"/>
      <c r="H187" s="604"/>
      <c r="I187" s="604"/>
      <c r="J187" s="604"/>
      <c r="K187" s="604"/>
    </row>
  </sheetData>
  <mergeCells count="15">
    <mergeCell ref="B187:K187"/>
    <mergeCell ref="A13:K13"/>
    <mergeCell ref="F15:I15"/>
    <mergeCell ref="F16:I16"/>
    <mergeCell ref="C5:K5"/>
    <mergeCell ref="C6:K6"/>
    <mergeCell ref="C7:K7"/>
    <mergeCell ref="C8:K8"/>
    <mergeCell ref="C9:K9"/>
    <mergeCell ref="C10:K10"/>
    <mergeCell ref="C1:K1"/>
    <mergeCell ref="C2:K2"/>
    <mergeCell ref="C3:K3"/>
    <mergeCell ref="C4:K4"/>
    <mergeCell ref="A12:K12"/>
  </mergeCells>
  <phoneticPr fontId="38" type="noConversion"/>
  <pageMargins left="0.70866141732283472" right="0.31496062992125984" top="0.74803149606299213" bottom="0.74803149606299213" header="0.31496062992125984" footer="0.31496062992125984"/>
  <pageSetup paperSize="9" scale="5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topLeftCell="A23" zoomScale="90" zoomScaleNormal="80" zoomScaleSheetLayoutView="90" workbookViewId="0">
      <selection activeCell="C17" sqref="C17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67"/>
      <c r="C1" s="173" t="s">
        <v>423</v>
      </c>
    </row>
    <row r="2" spans="1:13" ht="15.75" x14ac:dyDescent="0.25">
      <c r="B2" s="167"/>
      <c r="C2" s="168" t="s">
        <v>0</v>
      </c>
      <c r="L2" s="169"/>
      <c r="M2" s="169"/>
    </row>
    <row r="3" spans="1:13" ht="15.75" x14ac:dyDescent="0.25">
      <c r="B3" s="167"/>
      <c r="C3" s="168" t="s">
        <v>1</v>
      </c>
    </row>
    <row r="4" spans="1:13" ht="15.75" x14ac:dyDescent="0.25">
      <c r="B4" s="167"/>
      <c r="C4" s="168" t="s">
        <v>2</v>
      </c>
    </row>
    <row r="5" spans="1:13" x14ac:dyDescent="0.25">
      <c r="B5" s="616" t="s">
        <v>455</v>
      </c>
      <c r="C5" s="579"/>
    </row>
    <row r="6" spans="1:13" x14ac:dyDescent="0.25">
      <c r="B6" s="451"/>
      <c r="C6" s="449"/>
    </row>
    <row r="7" spans="1:13" ht="15.75" x14ac:dyDescent="0.25">
      <c r="B7" s="167"/>
      <c r="C7" s="173" t="s">
        <v>257</v>
      </c>
    </row>
    <row r="8" spans="1:13" ht="15.75" x14ac:dyDescent="0.25">
      <c r="B8" s="167"/>
      <c r="C8" s="168" t="s">
        <v>0</v>
      </c>
    </row>
    <row r="9" spans="1:13" ht="15.75" x14ac:dyDescent="0.25">
      <c r="B9" s="167"/>
      <c r="C9" s="168" t="s">
        <v>1</v>
      </c>
    </row>
    <row r="10" spans="1:13" ht="15.75" x14ac:dyDescent="0.25">
      <c r="B10" s="167"/>
      <c r="C10" s="168" t="s">
        <v>2</v>
      </c>
    </row>
    <row r="11" spans="1:13" ht="18.75" x14ac:dyDescent="0.3">
      <c r="A11" s="166"/>
      <c r="B11" s="616" t="s">
        <v>401</v>
      </c>
      <c r="C11" s="579"/>
    </row>
    <row r="12" spans="1:13" ht="4.5" customHeight="1" x14ac:dyDescent="0.3">
      <c r="A12" s="165"/>
      <c r="B12" s="164"/>
      <c r="C12" s="164"/>
    </row>
    <row r="13" spans="1:13" ht="46.5" customHeight="1" x14ac:dyDescent="0.25">
      <c r="A13" s="612" t="s">
        <v>347</v>
      </c>
      <c r="B13" s="613"/>
      <c r="C13" s="613"/>
    </row>
    <row r="14" spans="1:13" ht="18.75" x14ac:dyDescent="0.25">
      <c r="A14" s="613"/>
      <c r="B14" s="613"/>
      <c r="C14" s="613"/>
    </row>
    <row r="15" spans="1:13" ht="18.75" x14ac:dyDescent="0.25">
      <c r="B15" s="163"/>
      <c r="C15" s="162" t="s">
        <v>3</v>
      </c>
    </row>
    <row r="16" spans="1:13" ht="93.75" x14ac:dyDescent="0.25">
      <c r="A16" s="161" t="s">
        <v>197</v>
      </c>
      <c r="B16" s="161" t="s">
        <v>206</v>
      </c>
      <c r="C16" s="67" t="s">
        <v>147</v>
      </c>
      <c r="D16" s="28" t="s">
        <v>119</v>
      </c>
      <c r="E16" s="28" t="s">
        <v>118</v>
      </c>
    </row>
    <row r="17" spans="1:7" s="153" customFormat="1" ht="54.75" customHeight="1" x14ac:dyDescent="0.25">
      <c r="A17" s="160"/>
      <c r="B17" s="159" t="s">
        <v>205</v>
      </c>
      <c r="C17" s="155">
        <f>C18+C21+C27</f>
        <v>1021.5</v>
      </c>
      <c r="G17" s="158"/>
    </row>
    <row r="18" spans="1:7" ht="45" customHeight="1" x14ac:dyDescent="0.25">
      <c r="A18" s="230" t="s">
        <v>447</v>
      </c>
      <c r="B18" s="230" t="s">
        <v>203</v>
      </c>
      <c r="C18" s="217">
        <v>0</v>
      </c>
    </row>
    <row r="19" spans="1:7" ht="45" customHeight="1" x14ac:dyDescent="0.25">
      <c r="A19" s="229" t="s">
        <v>448</v>
      </c>
      <c r="B19" s="229" t="s">
        <v>348</v>
      </c>
      <c r="C19" s="234">
        <v>0</v>
      </c>
    </row>
    <row r="20" spans="1:7" ht="36" customHeight="1" x14ac:dyDescent="0.25">
      <c r="A20" s="229" t="s">
        <v>449</v>
      </c>
      <c r="B20" s="229" t="s">
        <v>349</v>
      </c>
      <c r="C20" s="235">
        <v>0</v>
      </c>
    </row>
    <row r="21" spans="1:7" ht="30" customHeight="1" x14ac:dyDescent="0.25">
      <c r="A21" s="157" t="s">
        <v>446</v>
      </c>
      <c r="B21" s="156" t="s">
        <v>450</v>
      </c>
      <c r="C21" s="234">
        <f>C26</f>
        <v>-1000</v>
      </c>
    </row>
    <row r="22" spans="1:7" ht="43.5" customHeight="1" x14ac:dyDescent="0.25">
      <c r="A22" s="229" t="s">
        <v>436</v>
      </c>
      <c r="B22" s="151" t="s">
        <v>437</v>
      </c>
      <c r="C22" s="234">
        <f>C24</f>
        <v>0</v>
      </c>
    </row>
    <row r="23" spans="1:7" ht="60" customHeight="1" x14ac:dyDescent="0.25">
      <c r="A23" s="229" t="s">
        <v>438</v>
      </c>
      <c r="B23" s="229" t="s">
        <v>439</v>
      </c>
      <c r="C23" s="235">
        <v>0</v>
      </c>
    </row>
    <row r="24" spans="1:7" ht="57.75" customHeight="1" x14ac:dyDescent="0.25">
      <c r="A24" s="229" t="s">
        <v>440</v>
      </c>
      <c r="B24" s="229" t="s">
        <v>441</v>
      </c>
      <c r="C24" s="235">
        <v>0</v>
      </c>
    </row>
    <row r="25" spans="1:7" ht="52.5" customHeight="1" x14ac:dyDescent="0.25">
      <c r="A25" s="229" t="s">
        <v>442</v>
      </c>
      <c r="B25" s="229" t="s">
        <v>443</v>
      </c>
      <c r="C25" s="235">
        <f>C26</f>
        <v>-1000</v>
      </c>
    </row>
    <row r="26" spans="1:7" ht="53.25" customHeight="1" x14ac:dyDescent="0.25">
      <c r="A26" s="154" t="s">
        <v>444</v>
      </c>
      <c r="B26" s="154" t="s">
        <v>445</v>
      </c>
      <c r="C26" s="236">
        <v>-1000</v>
      </c>
    </row>
    <row r="27" spans="1:7" s="153" customFormat="1" ht="36" customHeight="1" x14ac:dyDescent="0.25">
      <c r="A27" s="233" t="s">
        <v>427</v>
      </c>
      <c r="B27" s="231" t="s">
        <v>202</v>
      </c>
      <c r="C27" s="237">
        <f>C31+C35</f>
        <v>2021.5</v>
      </c>
    </row>
    <row r="28" spans="1:7" ht="30" customHeight="1" x14ac:dyDescent="0.25">
      <c r="A28" s="229" t="s">
        <v>427</v>
      </c>
      <c r="B28" s="229" t="s">
        <v>202</v>
      </c>
      <c r="C28" s="235">
        <f>C31+C35</f>
        <v>2021.5</v>
      </c>
    </row>
    <row r="29" spans="1:7" ht="24.75" customHeight="1" x14ac:dyDescent="0.25">
      <c r="A29" s="229" t="s">
        <v>428</v>
      </c>
      <c r="B29" s="229" t="s">
        <v>429</v>
      </c>
      <c r="C29" s="509">
        <f>C31</f>
        <v>-26650.9</v>
      </c>
    </row>
    <row r="30" spans="1:7" ht="24.75" customHeight="1" x14ac:dyDescent="0.25">
      <c r="A30" s="239" t="s">
        <v>430</v>
      </c>
      <c r="B30" s="229" t="s">
        <v>350</v>
      </c>
      <c r="C30" s="238">
        <f>C31</f>
        <v>-26650.9</v>
      </c>
    </row>
    <row r="31" spans="1:7" ht="40.5" customHeight="1" x14ac:dyDescent="0.25">
      <c r="A31" s="241" t="s">
        <v>431</v>
      </c>
      <c r="B31" s="240" t="s">
        <v>201</v>
      </c>
      <c r="C31" s="238">
        <v>-26650.9</v>
      </c>
    </row>
    <row r="32" spans="1:7" ht="24.75" customHeight="1" x14ac:dyDescent="0.25">
      <c r="A32" s="229" t="s">
        <v>432</v>
      </c>
      <c r="B32" s="229" t="s">
        <v>351</v>
      </c>
      <c r="C32" s="509">
        <f>C35</f>
        <v>28672.400000000001</v>
      </c>
    </row>
    <row r="33" spans="1:6" ht="24.75" customHeight="1" x14ac:dyDescent="0.25">
      <c r="A33" s="229" t="s">
        <v>433</v>
      </c>
      <c r="B33" s="229" t="s">
        <v>200</v>
      </c>
      <c r="C33" s="238">
        <f>C35</f>
        <v>28672.400000000001</v>
      </c>
    </row>
    <row r="34" spans="1:6" ht="24.75" customHeight="1" x14ac:dyDescent="0.25">
      <c r="A34" s="229" t="s">
        <v>434</v>
      </c>
      <c r="B34" s="229" t="s">
        <v>199</v>
      </c>
      <c r="C34" s="238">
        <f>C35</f>
        <v>28672.400000000001</v>
      </c>
    </row>
    <row r="35" spans="1:6" ht="39.75" customHeight="1" x14ac:dyDescent="0.25">
      <c r="A35" s="229" t="s">
        <v>435</v>
      </c>
      <c r="B35" s="229" t="s">
        <v>198</v>
      </c>
      <c r="C35" s="238">
        <v>28672.400000000001</v>
      </c>
    </row>
    <row r="37" spans="1:6" ht="18.75" x14ac:dyDescent="0.3">
      <c r="A37" s="614" t="s">
        <v>412</v>
      </c>
      <c r="B37" s="615"/>
      <c r="C37" s="615"/>
      <c r="D37" s="141"/>
      <c r="E37" s="141"/>
      <c r="F37" s="141"/>
    </row>
    <row r="38" spans="1:6" ht="18.75" x14ac:dyDescent="0.25">
      <c r="C38" s="152"/>
    </row>
  </sheetData>
  <mergeCells count="5">
    <mergeCell ref="A13:C13"/>
    <mergeCell ref="A14:C14"/>
    <mergeCell ref="A37:C37"/>
    <mergeCell ref="B5:C5"/>
    <mergeCell ref="B11:C11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73" t="s">
        <v>226</v>
      </c>
    </row>
    <row r="2" spans="1:2" ht="15.75" x14ac:dyDescent="0.25">
      <c r="B2" s="173" t="s">
        <v>0</v>
      </c>
    </row>
    <row r="3" spans="1:2" ht="15.75" x14ac:dyDescent="0.25">
      <c r="B3" s="173" t="s">
        <v>1</v>
      </c>
    </row>
    <row r="4" spans="1:2" ht="15.75" x14ac:dyDescent="0.25">
      <c r="B4" s="173" t="s">
        <v>2</v>
      </c>
    </row>
    <row r="5" spans="1:2" x14ac:dyDescent="0.25">
      <c r="B5" s="176" t="s">
        <v>402</v>
      </c>
    </row>
    <row r="9" spans="1:2" ht="98.25" customHeight="1" x14ac:dyDescent="0.25">
      <c r="A9" s="574" t="s">
        <v>373</v>
      </c>
      <c r="B9" s="575"/>
    </row>
    <row r="10" spans="1:2" ht="18.75" x14ac:dyDescent="0.25">
      <c r="A10" s="184">
        <v>4</v>
      </c>
      <c r="B10" s="184"/>
    </row>
    <row r="11" spans="1:2" ht="18.75" x14ac:dyDescent="0.3">
      <c r="A11" s="185"/>
      <c r="B11" s="185" t="s">
        <v>3</v>
      </c>
    </row>
    <row r="12" spans="1:2" ht="18.75" x14ac:dyDescent="0.25">
      <c r="A12" s="180" t="s">
        <v>227</v>
      </c>
      <c r="B12" s="186" t="s">
        <v>228</v>
      </c>
    </row>
    <row r="13" spans="1:2" ht="19.5" thickBot="1" x14ac:dyDescent="0.3">
      <c r="A13" s="187">
        <v>1</v>
      </c>
      <c r="B13" s="187">
        <v>2</v>
      </c>
    </row>
    <row r="14" spans="1:2" ht="19.5" thickBot="1" x14ac:dyDescent="0.3">
      <c r="A14" s="224" t="s">
        <v>229</v>
      </c>
      <c r="B14" s="226">
        <v>70</v>
      </c>
    </row>
    <row r="15" spans="1:2" ht="63" x14ac:dyDescent="0.25">
      <c r="A15" s="225" t="s">
        <v>314</v>
      </c>
      <c r="B15" s="187">
        <v>27.5</v>
      </c>
    </row>
    <row r="16" spans="1:2" ht="18.75" x14ac:dyDescent="0.25">
      <c r="A16" s="225" t="s">
        <v>315</v>
      </c>
      <c r="B16" s="187">
        <v>27.7</v>
      </c>
    </row>
    <row r="17" spans="1:3" ht="18.75" x14ac:dyDescent="0.3">
      <c r="A17" s="188" t="s">
        <v>230</v>
      </c>
      <c r="B17" s="226">
        <f>SUM(B14:B16)</f>
        <v>125.2</v>
      </c>
    </row>
    <row r="19" spans="1:3" x14ac:dyDescent="0.25">
      <c r="A19" s="617" t="s">
        <v>352</v>
      </c>
      <c r="B19" s="617"/>
      <c r="C19" s="617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Прил 2</vt:lpstr>
      <vt:lpstr>Прил 3</vt:lpstr>
      <vt:lpstr>прил2(2)</vt:lpstr>
      <vt:lpstr>прил3(4)</vt:lpstr>
      <vt:lpstr>прил4(5)</vt:lpstr>
      <vt:lpstr>прил.5(6)</vt:lpstr>
      <vt:lpstr>прил._6(7)</vt:lpstr>
      <vt:lpstr>Прил 7(8)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2'!Область_печати</vt:lpstr>
      <vt:lpstr>'прил 9'!Область_печати</vt:lpstr>
      <vt:lpstr>'прил._6(7)'!Область_печати</vt:lpstr>
      <vt:lpstr>'прил.5(6)'!Область_печати</vt:lpstr>
      <vt:lpstr>'прил4(5)'!Область_печати</vt:lpstr>
      <vt:lpstr>прило10!Область_печати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2021-05-28T07:10:16Z</cp:lastPrinted>
  <dcterms:created xsi:type="dcterms:W3CDTF">2010-11-10T14:00:24Z</dcterms:created>
  <dcterms:modified xsi:type="dcterms:W3CDTF">2021-07-16T12:09:11Z</dcterms:modified>
</cp:coreProperties>
</file>