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52 сессия Совета 25.01.2024\Решения сессии\"/>
    </mc:Choice>
  </mc:AlternateContent>
  <bookViews>
    <workbookView xWindow="-135" yWindow="1155" windowWidth="12855" windowHeight="8730" tabRatio="849" activeTab="10"/>
  </bookViews>
  <sheets>
    <sheet name="Прил0" sheetId="48" r:id="rId1"/>
    <sheet name="Прил 1" sheetId="41" r:id="rId2"/>
    <sheet name="Прил 2" sheetId="44" state="hidden" r:id="rId3"/>
    <sheet name="прил2" sheetId="6" r:id="rId4"/>
    <sheet name="прил.3" sheetId="40" r:id="rId5"/>
    <sheet name="прил._4" sheetId="24" r:id="rId6"/>
    <sheet name="Прил 5" sheetId="42" r:id="rId7"/>
    <sheet name="прил 7" sheetId="46" state="hidden" r:id="rId8"/>
    <sheet name="Прил 10+" sheetId="47" state="hidden" r:id="rId9"/>
    <sheet name="прил 8" sheetId="52" state="hidden" r:id="rId10"/>
    <sheet name="Заимст 9" sheetId="51" r:id="rId11"/>
    <sheet name="Заимст ин 10" sheetId="53" state="hidden" r:id="rId12"/>
    <sheet name="Гарант 11" sheetId="49" state="hidden" r:id="rId13"/>
    <sheet name="Гарант ин 12" sheetId="54" state="hidden" r:id="rId14"/>
    <sheet name="нормативы 13" sheetId="50" state="hidden" r:id="rId15"/>
  </sheets>
  <definedNames>
    <definedName name="_xlnm._FilterDatabase" localSheetId="5" hidden="1">прил._4!$A$20:$K$195</definedName>
    <definedName name="_xlnm._FilterDatabase" localSheetId="4" hidden="1">прил.3!$A$16:$H$180</definedName>
    <definedName name="_xlnm.Print_Area" localSheetId="1">'Прил 1'!$A$7:$F$37</definedName>
    <definedName name="_xlnm.Print_Area" localSheetId="6">'Прил 5'!$A$1:$P$41</definedName>
    <definedName name="_xlnm.Print_Area" localSheetId="7">'прил 7'!$A$1:$C$22</definedName>
    <definedName name="_xlnm.Print_Area" localSheetId="9">'прил 8'!$A$1</definedName>
    <definedName name="_xlnm.Print_Area" localSheetId="5">прил._4!$A$3:$L$210</definedName>
    <definedName name="_xlnm.Print_Area" localSheetId="4">прил.3!$A$1:$J$190</definedName>
    <definedName name="_xlnm.Print_Area" localSheetId="0">Прил0!$A$1:$B$86</definedName>
    <definedName name="_xlnm.Print_Area" localSheetId="3">прил2!$A$6:$F$53</definedName>
  </definedNames>
  <calcPr calcId="162913"/>
</workbook>
</file>

<file path=xl/calcChain.xml><?xml version="1.0" encoding="utf-8"?>
<calcChain xmlns="http://schemas.openxmlformats.org/spreadsheetml/2006/main">
  <c r="C36" i="42" l="1"/>
  <c r="C32" i="42"/>
  <c r="H48" i="40" l="1"/>
  <c r="K148" i="24"/>
  <c r="K134" i="24"/>
  <c r="K133" i="24" s="1"/>
  <c r="K162" i="24"/>
  <c r="C27" i="41" l="1"/>
  <c r="K117" i="24" l="1"/>
  <c r="K146" i="24"/>
  <c r="B29" i="44" l="1"/>
  <c r="D42" i="6" l="1"/>
  <c r="C26" i="42" l="1"/>
  <c r="C23" i="42" s="1"/>
  <c r="C22" i="42" s="1"/>
  <c r="H187" i="40"/>
  <c r="H186" i="40" s="1"/>
  <c r="H185" i="40" s="1"/>
  <c r="K58" i="24"/>
  <c r="K57" i="24" s="1"/>
  <c r="K56" i="24" s="1"/>
  <c r="K55" i="24" s="1"/>
  <c r="D22" i="6" s="1"/>
  <c r="K135" i="24" l="1"/>
  <c r="H83" i="40" l="1"/>
  <c r="K106" i="24"/>
  <c r="K105" i="24" s="1"/>
  <c r="K104" i="24" s="1"/>
  <c r="K95" i="24" s="1"/>
  <c r="H56" i="40" l="1"/>
  <c r="F175" i="40"/>
  <c r="H61" i="40" l="1"/>
  <c r="C61" i="40"/>
  <c r="D61" i="40"/>
  <c r="E61" i="40"/>
  <c r="F61" i="40"/>
  <c r="H62" i="40"/>
  <c r="B173" i="40"/>
  <c r="B174" i="40"/>
  <c r="B175" i="40"/>
  <c r="B176" i="40"/>
  <c r="C173" i="40"/>
  <c r="D173" i="40"/>
  <c r="E173" i="40"/>
  <c r="F173" i="40"/>
  <c r="C174" i="40"/>
  <c r="D174" i="40"/>
  <c r="E174" i="40"/>
  <c r="C175" i="40"/>
  <c r="D175" i="40"/>
  <c r="E175" i="40"/>
  <c r="C176" i="40"/>
  <c r="D176" i="40"/>
  <c r="E176" i="40"/>
  <c r="F176" i="40"/>
  <c r="G176" i="40"/>
  <c r="H60" i="40" l="1"/>
  <c r="K200" i="24"/>
  <c r="K199" i="24" s="1"/>
  <c r="K198" i="24"/>
  <c r="K196" i="24"/>
  <c r="D48" i="6" s="1"/>
  <c r="K197" i="24" l="1"/>
  <c r="K187" i="24"/>
  <c r="K155" i="24"/>
  <c r="K28" i="24"/>
  <c r="K153" i="24" l="1"/>
  <c r="K152" i="24" s="1"/>
  <c r="K151" i="24" s="1"/>
  <c r="D38" i="6" s="1"/>
  <c r="K154" i="24"/>
  <c r="H176" i="40"/>
  <c r="H175" i="40" s="1"/>
  <c r="H174" i="40" s="1"/>
  <c r="H173" i="40" s="1"/>
  <c r="D49" i="6"/>
  <c r="C21" i="41" l="1"/>
  <c r="C17" i="41" s="1"/>
  <c r="D19" i="6" l="1"/>
  <c r="C29" i="44" l="1"/>
  <c r="H31" i="40" l="1"/>
  <c r="H30" i="40" s="1"/>
  <c r="H29" i="40" s="1"/>
  <c r="H82" i="40"/>
  <c r="H81" i="40" s="1"/>
  <c r="H80" i="40" s="1"/>
  <c r="H51" i="40"/>
  <c r="D47" i="6"/>
  <c r="H50" i="40" l="1"/>
  <c r="H49" i="40"/>
  <c r="K119" i="24"/>
  <c r="K118" i="24" s="1"/>
  <c r="K139" i="24" l="1"/>
  <c r="K93" i="24"/>
  <c r="K92" i="24" s="1"/>
  <c r="K91" i="24" s="1"/>
  <c r="K86" i="24" s="1"/>
  <c r="D28" i="6" l="1"/>
  <c r="C21" i="44" l="1"/>
  <c r="C20" i="44" s="1"/>
  <c r="C19" i="44" s="1"/>
  <c r="C18" i="44" s="1"/>
  <c r="C17" i="44" s="1"/>
  <c r="C28" i="44"/>
  <c r="C25" i="44" s="1"/>
  <c r="C32" i="41" l="1"/>
  <c r="H38" i="40" l="1"/>
  <c r="H39" i="40"/>
  <c r="K85" i="24"/>
  <c r="K96" i="24"/>
  <c r="K98" i="24"/>
  <c r="K87" i="24"/>
  <c r="K88" i="24"/>
  <c r="K89" i="24"/>
  <c r="D29" i="6" l="1"/>
  <c r="C33" i="42"/>
  <c r="C34" i="42"/>
  <c r="C35" i="42"/>
  <c r="D26" i="6"/>
  <c r="D25" i="6" s="1"/>
  <c r="D32" i="6"/>
  <c r="D35" i="6"/>
  <c r="K124" i="24" l="1"/>
  <c r="H165" i="40"/>
  <c r="H134" i="40"/>
  <c r="H133" i="40" s="1"/>
  <c r="H131" i="40"/>
  <c r="H122" i="40"/>
  <c r="H94" i="40"/>
  <c r="H92" i="40" s="1"/>
  <c r="H79" i="40"/>
  <c r="H75" i="40"/>
  <c r="H68" i="40"/>
  <c r="H37" i="40"/>
  <c r="H24" i="40"/>
  <c r="H28" i="40"/>
  <c r="K76" i="24"/>
  <c r="H36" i="40" l="1"/>
  <c r="H93" i="40"/>
  <c r="H91" i="40"/>
  <c r="C29" i="42"/>
  <c r="C28" i="42" s="1"/>
  <c r="C31" i="42"/>
  <c r="D36" i="6"/>
  <c r="K145" i="24"/>
  <c r="K144" i="24"/>
  <c r="K141" i="24"/>
  <c r="K129" i="24"/>
  <c r="K128" i="24"/>
  <c r="K127" i="24"/>
  <c r="K126" i="24"/>
  <c r="K100" i="24"/>
  <c r="H77" i="40" l="1"/>
  <c r="H78" i="40"/>
  <c r="H76" i="40"/>
  <c r="B68" i="40" l="1"/>
  <c r="B32" i="40"/>
  <c r="K43" i="24" l="1"/>
  <c r="H170" i="40"/>
  <c r="H180" i="40" l="1"/>
  <c r="H161" i="40"/>
  <c r="H159" i="40"/>
  <c r="H158" i="40" s="1"/>
  <c r="H156" i="40"/>
  <c r="H155" i="40" s="1"/>
  <c r="H143" i="40"/>
  <c r="H140" i="40"/>
  <c r="H136" i="40"/>
  <c r="H132" i="40"/>
  <c r="H130" i="40"/>
  <c r="H126" i="40"/>
  <c r="H116" i="40"/>
  <c r="H111" i="40"/>
  <c r="H110" i="40" s="1"/>
  <c r="H96" i="40" s="1"/>
  <c r="H95" i="40" s="1"/>
  <c r="H90" i="40"/>
  <c r="H87" i="40"/>
  <c r="H55" i="40"/>
  <c r="H54" i="40" s="1"/>
  <c r="H53" i="40" s="1"/>
  <c r="H43" i="40"/>
  <c r="H124" i="40"/>
  <c r="K53" i="24"/>
  <c r="K51" i="24"/>
  <c r="H129" i="40" l="1"/>
  <c r="K50" i="24"/>
  <c r="K40" i="24" s="1"/>
  <c r="K191" i="24"/>
  <c r="D20" i="6" l="1"/>
  <c r="H85" i="40"/>
  <c r="H160" i="40"/>
  <c r="H157" i="40" s="1"/>
  <c r="K150" i="24" l="1"/>
  <c r="D37" i="6" s="1"/>
  <c r="B53" i="40" l="1"/>
  <c r="H163" i="40" l="1"/>
  <c r="K132" i="24"/>
  <c r="K131" i="24" s="1"/>
  <c r="K60" i="24"/>
  <c r="D23" i="6" s="1"/>
  <c r="K177" i="24"/>
  <c r="K147" i="24"/>
  <c r="K140" i="24" s="1"/>
  <c r="K70" i="24"/>
  <c r="K71" i="24"/>
  <c r="K72" i="24"/>
  <c r="H22" i="40"/>
  <c r="H21" i="40" s="1"/>
  <c r="H67" i="40"/>
  <c r="H66" i="40" s="1"/>
  <c r="H65" i="40" s="1"/>
  <c r="H72" i="40"/>
  <c r="H114" i="40"/>
  <c r="H120" i="40"/>
  <c r="H121" i="40" s="1"/>
  <c r="H123" i="40"/>
  <c r="H141" i="40"/>
  <c r="H152" i="40"/>
  <c r="H177" i="40"/>
  <c r="H183" i="40"/>
  <c r="H182" i="40" s="1"/>
  <c r="H119" i="40"/>
  <c r="K75" i="24"/>
  <c r="K74" i="24" s="1"/>
  <c r="C18" i="42"/>
  <c r="D17" i="41"/>
  <c r="E17" i="41" s="1"/>
  <c r="E18" i="41"/>
  <c r="E21" i="41"/>
  <c r="E30" i="41"/>
  <c r="K82" i="24"/>
  <c r="K25" i="24"/>
  <c r="K78" i="24"/>
  <c r="K175" i="24"/>
  <c r="K142" i="24"/>
  <c r="K101" i="24"/>
  <c r="K102" i="24"/>
  <c r="K68" i="24"/>
  <c r="K67" i="24"/>
  <c r="K66" i="24"/>
  <c r="K61" i="24"/>
  <c r="K62" i="24"/>
  <c r="K63" i="24"/>
  <c r="K35" i="24"/>
  <c r="K36" i="24"/>
  <c r="K37" i="24"/>
  <c r="K38" i="24"/>
  <c r="K29" i="24"/>
  <c r="H167" i="40" s="1"/>
  <c r="K30" i="24"/>
  <c r="H168" i="40" s="1"/>
  <c r="K31" i="24"/>
  <c r="K192" i="24"/>
  <c r="K194" i="24"/>
  <c r="K193" i="24" s="1"/>
  <c r="K190" i="24"/>
  <c r="D46" i="6" s="1"/>
  <c r="K172" i="24"/>
  <c r="K173" i="24"/>
  <c r="K174" i="24"/>
  <c r="K169" i="24"/>
  <c r="K168" i="24" s="1"/>
  <c r="K161" i="24" s="1"/>
  <c r="K160" i="24" s="1"/>
  <c r="K159" i="24" s="1"/>
  <c r="K158" i="24" s="1"/>
  <c r="K123" i="24"/>
  <c r="B120" i="40"/>
  <c r="B117" i="40"/>
  <c r="B115" i="40"/>
  <c r="B113" i="40"/>
  <c r="B110" i="40"/>
  <c r="B95" i="40"/>
  <c r="B84" i="40"/>
  <c r="B65" i="40"/>
  <c r="B57" i="40"/>
  <c r="B50" i="40"/>
  <c r="B47" i="40"/>
  <c r="B44" i="40"/>
  <c r="B42" i="40"/>
  <c r="B36" i="40"/>
  <c r="B27" i="40"/>
  <c r="K112" i="24"/>
  <c r="K111" i="24" s="1"/>
  <c r="K110" i="24" s="1"/>
  <c r="I128" i="40"/>
  <c r="J128" i="40"/>
  <c r="I123" i="40"/>
  <c r="J123" i="40"/>
  <c r="H104" i="40"/>
  <c r="H101" i="40"/>
  <c r="H97" i="40"/>
  <c r="H19" i="40"/>
  <c r="H18" i="40" s="1"/>
  <c r="H17" i="40" s="1"/>
  <c r="K116" i="24"/>
  <c r="K115" i="24" s="1"/>
  <c r="K114" i="24" s="1"/>
  <c r="K48" i="24"/>
  <c r="K47" i="24" s="1"/>
  <c r="F28" i="6"/>
  <c r="F29" i="6"/>
  <c r="F32" i="6"/>
  <c r="F33" i="6"/>
  <c r="F36" i="6"/>
  <c r="F38" i="6"/>
  <c r="F40" i="6"/>
  <c r="F45" i="6"/>
  <c r="E17" i="6"/>
  <c r="F17" i="6" s="1"/>
  <c r="E46" i="6"/>
  <c r="F46" i="6" s="1"/>
  <c r="E44" i="6"/>
  <c r="F44" i="6" s="1"/>
  <c r="E41" i="6"/>
  <c r="F41" i="6" s="1"/>
  <c r="E39" i="6"/>
  <c r="F39" i="6" s="1"/>
  <c r="E37" i="6"/>
  <c r="F37" i="6" s="1"/>
  <c r="E30" i="6"/>
  <c r="F30" i="6" s="1"/>
  <c r="E34" i="6"/>
  <c r="F34" i="6" s="1"/>
  <c r="E27" i="6"/>
  <c r="F27" i="6" s="1"/>
  <c r="E25" i="6"/>
  <c r="F25" i="6" s="1"/>
  <c r="A32" i="6"/>
  <c r="A24" i="6"/>
  <c r="A23" i="6"/>
  <c r="A18" i="6"/>
  <c r="K26" i="24"/>
  <c r="K24" i="24"/>
  <c r="K23" i="24"/>
  <c r="K121" i="24"/>
  <c r="K122" i="24"/>
  <c r="K164" i="24"/>
  <c r="K109" i="24" l="1"/>
  <c r="D31" i="6" s="1"/>
  <c r="K171" i="24"/>
  <c r="D18" i="6"/>
  <c r="H169" i="40"/>
  <c r="K81" i="24"/>
  <c r="H117" i="40"/>
  <c r="H113" i="40" s="1"/>
  <c r="H166" i="40"/>
  <c r="D21" i="6"/>
  <c r="K65" i="24"/>
  <c r="K34" i="24" s="1"/>
  <c r="H118" i="40"/>
  <c r="K80" i="24"/>
  <c r="D34" i="6"/>
  <c r="K21" i="24"/>
  <c r="K22" i="24" s="1"/>
  <c r="K42" i="24"/>
  <c r="K41" i="24" s="1"/>
  <c r="D39" i="6"/>
  <c r="K179" i="24"/>
  <c r="K180" i="24"/>
  <c r="D43" i="6"/>
  <c r="K178" i="24"/>
  <c r="H47" i="40"/>
  <c r="H46" i="40" s="1"/>
  <c r="H45" i="40" s="1"/>
  <c r="H115" i="40"/>
  <c r="H89" i="40"/>
  <c r="H88" i="40" s="1"/>
  <c r="H84" i="40" s="1"/>
  <c r="H142" i="40"/>
  <c r="H23" i="40"/>
  <c r="H52" i="40"/>
  <c r="H33" i="40"/>
  <c r="H32" i="40" s="1"/>
  <c r="H179" i="40"/>
  <c r="H178" i="40" s="1"/>
  <c r="H100" i="40"/>
  <c r="H164" i="40"/>
  <c r="H162" i="40"/>
  <c r="D28" i="41"/>
  <c r="E28" i="41" s="1"/>
  <c r="C30" i="42"/>
  <c r="G33" i="41"/>
  <c r="H27" i="40"/>
  <c r="H26" i="40" s="1"/>
  <c r="H25" i="40" s="1"/>
  <c r="H109" i="40"/>
  <c r="H74" i="40"/>
  <c r="H73" i="40" s="1"/>
  <c r="H125" i="40"/>
  <c r="H59" i="40"/>
  <c r="H58" i="40" s="1"/>
  <c r="H57" i="40" s="1"/>
  <c r="K79" i="24"/>
  <c r="H181" i="40"/>
  <c r="E16" i="6"/>
  <c r="F16" i="6" s="1"/>
  <c r="H44" i="40" l="1"/>
  <c r="K108" i="24"/>
  <c r="D41" i="6"/>
  <c r="D24" i="6"/>
  <c r="D17" i="6" s="1"/>
  <c r="D32" i="41"/>
  <c r="E32" i="41" s="1"/>
  <c r="D40" i="6"/>
  <c r="H135" i="40"/>
  <c r="H128" i="40" s="1"/>
  <c r="H127" i="40" s="1"/>
  <c r="H16" i="40" s="1"/>
  <c r="D30" i="6" l="1"/>
  <c r="H172" i="40"/>
  <c r="D27" i="6"/>
  <c r="K186" i="24"/>
  <c r="K185" i="24" s="1"/>
  <c r="K183" i="24" l="1"/>
  <c r="K182" i="24" s="1"/>
  <c r="K33" i="24" s="1"/>
  <c r="K184" i="24"/>
  <c r="D45" i="6"/>
  <c r="D44" i="6" l="1"/>
  <c r="D16" i="6" s="1"/>
  <c r="H171" i="40" l="1"/>
  <c r="K20" i="24"/>
  <c r="H17" i="6"/>
  <c r="H16" i="6" l="1"/>
</calcChain>
</file>

<file path=xl/sharedStrings.xml><?xml version="1.0" encoding="utf-8"?>
<sst xmlns="http://schemas.openxmlformats.org/spreadsheetml/2006/main" count="2632" uniqueCount="627">
  <si>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</si>
  <si>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</si>
  <si>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</si>
  <si>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</si>
  <si>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</si>
  <si>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</si>
  <si>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</si>
  <si>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</si>
  <si>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</si>
  <si>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</si>
  <si>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</si>
  <si>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</si>
  <si>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</si>
  <si>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</si>
  <si>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</si>
  <si>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</si>
  <si>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</si>
  <si>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</si>
  <si>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</si>
  <si>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</si>
  <si>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</si>
  <si>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</si>
  <si>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</si>
  <si>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</si>
  <si>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</si>
  <si>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</si>
  <si>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</si>
  <si>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</si>
  <si>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</si>
  <si>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</si>
  <si>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</si>
  <si>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</si>
  <si>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</si>
  <si>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</si>
  <si>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</si>
  <si>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</si>
  <si>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</si>
  <si>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</si>
  <si>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</si>
  <si>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</si>
  <si>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</si>
  <si>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</si>
  <si>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</si>
  <si>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</si>
  <si>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</si>
  <si>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</si>
  <si>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</si>
  <si>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</si>
  <si>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</si>
  <si>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</si>
  <si>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Ведение похозяйственного учета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</si>
  <si>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</si>
  <si>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</si>
  <si>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</si>
  <si>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</si>
  <si>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</si>
  <si>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</si>
  <si>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</si>
  <si>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</si>
  <si>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</si>
  <si>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</si>
  <si>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</si>
  <si>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</si>
  <si>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</si>
  <si>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</si>
  <si>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</si>
  <si>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</si>
  <si>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</si>
  <si>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</si>
  <si>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</si>
  <si>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</si>
  <si>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</si>
  <si>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</si>
  <si>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</si>
  <si>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</si>
  <si>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</si>
  <si>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</si>
  <si>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</si>
  <si>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</si>
  <si>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</si>
  <si>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</si>
  <si>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</si>
  <si>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</si>
  <si>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</si>
  <si>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</si>
  <si>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</si>
  <si>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</si>
  <si>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</si>
  <si>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</si>
  <si>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</si>
  <si>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</si>
  <si>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</si>
  <si>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</si>
  <si>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</si>
  <si>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</si>
  <si>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</si>
  <si>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</si>
  <si>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</si>
  <si>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</si>
  <si>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</si>
  <si>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</si>
  <si>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</si>
  <si>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</si>
  <si>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Проведение мероприятий по подготовке к осенне-зимнему периоду</t>
  </si>
  <si>
    <t>Развитие теплоснабжения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</si>
  <si>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</si>
  <si>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</si>
  <si>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</si>
  <si>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</si>
  <si>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</si>
  <si>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</si>
  <si>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</si>
  <si>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</si>
  <si>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</si>
  <si>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</si>
  <si>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</si>
  <si>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</si>
  <si>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</si>
  <si>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</si>
  <si>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</si>
  <si>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</si>
  <si>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</si>
  <si>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Муниципальная программа "Доступная среда"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</si>
  <si>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</si>
  <si>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</si>
  <si>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</si>
  <si>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</si>
  <si>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</si>
  <si>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</si>
  <si>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</si>
  <si>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</si>
  <si>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</si>
  <si>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</si>
  <si>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</si>
  <si>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</si>
  <si>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</si>
  <si>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</si>
  <si>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</si>
  <si>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</si>
  <si>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</si>
  <si>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</si>
  <si>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</si>
  <si>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</si>
  <si>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</si>
  <si>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</si>
  <si>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</si>
  <si>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</si>
  <si>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</si>
  <si>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</si>
  <si>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</si>
  <si>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</si>
  <si>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</si>
  <si>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</si>
  <si>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</si>
  <si>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</si>
  <si>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</si>
  <si>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</si>
  <si>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</si>
  <si>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</si>
  <si>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</si>
  <si>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Муниципальная программа «Поддержка социально-ориентированных некоммерческих организаций в Новодмитриевском сельском поселении на  2016-2018 годы "</t>
  </si>
  <si>
    <t>Поддержка социально ориентированных некоммерческих организаций в Северском районе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</si>
  <si>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</si>
  <si>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</si>
  <si>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</si>
  <si>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</si>
  <si>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</si>
  <si>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Молодежная политика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</si>
  <si>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</si>
  <si>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</si>
  <si>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Развитие культуры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</si>
  <si>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</si>
  <si>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</si>
  <si>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</si>
  <si>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</si>
  <si>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</si>
  <si>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</si>
  <si>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</si>
  <si>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</si>
  <si>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</si>
  <si>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</si>
  <si>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</si>
  <si>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</si>
  <si>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</si>
  <si>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</si>
  <si>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</si>
  <si>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</si>
  <si>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</si>
  <si>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</si>
  <si>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</si>
  <si>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</si>
  <si>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</si>
  <si>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</si>
  <si>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</si>
  <si>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</si>
  <si>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</si>
  <si>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</si>
  <si>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</si>
  <si>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</si>
  <si>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</si>
  <si>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</si>
  <si>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</si>
  <si>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</si>
  <si>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</si>
  <si>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</si>
  <si>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</si>
  <si>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</si>
  <si>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</si>
  <si>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</si>
  <si>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</si>
  <si>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992 01 03 01 00 10 0000 810</t>
  </si>
  <si>
    <t>Кредиты кредитных организаций в валюте Российской Федерации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</si>
  <si>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</si>
  <si>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</si>
  <si>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</si>
  <si>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</si>
  <si>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</si>
  <si>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</si>
  <si>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</si>
  <si>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</si>
  <si>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</si>
  <si>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</si>
  <si>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</si>
  <si>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</si>
  <si>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</si>
  <si>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</si>
  <si>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</si>
  <si>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</si>
  <si>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</si>
  <si>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</si>
  <si>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</si>
  <si>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</si>
  <si>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</si>
  <si>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</si>
  <si>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</si>
  <si>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</si>
  <si>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</si>
  <si>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</si>
  <si>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</si>
  <si>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</si>
  <si>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</si>
  <si>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</si>
  <si>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</si>
  <si>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</si>
  <si>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</si>
  <si>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</si>
  <si>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</si>
  <si>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</si>
  <si>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</si>
  <si>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</si>
  <si>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</si>
  <si>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</si>
  <si>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</si>
  <si>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</si>
  <si>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</si>
  <si>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</si>
  <si>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</si>
  <si>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</si>
  <si>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</si>
  <si>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</si>
  <si>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</si>
  <si>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</si>
  <si>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</si>
  <si>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</si>
  <si>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</si>
  <si>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</si>
  <si>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</si>
  <si>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</si>
  <si>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</si>
  <si>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</si>
  <si>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</si>
  <si>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</si>
  <si>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</si>
  <si>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</si>
  <si>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</si>
  <si>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</si>
  <si>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</si>
  <si>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</si>
  <si>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</si>
  <si>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</si>
  <si>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</si>
  <si>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</si>
  <si>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</si>
  <si>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</si>
  <si>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</si>
  <si>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</si>
  <si>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</si>
  <si>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</si>
  <si>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</si>
  <si>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</si>
  <si>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</si>
  <si>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Приложение № 8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</si>
  <si>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</si>
  <si>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</si>
  <si>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</si>
  <si>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</si>
  <si>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</si>
  <si>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</si>
  <si>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</si>
  <si>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</si>
  <si>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</si>
  <si>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</si>
  <si>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</si>
  <si>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</si>
  <si>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</si>
  <si>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</si>
  <si>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</si>
  <si>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</si>
  <si>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</si>
  <si>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</si>
  <si>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</si>
  <si>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</si>
  <si>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</si>
  <si>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</si>
  <si>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</si>
  <si>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</si>
  <si>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</si>
  <si>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</si>
  <si>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</si>
  <si>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</si>
  <si>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</si>
  <si>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</si>
  <si>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</si>
  <si>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</si>
  <si>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</si>
  <si>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>2 02 10000 00 0000 150</t>
  </si>
  <si>
    <t>2 02 15001 00 0000 150</t>
  </si>
  <si>
    <t>2 02 30000 00 0000 150</t>
  </si>
  <si>
    <t>2 02 30024 00 0000 150</t>
  </si>
  <si>
    <t>2 02 35118 00 0000 150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</si>
  <si>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</si>
  <si>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</si>
  <si>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</si>
  <si>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</si>
  <si>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</si>
  <si>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</si>
  <si>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</si>
  <si>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</si>
  <si>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</si>
  <si>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</si>
  <si>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</si>
  <si>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</si>
  <si>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</si>
  <si>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</si>
  <si>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</si>
  <si>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</si>
  <si>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</si>
  <si>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</si>
  <si>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</si>
  <si>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</si>
  <si>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</si>
  <si>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</si>
  <si>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</si>
  <si>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Всего расходов в том числе: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</si>
  <si>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</si>
  <si>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</si>
  <si>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Молодежь Новодмитриевского сельского поселения Северского района</t>
  </si>
  <si>
    <t>Информационное Новодмитриевское сельское поселение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</si>
  <si>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</si>
  <si>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</si>
  <si>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</si>
  <si>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</si>
  <si>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Обеспечение деятельности  администрации</t>
  </si>
  <si>
    <t>Другие вопросы в области национальной экономики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</si>
  <si>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</si>
  <si>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</si>
  <si>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</si>
  <si>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</si>
  <si>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</si>
  <si>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Увеличение остатков  средств бюджетов</t>
  </si>
  <si>
    <t>увеличение прочих остатков  денежных средств бюджетов</t>
  </si>
  <si>
    <t>Уменьшение  остатков средств бюджетов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</si>
  <si>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</si>
  <si>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</si>
  <si>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</si>
  <si>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</si>
  <si>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</si>
  <si>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</si>
  <si>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</si>
  <si>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</si>
  <si>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</si>
  <si>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</si>
  <si>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</si>
  <si>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к решению Совета Новодмитриевского</t>
  </si>
  <si>
    <t>сельского поселения Северского района</t>
  </si>
  <si>
    <t>О противодействие корупции в Северском районе</t>
  </si>
  <si>
    <t>10160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</si>
  <si>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</si>
  <si>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</si>
  <si>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</si>
  <si>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</si>
  <si>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</si>
  <si>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</si>
  <si>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</si>
  <si>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</si>
  <si>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</si>
  <si>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</si>
  <si>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</si>
  <si>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</si>
  <si>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</si>
  <si>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</si>
  <si>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</si>
  <si>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</si>
  <si>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</si>
  <si>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</si>
  <si>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</si>
  <si>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</si>
  <si>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</si>
  <si>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</si>
  <si>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</si>
  <si>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</si>
  <si>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</si>
  <si>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</si>
  <si>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</si>
  <si>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</si>
  <si>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</si>
  <si>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</si>
  <si>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</si>
  <si>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</si>
  <si>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</si>
  <si>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</si>
  <si>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</si>
  <si>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</si>
  <si>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</si>
  <si>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</si>
  <si>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</si>
  <si>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</si>
  <si>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</si>
  <si>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</si>
  <si>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</si>
  <si>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</si>
  <si>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</si>
  <si>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</si>
  <si>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</si>
  <si>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</si>
  <si>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</si>
  <si>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</si>
  <si>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</si>
  <si>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</si>
  <si>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</si>
  <si>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</si>
  <si>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</si>
  <si>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</si>
  <si>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992 1 16 02010 02 0000 140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</si>
  <si>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</si>
  <si>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992 2 02 15001 10 0000 150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</si>
  <si>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</si>
  <si>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</si>
  <si>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992 2 02 19999 10 0000 150</t>
  </si>
  <si>
    <t>Прочие дотации бюджетам сельских поселений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</si>
  <si>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</si>
  <si>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</si>
  <si>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992 2 02 25519 10 0000 150</t>
  </si>
  <si>
    <t>Субсидии бюджетам сельских поселений на поддержку отрасли культуры</t>
  </si>
  <si>
    <t>992 2 02 25576 10 0000 150</t>
  </si>
  <si>
    <t>Субсидии бюджетам сельских поселений на обеспечение комплексного развития сельских территорий</t>
  </si>
  <si>
    <t xml:space="preserve"> 1 06 06000 00 0000 110</t>
  </si>
  <si>
    <t>Земельный налог в том числе</t>
  </si>
  <si>
    <t xml:space="preserve">
992 2 02 25467 10 0000 150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</si>
  <si>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</si>
  <si>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Приложение № 6</t>
  </si>
  <si>
    <t>992 1 14 02050 10 0000 410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</si>
  <si>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</si>
  <si>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992 1 14 02053 10 0000 440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</si>
  <si>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</si>
  <si>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992 1 12 05050 10 0000 120</t>
  </si>
  <si>
    <t>Плата за пользование водными объектами, находящимися в собственности сельских поселений</t>
  </si>
  <si>
    <t>10140</t>
  </si>
  <si>
    <t>Муниципальная программа "Противодействие незаконному обороту наркотиков"</t>
  </si>
  <si>
    <t>Противодействие незаконному обороту наркотиков</t>
  </si>
  <si>
    <t>Организация и осуществление мероприятий по работе с детьми и молодежью, направленную на профилактику распространения и употребления наркотических средств</t>
  </si>
  <si>
    <t>Субсидии бюджетным учреждениям на иные цели</t>
  </si>
  <si>
    <t>L4670</t>
  </si>
  <si>
    <t>Подпрограмма "Обеспечение безопасности дорожного движения"</t>
  </si>
  <si>
    <t>Обеспечение безопасности дорожного движения</t>
  </si>
  <si>
    <t>99</t>
  </si>
  <si>
    <t>Приложение № 7</t>
  </si>
  <si>
    <t>000 01 05 00 00 00 0000 000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</si>
  <si>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</si>
  <si>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</si>
  <si>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</si>
  <si>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</si>
  <si>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</si>
  <si>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</si>
  <si>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</si>
  <si>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</si>
  <si>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</si>
  <si>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</si>
  <si>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</si>
  <si>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</si>
  <si>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</si>
  <si>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000 01 03 01 00 10 0000 710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</si>
  <si>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</si>
  <si>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</si>
  <si>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 бюджетных кредитов, полученных из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</si>
  <si>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</si>
  <si>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</si>
  <si>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000 01 02 00 00 00 0000 000</t>
  </si>
  <si>
    <t>000 01 02 00 00 00 0000 700</t>
  </si>
  <si>
    <t>000 01 02 00 00 10 0000 710</t>
  </si>
  <si>
    <t>Приложение №10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</si>
  <si>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</si>
  <si>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>Приложение № 11</t>
  </si>
  <si>
    <t>Приложение № 12</t>
  </si>
  <si>
    <t>Приложение №13</t>
  </si>
  <si>
    <t>от ____________г. № ____</t>
  </si>
  <si>
    <t>700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</si>
  <si>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</si>
  <si>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</si>
  <si>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Управление муниципальными финансами</t>
  </si>
  <si>
    <t>54</t>
  </si>
  <si>
    <t>Управление муниципальным долгом и муниципальными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</si>
  <si>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</si>
  <si>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</si>
  <si>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</si>
  <si>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Управление муниципальной собственностью</t>
  </si>
  <si>
    <t>Управление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</si>
  <si>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Земельный налог, с физических лиц, обладающих земельным участком, расположенным в границах сельских поселений</t>
  </si>
  <si>
    <t xml:space="preserve">Объем поступлений доходов в местный бюджет по кодам видов (подвидов) доходов на 2024 год </t>
  </si>
  <si>
    <t>Безвозмездные поступления из краевого  бюджета в 2024 году</t>
  </si>
  <si>
    <t>Ведомственная структура расходов местного бюджета  на 2024 год</t>
  </si>
  <si>
    <t>Доходы о тденежных взысканий(штрафов)поступающие в счет погашения задолженности,образовавшейся до 1января 2024 года,подлежащие зачислению в бюджеты бюджетной системы Российской Федерации, по нормативам,действующим до 1 января 2024 года</t>
  </si>
  <si>
    <t>Программа муниципальных гарантий Новодмитриевского сельского поселения Северского района в иностранной валюте на 2024 год</t>
  </si>
  <si>
    <t>Программа муниципальных гарантий Новодмитриевского сельского поселения Северского района в валюте Российской Федерации на 2024 год</t>
  </si>
  <si>
    <t>Программа муниципальных внешних заимствований Новодмитриевского сельского поселения Северского района   на 2024 год</t>
  </si>
  <si>
    <t>Программа муниципальных внутренних заимствований Новодмитриевского сельского поселения Северского района   на 2024 год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</si>
  <si>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2024 году субсидии из местного бюджета</t>
  </si>
  <si>
    <t>Источники внутреннего финансирования дефицита местного бюджета, перечни статей источников финансирования дефицита бюджета  на 2024 год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</si>
  <si>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2024 год</t>
  </si>
  <si>
    <t>Распределение бюджетных ассигнований по разделам и  подразделам классификации расходов местного бюджета на  2024 год</t>
  </si>
  <si>
    <t>Нормативы распределения доходов в местный бюджет на 2024 год</t>
  </si>
  <si>
    <t>89,3</t>
  </si>
  <si>
    <t>НАЛОГОВЫЕ И НЕНАЛОГОВЫЕ ДОХОДЫ</t>
  </si>
  <si>
    <t>БЕЗВОЗМЕЗДНЫЕ ПОСТУПЛЕНИЯ</t>
  </si>
  <si>
    <t>1 03 02000 01 0000 110</t>
  </si>
  <si>
    <t>Акцизы по подакцизным товарам (продукции), производимым на территории Российской Федерации</t>
  </si>
  <si>
    <t>Обеспечение проведения выборов и референдумов</t>
  </si>
  <si>
    <t>Другие непрограммные направления деятельности органов местного самоуправления</t>
  </si>
  <si>
    <t xml:space="preserve">Обеспечение проведения выборов </t>
  </si>
  <si>
    <t>10580</t>
  </si>
  <si>
    <t>Муниципальная программа "Региональная политика и развитие гражданского общества в Новодмитриевском сельском поселении на 2024-2026 годы"</t>
  </si>
  <si>
    <t>Муниципальная программа "Обеспечение безопасности и развитие казачества в Новодмитриевском сельском поселении на 2024-2026 годы"</t>
  </si>
  <si>
    <t>Муниципальная программа "Информационное общество Северского района в Новодмитриевском сельском поселении на 2024-2026 годы"</t>
  </si>
  <si>
    <t>Муниципальная программа "Развитие жилищно-коммунальной инфраструктуры в Новодмитриевском сельском поселении на 2024-2026 годы"</t>
  </si>
  <si>
    <t>Муниципальная программа "Информационное общество Северского района в Новодмитриевском сельском поселении на 2024-2026 годы»</t>
  </si>
  <si>
    <t>Муниципальная программа "Благоустройство территории  в Новодмитриевском сельском поселении на 2024-2026 годы»</t>
  </si>
  <si>
    <t>Муниципальная программа "Поддержка малого и среднего предпринимательства в Новодмитриевском сельском поселении Северского района на 2024-2026годы"</t>
  </si>
  <si>
    <t>Муниципальная программа
"Комплексное и устойчивое развитие в сфере дорожного хозяйства в Новодмитриевском сельском поселении Северского района на 2024-2026 годы"</t>
  </si>
  <si>
    <t>Муниципальная программа "Доступная среда на территории Новодмитриевского сельского поселения на 2024-2026 годы"</t>
  </si>
  <si>
    <t>Муниципальная программа Профилактика наркомании и противодействие незаконному обороту наркотических средств,психотропных веществ и ихпрекурсов на территории Новодмитриевского сельского поселения Северского района на 2024-2026</t>
  </si>
  <si>
    <t>Муниципальная программа "Комплексное и устойчивое развитие в сфере дорожного хозяйства в Новодмитриевском сельском поселении Северского района на 2024-2026 годы"</t>
  </si>
  <si>
    <t>Муниципальная программа "О противодействии коррупции в  Новодмитриевском сельском поселении Северского района на 2024-2026 года"</t>
  </si>
  <si>
    <t>Муниципальная программа "Поддержка социально-ориентированных некоммерческих организаций в Новодмитриевском сельском поселении» на 2024-2026 годы"</t>
  </si>
  <si>
    <t>Муниципальная программа "Социально-экономическое развитие в  Новодмитриевском сельском поселении Северского района на 2024-2026 годы"</t>
  </si>
  <si>
    <t>Начальник финансового отдела                                                              Н.Ю. Кривовяз</t>
  </si>
  <si>
    <t>Начальник финансового отдела                                                             Н.Ю. Кривовяз</t>
  </si>
  <si>
    <t>Начальник финансового отдела                                                                        Н.Ю. Кривовяз</t>
  </si>
  <si>
    <t xml:space="preserve">Начальник финансового отдела                                                                                Н.Ю. Кривовяз      </t>
  </si>
  <si>
    <t>Муниципальная программа "Поддержка малого и среднего предпринимательства в Новодмитриевском сельском поселении Северского района на 2024-2026 годы"</t>
  </si>
  <si>
    <t>Объем межбюджетных трансфертов, предоставляемых из местного бюджета Новодмитриевского сельского поселения Северского района  в бюджет муниципального образования Северский район, направляемых на осуществление органами местного самоуправления муниципального района полномочий органов местного самоуправления Новодмитриевского сельского поселения Северского района  в 2024 году</t>
  </si>
  <si>
    <t>Подпрограмма «Организация ритуальных услуг и содержание мест захоронения»</t>
  </si>
  <si>
    <t>Подпрограмма «Строительство, капитальный ремонт, ремонт и содержание объектов благоустройства поселения»</t>
  </si>
  <si>
    <t>Подпрограмма "Развитие водоснабжения и водоотведения поселения"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</si>
  <si>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2024 году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</si>
  <si>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</si>
  <si>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Дотации бюджетам сельских поселений на выравнивание бюджетной обеспеченности из бюджета субъекта Российской Федерации</t>
  </si>
  <si>
    <t>1 01 02000 01 0000 110</t>
  </si>
  <si>
    <t xml:space="preserve">Земельный налог с организаций,обладающих земельным участком, расположенным в границах сельских поселений  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</si>
  <si>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</si>
  <si>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</si>
  <si>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</si>
  <si>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«Защита населения и территории Новодмитриевского сельского поселения от чрезвычайных ситуаций природного и техногенного характера»</t>
  </si>
  <si>
    <t>Муниципальная программа "Обеспечение безопасности населения и развитие казачества"</t>
  </si>
  <si>
    <t>Противодействие коррупции в Северском районе</t>
  </si>
  <si>
    <t xml:space="preserve">Противодействие коррупции  </t>
  </si>
  <si>
    <t>Мероприятия финансируемые за счет средств дорожного фонда</t>
  </si>
  <si>
    <t>Муниципальная программа "Формирование условий для духовно-нравственного развития граждан в   Новодмитриевском сельском поселении Северского района на 2024-2026 годы»</t>
  </si>
  <si>
    <t>Поддержка социально-ориентированных некоммерческих организаций в Северском районе</t>
  </si>
  <si>
    <t>Гражданское и патриотическое воспитание, творческое, интелектуальное, духовно-нравственное развитие молодежи</t>
  </si>
  <si>
    <t>Закупка товаров, работ и услуг для государственных (муниципальных) нужд</t>
  </si>
  <si>
    <t>Обеспечение функции  администрации</t>
  </si>
  <si>
    <t>Другие общегосударственные расходы</t>
  </si>
  <si>
    <t>Подготовка  населения и организаций к действиям в чрезвычайной ситуации в мирное и военное время</t>
  </si>
  <si>
    <t>Развитие водоснабжения и водоотведения</t>
  </si>
  <si>
    <t>Развитие, содержание и ремонт систем наружного освещения</t>
  </si>
  <si>
    <r>
      <t xml:space="preserve">Муниципальная программа </t>
    </r>
    <r>
      <rPr>
        <b/>
        <sz val="11"/>
        <color indexed="8"/>
        <rFont val="Times New Roman"/>
        <family val="1"/>
        <charset val="204"/>
      </rPr>
      <t>"</t>
    </r>
    <r>
      <rPr>
        <sz val="11"/>
        <color indexed="8"/>
        <rFont val="Times New Roman"/>
        <family val="1"/>
        <charset val="204"/>
      </rPr>
      <t>Молодежь Северского района в Новодмитриевском сельском поселении  2024-2026 годы"</t>
    </r>
  </si>
  <si>
    <t xml:space="preserve">Культура и  кинематография </t>
  </si>
  <si>
    <t>Муниципальная программа "Развитие культуры  в Новодмитриевском сельском поселении на 2024-2026 годы"</t>
  </si>
  <si>
    <t>Муниципальная программа  "Развитие физической культуры и спорта  в Новодмитриевском сельском поселении на 2024-2026 годы»</t>
  </si>
  <si>
    <t>Мероприятия в области физической культуры и спорта</t>
  </si>
  <si>
    <t>Развитие физической культуры и спорта</t>
  </si>
  <si>
    <t>Обслуживание внутреннего государственного и муниципального долга</t>
  </si>
  <si>
    <t>2 02 20077 10 0000 150</t>
  </si>
  <si>
    <t>от 16.03.2023 г. № 185</t>
  </si>
  <si>
    <t xml:space="preserve">                  к решению Совета</t>
  </si>
  <si>
    <t>Начальник финансового отдела                                                                  О.А. Лай</t>
  </si>
  <si>
    <t>от 21.12.2023 № 226</t>
  </si>
  <si>
    <t>от 21.12.2023г. № 226</t>
  </si>
  <si>
    <t>S0330</t>
  </si>
  <si>
    <t>400</t>
  </si>
  <si>
    <t>Бюджетные инвестиции в объекты капитального строительства государственно (мниципальной) собственности</t>
  </si>
  <si>
    <t>Мероприятия в области развития культуры за счет иных межбюджетных трансфертов на поддержку мер по обеспечению сбалансированности бюджетов поселений</t>
  </si>
  <si>
    <t>20220</t>
  </si>
  <si>
    <t>Начальник финансового отдела                                           О.А. Лай</t>
  </si>
  <si>
    <t>2 02 20000 00 0000 150</t>
  </si>
  <si>
    <t>2 02 20077 00 0000 150</t>
  </si>
  <si>
    <t>3 02 20077 10 0000 150</t>
  </si>
  <si>
    <t>Начальник финансового отдела                                                  О.А. Лай</t>
  </si>
  <si>
    <t>Капитальные вложения в объекты государственной (муниципальной) собственности</t>
  </si>
  <si>
    <t>Начальник финансового отдела                                                   О.А. Лай</t>
  </si>
  <si>
    <t>Начальник финансового отдела                                            О.А. Лай</t>
  </si>
  <si>
    <t>от 21.12.2023 г. № 226</t>
  </si>
  <si>
    <t>от  21.12.2023г. № 226</t>
  </si>
  <si>
    <t xml:space="preserve">                   к решению Совета</t>
  </si>
  <si>
    <t xml:space="preserve">                                                    Приложение № 4</t>
  </si>
  <si>
    <t xml:space="preserve">                  Приложение № 2</t>
  </si>
  <si>
    <t>Приложение №3</t>
  </si>
  <si>
    <t xml:space="preserve">                Приложение №4</t>
  </si>
  <si>
    <t>Приложение №5</t>
  </si>
  <si>
    <t>Начальник финансового отдела                                                           О.А. Лай</t>
  </si>
  <si>
    <t>от  25.01.2024г. № 229</t>
  </si>
  <si>
    <t>от 25.01.2024г.№ 229</t>
  </si>
  <si>
    <t>от 25.01.2024 г. №229</t>
  </si>
  <si>
    <t xml:space="preserve">  от 25.01.2024 г. № 229</t>
  </si>
  <si>
    <t>от 25.01.2023 г. № 229</t>
  </si>
  <si>
    <t>от 25.01.2024 г. № 229</t>
  </si>
  <si>
    <t>Начальник финансового отдела                                                                                                                                                   О.А. Лай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</si>
</sst>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5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i/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169" fontId="41" fillId="0" borderId="0" applyBorder="0" applyProtection="0"/>
    <xf numFmtId="168" fontId="41" fillId="0" borderId="0" applyBorder="0" applyProtection="0"/>
    <xf numFmtId="0" fontId="42" fillId="0" borderId="0" applyNumberFormat="0" applyBorder="0" applyProtection="0">
      <alignment horizontal="center"/>
    </xf>
    <xf numFmtId="0" fontId="42" fillId="0" borderId="0" applyNumberFormat="0" applyBorder="0" applyProtection="0">
      <alignment horizontal="center" textRotation="90"/>
    </xf>
    <xf numFmtId="0" fontId="43" fillId="0" borderId="0" applyNumberFormat="0" applyBorder="0" applyProtection="0"/>
    <xf numFmtId="170" fontId="43" fillId="0" borderId="0" applyBorder="0" applyProtection="0"/>
    <xf numFmtId="0" fontId="44" fillId="0" borderId="0"/>
    <xf numFmtId="168" fontId="41" fillId="0" borderId="0" applyBorder="0" applyProtection="0"/>
    <xf numFmtId="168" fontId="45" fillId="0" borderId="0" applyBorder="0" applyProtection="0"/>
    <xf numFmtId="0" fontId="41" fillId="0" borderId="0" applyNumberFormat="0" applyBorder="0" applyProtection="0"/>
    <xf numFmtId="0" fontId="46" fillId="0" borderId="0"/>
    <xf numFmtId="0" fontId="11" fillId="0" borderId="0"/>
    <xf numFmtId="164" fontId="1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47" fillId="0" borderId="0" applyFont="0" applyFill="0" applyBorder="0" applyAlignment="0" applyProtection="0"/>
  </cellStyleXfs>
  <cellXfs count="540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8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14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4" fillId="0" borderId="1" xfId="7" applyFont="1" applyBorder="1" applyAlignment="1">
      <alignment horizontal="center"/>
    </xf>
    <xf numFmtId="0" fontId="12" fillId="0" borderId="3" xfId="7" applyFont="1" applyFill="1" applyBorder="1" applyAlignment="1">
      <alignment wrapText="1"/>
    </xf>
    <xf numFmtId="0" fontId="12" fillId="0" borderId="4" xfId="7" applyFont="1" applyFill="1" applyBorder="1" applyAlignment="1">
      <alignment wrapText="1"/>
    </xf>
    <xf numFmtId="0" fontId="14" fillId="0" borderId="1" xfId="7" applyFont="1" applyBorder="1"/>
    <xf numFmtId="0" fontId="14" fillId="0" borderId="0" xfId="7" applyFont="1"/>
    <xf numFmtId="0" fontId="6" fillId="0" borderId="1" xfId="7" applyFont="1" applyBorder="1"/>
    <xf numFmtId="0" fontId="14" fillId="0" borderId="1" xfId="7" applyFont="1" applyFill="1" applyBorder="1"/>
    <xf numFmtId="49" fontId="6" fillId="0" borderId="1" xfId="7" applyNumberFormat="1" applyFont="1" applyFill="1" applyBorder="1" applyAlignment="1">
      <alignment horizontal="center"/>
    </xf>
    <xf numFmtId="0" fontId="12" fillId="0" borderId="0" xfId="7" applyFont="1" applyFill="1" applyBorder="1" applyAlignment="1">
      <alignment wrapText="1"/>
    </xf>
    <xf numFmtId="0" fontId="6" fillId="0" borderId="1" xfId="7" applyFont="1" applyFill="1" applyBorder="1"/>
    <xf numFmtId="0" fontId="6" fillId="0" borderId="0" xfId="7" applyFont="1" applyFill="1"/>
    <xf numFmtId="165" fontId="6" fillId="0" borderId="0" xfId="7" applyNumberFormat="1" applyFont="1"/>
    <xf numFmtId="165" fontId="14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/>
    <xf numFmtId="0" fontId="6" fillId="2" borderId="0" xfId="7" applyFont="1" applyFill="1" applyBorder="1" applyAlignment="1">
      <alignment vertical="center" wrapText="1"/>
    </xf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top" wrapText="1"/>
    </xf>
    <xf numFmtId="165" fontId="17" fillId="0" borderId="1" xfId="0" applyNumberFormat="1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vertical="top" wrapText="1"/>
    </xf>
    <xf numFmtId="0" fontId="10" fillId="0" borderId="4" xfId="0" applyFont="1" applyFill="1" applyBorder="1" applyAlignment="1">
      <alignment wrapText="1"/>
    </xf>
    <xf numFmtId="0" fontId="8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21" fillId="0" borderId="0" xfId="0" applyFont="1"/>
    <xf numFmtId="165" fontId="0" fillId="2" borderId="0" xfId="0" applyNumberFormat="1" applyFill="1"/>
    <xf numFmtId="0" fontId="14" fillId="2" borderId="1" xfId="7" applyFont="1" applyFill="1" applyBorder="1"/>
    <xf numFmtId="0" fontId="13" fillId="2" borderId="3" xfId="7" applyFont="1" applyFill="1" applyBorder="1" applyAlignment="1">
      <alignment wrapText="1"/>
    </xf>
    <xf numFmtId="0" fontId="14" fillId="2" borderId="1" xfId="7" applyFont="1" applyFill="1" applyBorder="1" applyAlignment="1">
      <alignment horizontal="center"/>
    </xf>
    <xf numFmtId="49" fontId="14" fillId="2" borderId="1" xfId="7" applyNumberFormat="1" applyFont="1" applyFill="1" applyBorder="1" applyAlignment="1">
      <alignment horizontal="center"/>
    </xf>
    <xf numFmtId="49" fontId="14" fillId="2" borderId="6" xfId="7" applyNumberFormat="1" applyFont="1" applyFill="1" applyBorder="1" applyAlignment="1">
      <alignment horizontal="center"/>
    </xf>
    <xf numFmtId="49" fontId="14" fillId="2" borderId="5" xfId="7" applyNumberFormat="1" applyFont="1" applyFill="1" applyBorder="1" applyAlignment="1">
      <alignment horizontal="center"/>
    </xf>
    <xf numFmtId="0" fontId="14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4" fillId="2" borderId="1" xfId="7" applyFont="1" applyFill="1" applyBorder="1" applyAlignment="1">
      <alignment horizontal="left"/>
    </xf>
    <xf numFmtId="0" fontId="12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2" fillId="2" borderId="4" xfId="7" applyFont="1" applyFill="1" applyBorder="1" applyAlignment="1">
      <alignment wrapText="1"/>
    </xf>
    <xf numFmtId="0" fontId="14" fillId="2" borderId="1" xfId="7" applyFont="1" applyFill="1" applyBorder="1" applyAlignment="1">
      <alignment vertical="center" wrapText="1"/>
    </xf>
    <xf numFmtId="0" fontId="12" fillId="2" borderId="0" xfId="7" applyFont="1" applyFill="1" applyBorder="1" applyAlignment="1">
      <alignment wrapText="1"/>
    </xf>
    <xf numFmtId="0" fontId="12" fillId="2" borderId="1" xfId="7" applyFont="1" applyFill="1" applyBorder="1" applyAlignment="1">
      <alignment wrapText="1"/>
    </xf>
    <xf numFmtId="0" fontId="12" fillId="2" borderId="8" xfId="7" applyFont="1" applyFill="1" applyBorder="1" applyAlignment="1">
      <alignment wrapText="1"/>
    </xf>
    <xf numFmtId="0" fontId="12" fillId="2" borderId="9" xfId="7" applyFont="1" applyFill="1" applyBorder="1" applyAlignment="1">
      <alignment wrapText="1"/>
    </xf>
    <xf numFmtId="165" fontId="14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9" fillId="0" borderId="0" xfId="0" applyFont="1" applyBorder="1"/>
    <xf numFmtId="165" fontId="17" fillId="0" borderId="0" xfId="0" applyNumberFormat="1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7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8" fillId="2" borderId="1" xfId="13" applyNumberFormat="1" applyFont="1" applyFill="1" applyBorder="1" applyAlignment="1">
      <alignment wrapText="1"/>
    </xf>
    <xf numFmtId="165" fontId="10" fillId="2" borderId="1" xfId="13" applyNumberFormat="1" applyFont="1" applyFill="1" applyBorder="1" applyAlignment="1">
      <alignment wrapText="1"/>
    </xf>
    <xf numFmtId="49" fontId="14" fillId="2" borderId="6" xfId="7" applyNumberFormat="1" applyFont="1" applyFill="1" applyBorder="1" applyAlignment="1"/>
    <xf numFmtId="49" fontId="14" fillId="2" borderId="7" xfId="7" applyNumberFormat="1" applyFont="1" applyFill="1" applyBorder="1" applyAlignment="1"/>
    <xf numFmtId="49" fontId="14" fillId="2" borderId="5" xfId="7" applyNumberFormat="1" applyFont="1" applyFill="1" applyBorder="1" applyAlignment="1"/>
    <xf numFmtId="0" fontId="14" fillId="2" borderId="5" xfId="7" applyFont="1" applyFill="1" applyBorder="1" applyAlignment="1">
      <alignment horizontal="center"/>
    </xf>
    <xf numFmtId="49" fontId="14" fillId="0" borderId="1" xfId="7" applyNumberFormat="1" applyFont="1" applyFill="1" applyBorder="1" applyAlignment="1">
      <alignment horizontal="center"/>
    </xf>
    <xf numFmtId="165" fontId="14" fillId="0" borderId="1" xfId="7" applyNumberFormat="1" applyFont="1" applyFill="1" applyBorder="1" applyAlignment="1">
      <alignment horizontal="right"/>
    </xf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4" fillId="0" borderId="6" xfId="7" applyFont="1" applyBorder="1" applyAlignment="1">
      <alignment horizontal="left"/>
    </xf>
    <xf numFmtId="0" fontId="13" fillId="0" borderId="4" xfId="7" applyFont="1" applyFill="1" applyBorder="1" applyAlignment="1">
      <alignment wrapText="1"/>
    </xf>
    <xf numFmtId="0" fontId="12" fillId="0" borderId="6" xfId="7" applyFont="1" applyFill="1" applyBorder="1" applyAlignment="1">
      <alignment wrapText="1"/>
    </xf>
    <xf numFmtId="0" fontId="12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vertical="center" wrapText="1"/>
    </xf>
    <xf numFmtId="0" fontId="13" fillId="0" borderId="6" xfId="7" applyFont="1" applyFill="1" applyBorder="1" applyAlignment="1">
      <alignment wrapText="1"/>
    </xf>
    <xf numFmtId="0" fontId="12" fillId="2" borderId="11" xfId="7" applyFont="1" applyFill="1" applyBorder="1" applyAlignment="1">
      <alignment wrapText="1"/>
    </xf>
    <xf numFmtId="0" fontId="12" fillId="0" borderId="11" xfId="7" applyFont="1" applyFill="1" applyBorder="1" applyAlignment="1">
      <alignment wrapText="1"/>
    </xf>
    <xf numFmtId="0" fontId="14" fillId="2" borderId="12" xfId="7" applyFont="1" applyFill="1" applyBorder="1" applyAlignment="1">
      <alignment horizontal="center" vertical="center" wrapText="1"/>
    </xf>
    <xf numFmtId="49" fontId="13" fillId="2" borderId="13" xfId="7" applyNumberFormat="1" applyFont="1" applyFill="1" applyBorder="1" applyAlignment="1">
      <alignment horizontal="center" vertical="center"/>
    </xf>
    <xf numFmtId="0" fontId="13" fillId="2" borderId="13" xfId="7" applyFont="1" applyFill="1" applyBorder="1" applyAlignment="1">
      <alignment horizontal="center" vertical="center"/>
    </xf>
    <xf numFmtId="0" fontId="14" fillId="2" borderId="14" xfId="7" applyFont="1" applyFill="1" applyBorder="1" applyAlignment="1">
      <alignment horizontal="center" vertical="center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12" fillId="2" borderId="1" xfId="7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5" fontId="14" fillId="0" borderId="6" xfId="7" applyNumberFormat="1" applyFont="1" applyFill="1" applyBorder="1" applyAlignment="1">
      <alignment horizontal="right"/>
    </xf>
    <xf numFmtId="165" fontId="7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0" fillId="2" borderId="6" xfId="13" applyNumberFormat="1" applyFont="1" applyFill="1" applyBorder="1" applyAlignment="1">
      <alignment wrapText="1"/>
    </xf>
    <xf numFmtId="0" fontId="0" fillId="0" borderId="0" xfId="0" applyBorder="1"/>
    <xf numFmtId="0" fontId="21" fillId="0" borderId="0" xfId="0" applyFont="1" applyBorder="1"/>
    <xf numFmtId="165" fontId="7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0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0" fontId="12" fillId="0" borderId="1" xfId="7" applyFont="1" applyFill="1" applyBorder="1" applyAlignment="1">
      <alignment wrapText="1"/>
    </xf>
    <xf numFmtId="0" fontId="6" fillId="2" borderId="6" xfId="7" applyFont="1" applyFill="1" applyBorder="1" applyAlignment="1">
      <alignment vertical="center" wrapText="1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0" fontId="12" fillId="2" borderId="6" xfId="7" applyFont="1" applyFill="1" applyBorder="1" applyAlignment="1">
      <alignment horizontal="left" vertical="center" wrapText="1"/>
    </xf>
    <xf numFmtId="0" fontId="13" fillId="2" borderId="6" xfId="7" applyFont="1" applyFill="1" applyBorder="1" applyAlignment="1">
      <alignment horizontal="left" vertical="center" wrapText="1"/>
    </xf>
    <xf numFmtId="0" fontId="24" fillId="0" borderId="0" xfId="0" applyFont="1"/>
    <xf numFmtId="0" fontId="25" fillId="0" borderId="0" xfId="7" applyFont="1" applyFill="1" applyAlignment="1"/>
    <xf numFmtId="0" fontId="26" fillId="0" borderId="0" xfId="7" applyFont="1" applyFill="1" applyAlignment="1"/>
    <xf numFmtId="0" fontId="6" fillId="2" borderId="1" xfId="7" applyFont="1" applyFill="1" applyBorder="1" applyAlignment="1"/>
    <xf numFmtId="0" fontId="6" fillId="2" borderId="0" xfId="7" applyFont="1" applyFill="1" applyAlignment="1"/>
    <xf numFmtId="0" fontId="14" fillId="2" borderId="1" xfId="7" applyFont="1" applyFill="1" applyBorder="1" applyAlignment="1"/>
    <xf numFmtId="0" fontId="14" fillId="2" borderId="1" xfId="7" applyFont="1" applyFill="1" applyBorder="1" applyAlignment="1">
      <alignment vertical="center"/>
    </xf>
    <xf numFmtId="0" fontId="14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0" fontId="12" fillId="2" borderId="10" xfId="7" applyFont="1" applyFill="1" applyBorder="1" applyAlignment="1">
      <alignment wrapText="1"/>
    </xf>
    <xf numFmtId="49" fontId="6" fillId="2" borderId="2" xfId="7" applyNumberFormat="1" applyFont="1" applyFill="1" applyBorder="1" applyAlignment="1">
      <alignment horizontal="center"/>
    </xf>
    <xf numFmtId="0" fontId="15" fillId="2" borderId="0" xfId="7" applyFont="1" applyFill="1" applyAlignment="1">
      <alignment horizontal="center"/>
    </xf>
    <xf numFmtId="0" fontId="15" fillId="2" borderId="0" xfId="7" applyFont="1" applyFill="1"/>
    <xf numFmtId="165" fontId="15" fillId="2" borderId="0" xfId="7" applyNumberFormat="1" applyFont="1" applyFill="1" applyAlignment="1">
      <alignment horizontal="center"/>
    </xf>
    <xf numFmtId="165" fontId="15" fillId="2" borderId="0" xfId="7" applyNumberFormat="1" applyFont="1" applyFill="1"/>
    <xf numFmtId="165" fontId="27" fillId="2" borderId="0" xfId="7" applyNumberFormat="1" applyFont="1" applyFill="1"/>
    <xf numFmtId="0" fontId="28" fillId="2" borderId="0" xfId="7" applyFont="1" applyFill="1" applyAlignment="1">
      <alignment horizontal="center"/>
    </xf>
    <xf numFmtId="0" fontId="28" fillId="2" borderId="0" xfId="7" applyFont="1" applyFill="1"/>
    <xf numFmtId="165" fontId="28" fillId="2" borderId="0" xfId="7" applyNumberFormat="1" applyFont="1" applyFill="1"/>
    <xf numFmtId="0" fontId="15" fillId="0" borderId="0" xfId="7" applyFont="1" applyFill="1" applyAlignment="1">
      <alignment horizontal="center"/>
    </xf>
    <xf numFmtId="0" fontId="15" fillId="0" borderId="0" xfId="7" applyFont="1" applyFill="1"/>
    <xf numFmtId="0" fontId="15" fillId="2" borderId="0" xfId="7" applyFont="1" applyFill="1" applyAlignment="1"/>
    <xf numFmtId="165" fontId="28" fillId="2" borderId="0" xfId="7" applyNumberFormat="1" applyFont="1" applyFill="1" applyAlignment="1">
      <alignment horizontal="center"/>
    </xf>
    <xf numFmtId="165" fontId="28" fillId="2" borderId="0" xfId="7" applyNumberFormat="1" applyFont="1" applyFill="1" applyAlignment="1"/>
    <xf numFmtId="0" fontId="28" fillId="2" borderId="0" xfId="7" applyFont="1" applyFill="1" applyAlignment="1"/>
    <xf numFmtId="14" fontId="15" fillId="2" borderId="0" xfId="7" applyNumberFormat="1" applyFont="1" applyFill="1"/>
    <xf numFmtId="0" fontId="29" fillId="2" borderId="0" xfId="7" applyFont="1" applyFill="1"/>
    <xf numFmtId="0" fontId="7" fillId="2" borderId="6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wrapText="1"/>
    </xf>
    <xf numFmtId="0" fontId="7" fillId="2" borderId="6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wrapText="1"/>
    </xf>
    <xf numFmtId="0" fontId="6" fillId="3" borderId="0" xfId="7" applyFont="1" applyFill="1"/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0" fillId="0" borderId="1" xfId="0" applyBorder="1"/>
    <xf numFmtId="0" fontId="4" fillId="0" borderId="1" xfId="0" applyFont="1" applyBorder="1" applyAlignment="1">
      <alignment horizontal="justify" vertical="top" wrapText="1"/>
    </xf>
    <xf numFmtId="0" fontId="2" fillId="0" borderId="0" xfId="0" applyFont="1" applyBorder="1" applyAlignment="1">
      <alignment wrapText="1"/>
    </xf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0" fillId="2" borderId="0" xfId="0" applyFont="1" applyFill="1" applyBorder="1" applyAlignment="1">
      <alignment horizontal="left" vertical="center"/>
    </xf>
    <xf numFmtId="0" fontId="31" fillId="0" borderId="0" xfId="0" applyFont="1"/>
    <xf numFmtId="0" fontId="2" fillId="0" borderId="2" xfId="0" applyFont="1" applyBorder="1" applyAlignment="1">
      <alignment vertical="center" wrapText="1"/>
    </xf>
    <xf numFmtId="172" fontId="8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22" fillId="0" borderId="1" xfId="0" applyFont="1" applyBorder="1"/>
    <xf numFmtId="173" fontId="31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right" vertical="top" wrapText="1"/>
    </xf>
    <xf numFmtId="0" fontId="7" fillId="0" borderId="16" xfId="0" applyFont="1" applyBorder="1" applyAlignment="1">
      <alignment vertical="top" wrapText="1"/>
    </xf>
    <xf numFmtId="0" fontId="9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165" fontId="6" fillId="0" borderId="0" xfId="0" applyNumberFormat="1" applyFont="1" applyAlignment="1"/>
    <xf numFmtId="0" fontId="6" fillId="0" borderId="0" xfId="0" applyFont="1" applyAlignment="1"/>
    <xf numFmtId="0" fontId="5" fillId="0" borderId="0" xfId="0" applyFont="1" applyAlignment="1">
      <alignment horizontal="right"/>
    </xf>
    <xf numFmtId="0" fontId="30" fillId="0" borderId="0" xfId="0" applyFont="1"/>
    <xf numFmtId="0" fontId="14" fillId="2" borderId="0" xfId="7" applyFont="1" applyFill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4" fillId="0" borderId="1" xfId="7" applyFont="1" applyFill="1" applyBorder="1" applyAlignment="1">
      <alignment vertical="center" wrapText="1"/>
    </xf>
    <xf numFmtId="0" fontId="14" fillId="0" borderId="1" xfId="7" applyFont="1" applyFill="1" applyBorder="1" applyAlignment="1">
      <alignment horizontal="center"/>
    </xf>
    <xf numFmtId="0" fontId="28" fillId="0" borderId="0" xfId="7" applyFont="1" applyFill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6" fillId="2" borderId="1" xfId="7" applyNumberFormat="1" applyFont="1" applyFill="1" applyBorder="1" applyAlignment="1">
      <alignment horizontal="center"/>
    </xf>
    <xf numFmtId="0" fontId="12" fillId="2" borderId="3" xfId="7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0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0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34" fillId="0" borderId="0" xfId="0" applyFont="1" applyAlignment="1">
      <alignment wrapText="1"/>
    </xf>
    <xf numFmtId="0" fontId="39" fillId="0" borderId="0" xfId="0" applyFont="1" applyAlignment="1">
      <alignment wrapText="1"/>
    </xf>
    <xf numFmtId="0" fontId="34" fillId="0" borderId="1" xfId="0" applyFont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justify" vertical="top" wrapText="1"/>
    </xf>
    <xf numFmtId="165" fontId="35" fillId="0" borderId="0" xfId="14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40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top" wrapText="1"/>
    </xf>
    <xf numFmtId="0" fontId="35" fillId="0" borderId="1" xfId="0" applyFont="1" applyBorder="1"/>
    <xf numFmtId="0" fontId="35" fillId="0" borderId="1" xfId="0" applyFont="1" applyBorder="1" applyAlignment="1">
      <alignment horizontal="left" vertical="top" wrapText="1"/>
    </xf>
    <xf numFmtId="0" fontId="39" fillId="0" borderId="1" xfId="0" applyFont="1" applyBorder="1" applyAlignment="1">
      <alignment horizontal="center" vertical="top" wrapText="1"/>
    </xf>
    <xf numFmtId="0" fontId="39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2" fillId="0" borderId="21" xfId="7" applyFont="1" applyFill="1" applyBorder="1" applyAlignment="1">
      <alignment wrapText="1"/>
    </xf>
    <xf numFmtId="165" fontId="6" fillId="4" borderId="1" xfId="7" applyNumberFormat="1" applyFont="1" applyFill="1" applyBorder="1" applyAlignment="1"/>
    <xf numFmtId="0" fontId="14" fillId="4" borderId="1" xfId="7" applyFont="1" applyFill="1" applyBorder="1" applyAlignment="1">
      <alignment horizontal="center"/>
    </xf>
    <xf numFmtId="49" fontId="14" fillId="4" borderId="1" xfId="7" applyNumberFormat="1" applyFont="1" applyFill="1" applyBorder="1" applyAlignment="1">
      <alignment horizontal="center"/>
    </xf>
    <xf numFmtId="49" fontId="14" fillId="4" borderId="6" xfId="7" applyNumberFormat="1" applyFont="1" applyFill="1" applyBorder="1" applyAlignment="1">
      <alignment horizontal="center"/>
    </xf>
    <xf numFmtId="49" fontId="14" fillId="4" borderId="7" xfId="7" applyNumberFormat="1" applyFont="1" applyFill="1" applyBorder="1" applyAlignment="1">
      <alignment horizontal="center"/>
    </xf>
    <xf numFmtId="49" fontId="6" fillId="4" borderId="7" xfId="7" applyNumberFormat="1" applyFont="1" applyFill="1" applyBorder="1" applyAlignment="1">
      <alignment horizontal="center"/>
    </xf>
    <xf numFmtId="49" fontId="14" fillId="4" borderId="5" xfId="7" applyNumberFormat="1" applyFont="1" applyFill="1" applyBorder="1" applyAlignment="1">
      <alignment horizontal="center"/>
    </xf>
    <xf numFmtId="165" fontId="14" fillId="4" borderId="1" xfId="7" applyNumberFormat="1" applyFont="1" applyFill="1" applyBorder="1" applyAlignment="1"/>
    <xf numFmtId="49" fontId="6" fillId="4" borderId="1" xfId="7" applyNumberFormat="1" applyFont="1" applyFill="1" applyBorder="1" applyAlignment="1">
      <alignment horizontal="center" vertical="center"/>
    </xf>
    <xf numFmtId="165" fontId="6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center"/>
    </xf>
    <xf numFmtId="49" fontId="6" fillId="4" borderId="6" xfId="7" applyNumberFormat="1" applyFont="1" applyFill="1" applyBorder="1" applyAlignment="1">
      <alignment horizontal="center"/>
    </xf>
    <xf numFmtId="49" fontId="6" fillId="4" borderId="5" xfId="7" applyNumberFormat="1" applyFont="1" applyFill="1" applyBorder="1" applyAlignment="1">
      <alignment horizontal="center"/>
    </xf>
    <xf numFmtId="165" fontId="3" fillId="4" borderId="1" xfId="13" applyNumberFormat="1" applyFont="1" applyFill="1" applyBorder="1" applyAlignment="1">
      <alignment wrapText="1"/>
    </xf>
    <xf numFmtId="165" fontId="3" fillId="4" borderId="1" xfId="13" applyNumberFormat="1" applyFont="1" applyFill="1" applyBorder="1" applyAlignment="1">
      <alignment horizontal="center" wrapText="1"/>
    </xf>
    <xf numFmtId="165" fontId="18" fillId="4" borderId="1" xfId="0" applyNumberFormat="1" applyFont="1" applyFill="1" applyBorder="1" applyAlignment="1">
      <alignment horizontal="center" vertical="top" wrapText="1"/>
    </xf>
    <xf numFmtId="0" fontId="0" fillId="4" borderId="0" xfId="0" applyFill="1"/>
    <xf numFmtId="165" fontId="0" fillId="4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4" borderId="0" xfId="0" applyNumberFormat="1" applyFont="1" applyFill="1" applyAlignment="1">
      <alignment horizontal="right"/>
    </xf>
    <xf numFmtId="0" fontId="48" fillId="0" borderId="0" xfId="0" applyFont="1"/>
    <xf numFmtId="0" fontId="50" fillId="0" borderId="0" xfId="0" applyFont="1" applyAlignment="1">
      <alignment horizontal="justify"/>
    </xf>
    <xf numFmtId="0" fontId="49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top" wrapText="1"/>
    </xf>
    <xf numFmtId="0" fontId="50" fillId="0" borderId="1" xfId="0" applyFont="1" applyBorder="1" applyAlignment="1">
      <alignment horizontal="justify" vertical="top" wrapText="1"/>
    </xf>
    <xf numFmtId="171" fontId="50" fillId="0" borderId="1" xfId="15" applyNumberFormat="1" applyFont="1" applyBorder="1" applyAlignment="1">
      <alignment horizontal="justify" vertical="top" wrapText="1"/>
    </xf>
    <xf numFmtId="0" fontId="49" fillId="0" borderId="1" xfId="0" applyFont="1" applyBorder="1" applyAlignment="1">
      <alignment horizontal="justify" vertical="top" wrapText="1"/>
    </xf>
    <xf numFmtId="0" fontId="50" fillId="0" borderId="1" xfId="0" applyFont="1" applyBorder="1" applyAlignment="1">
      <alignment horizontal="center" vertical="top" wrapText="1"/>
    </xf>
    <xf numFmtId="174" fontId="50" fillId="0" borderId="1" xfId="15" applyNumberFormat="1" applyFont="1" applyBorder="1" applyAlignment="1">
      <alignment horizontal="center" vertical="top" wrapText="1"/>
    </xf>
    <xf numFmtId="0" fontId="50" fillId="0" borderId="0" xfId="0" applyFont="1"/>
    <xf numFmtId="0" fontId="48" fillId="0" borderId="0" xfId="0" applyFont="1" applyAlignment="1">
      <alignment horizontal="center"/>
    </xf>
    <xf numFmtId="0" fontId="50" fillId="0" borderId="0" xfId="0" applyFont="1" applyAlignment="1">
      <alignment horizontal="center"/>
    </xf>
    <xf numFmtId="171" fontId="48" fillId="0" borderId="1" xfId="15" applyNumberFormat="1" applyFont="1" applyBorder="1" applyAlignment="1">
      <alignment horizontal="center" vertical="top" wrapText="1"/>
    </xf>
    <xf numFmtId="0" fontId="52" fillId="0" borderId="0" xfId="0" applyFont="1"/>
    <xf numFmtId="165" fontId="4" fillId="4" borderId="1" xfId="13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4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0" fontId="6" fillId="4" borderId="0" xfId="7" applyFont="1" applyFill="1" applyBorder="1"/>
    <xf numFmtId="0" fontId="14" fillId="4" borderId="0" xfId="7" applyFont="1" applyFill="1"/>
    <xf numFmtId="165" fontId="6" fillId="4" borderId="0" xfId="7" applyNumberFormat="1" applyFont="1" applyFill="1"/>
    <xf numFmtId="165" fontId="14" fillId="4" borderId="0" xfId="7" applyNumberFormat="1" applyFont="1" applyFill="1" applyBorder="1" applyAlignment="1">
      <alignment horizontal="right"/>
    </xf>
    <xf numFmtId="165" fontId="6" fillId="4" borderId="0" xfId="7" applyNumberFormat="1" applyFont="1" applyFill="1" applyBorder="1"/>
    <xf numFmtId="0" fontId="25" fillId="4" borderId="0" xfId="7" applyFont="1" applyFill="1" applyAlignment="1"/>
    <xf numFmtId="0" fontId="26" fillId="4" borderId="0" xfId="7" applyFont="1" applyFill="1" applyAlignment="1"/>
    <xf numFmtId="0" fontId="51" fillId="2" borderId="1" xfId="7" applyFont="1" applyFill="1" applyBorder="1" applyAlignment="1">
      <alignment wrapText="1"/>
    </xf>
    <xf numFmtId="171" fontId="37" fillId="0" borderId="1" xfId="14" applyNumberFormat="1" applyFont="1" applyBorder="1" applyAlignment="1">
      <alignment horizontal="center" vertical="center" wrapText="1"/>
    </xf>
    <xf numFmtId="0" fontId="53" fillId="4" borderId="0" xfId="0" applyFont="1" applyFill="1"/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12" fillId="0" borderId="1" xfId="7" applyFont="1" applyFill="1" applyBorder="1" applyAlignment="1">
      <alignment vertical="top" wrapText="1"/>
    </xf>
    <xf numFmtId="0" fontId="13" fillId="2" borderId="1" xfId="7" applyFont="1" applyFill="1" applyBorder="1" applyAlignment="1">
      <alignment horizontal="left" vertical="center" wrapText="1"/>
    </xf>
    <xf numFmtId="0" fontId="12" fillId="2" borderId="1" xfId="7" applyFont="1" applyFill="1" applyBorder="1" applyAlignment="1">
      <alignment vertical="top" wrapText="1"/>
    </xf>
    <xf numFmtId="0" fontId="12" fillId="4" borderId="1" xfId="7" applyFont="1" applyFill="1" applyBorder="1" applyAlignment="1">
      <alignment wrapText="1"/>
    </xf>
    <xf numFmtId="0" fontId="12" fillId="0" borderId="6" xfId="7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2" fillId="2" borderId="3" xfId="7" applyFont="1" applyFill="1" applyBorder="1" applyAlignment="1">
      <alignment vertical="top" wrapText="1"/>
    </xf>
    <xf numFmtId="0" fontId="6" fillId="4" borderId="1" xfId="7" applyFont="1" applyFill="1" applyBorder="1"/>
    <xf numFmtId="49" fontId="6" fillId="2" borderId="12" xfId="7" applyNumberFormat="1" applyFont="1" applyFill="1" applyBorder="1" applyAlignment="1">
      <alignment horizontal="center"/>
    </xf>
    <xf numFmtId="0" fontId="12" fillId="2" borderId="3" xfId="7" applyFont="1" applyFill="1" applyBorder="1" applyAlignment="1"/>
    <xf numFmtId="0" fontId="22" fillId="0" borderId="2" xfId="0" applyFont="1" applyBorder="1" applyAlignment="1">
      <alignment vertical="center" wrapText="1"/>
    </xf>
    <xf numFmtId="172" fontId="22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48" fillId="0" borderId="1" xfId="0" applyFont="1" applyBorder="1"/>
    <xf numFmtId="0" fontId="48" fillId="0" borderId="1" xfId="0" applyFont="1" applyBorder="1" applyAlignment="1">
      <alignment vertical="top" wrapText="1"/>
    </xf>
    <xf numFmtId="0" fontId="48" fillId="0" borderId="1" xfId="0" applyFont="1" applyBorder="1" applyAlignment="1">
      <alignment vertical="center"/>
    </xf>
    <xf numFmtId="0" fontId="50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wrapText="1"/>
    </xf>
    <xf numFmtId="0" fontId="48" fillId="0" borderId="1" xfId="0" applyFont="1" applyBorder="1" applyAlignment="1">
      <alignment horizontal="left" wrapText="1"/>
    </xf>
    <xf numFmtId="0" fontId="48" fillId="0" borderId="1" xfId="0" applyFont="1" applyBorder="1" applyAlignment="1">
      <alignment horizontal="center" wrapText="1"/>
    </xf>
    <xf numFmtId="0" fontId="48" fillId="0" borderId="1" xfId="0" applyFont="1" applyBorder="1" applyAlignment="1">
      <alignment horizontal="left" vertical="top" wrapText="1"/>
    </xf>
    <xf numFmtId="0" fontId="6" fillId="2" borderId="12" xfId="7" applyFont="1" applyFill="1" applyBorder="1"/>
    <xf numFmtId="0" fontId="6" fillId="2" borderId="12" xfId="7" applyFont="1" applyFill="1" applyBorder="1" applyAlignment="1">
      <alignment horizontal="center"/>
    </xf>
    <xf numFmtId="0" fontId="10" fillId="4" borderId="15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57" fillId="0" borderId="0" xfId="0" applyFont="1"/>
    <xf numFmtId="165" fontId="57" fillId="0" borderId="0" xfId="0" applyNumberFormat="1" applyFont="1"/>
    <xf numFmtId="0" fontId="50" fillId="0" borderId="1" xfId="0" applyFont="1" applyBorder="1" applyAlignment="1">
      <alignment horizontal="center" vertical="center" wrapText="1"/>
    </xf>
    <xf numFmtId="0" fontId="50" fillId="4" borderId="1" xfId="0" applyFont="1" applyFill="1" applyBorder="1" applyAlignment="1">
      <alignment horizontal="center" vertical="center" wrapText="1"/>
    </xf>
    <xf numFmtId="0" fontId="50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50" fillId="4" borderId="1" xfId="0" applyFont="1" applyFill="1" applyBorder="1" applyAlignment="1">
      <alignment horizontal="left" vertical="center" wrapText="1"/>
    </xf>
    <xf numFmtId="0" fontId="50" fillId="0" borderId="0" xfId="0" applyFont="1" applyBorder="1" applyAlignment="1">
      <alignment horizontal="center" vertical="center" wrapText="1"/>
    </xf>
    <xf numFmtId="0" fontId="50" fillId="0" borderId="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top" wrapText="1"/>
    </xf>
    <xf numFmtId="168" fontId="4" fillId="2" borderId="3" xfId="2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/>
    </xf>
    <xf numFmtId="165" fontId="4" fillId="0" borderId="0" xfId="0" applyNumberFormat="1" applyFont="1" applyAlignment="1">
      <alignment horizontal="right"/>
    </xf>
    <xf numFmtId="165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center" wrapText="1"/>
    </xf>
    <xf numFmtId="164" fontId="3" fillId="2" borderId="1" xfId="14" applyFont="1" applyFill="1" applyBorder="1" applyAlignment="1">
      <alignment horizontal="left" vertical="center" wrapText="1"/>
    </xf>
    <xf numFmtId="165" fontId="3" fillId="2" borderId="1" xfId="14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top" wrapText="1"/>
    </xf>
    <xf numFmtId="165" fontId="4" fillId="2" borderId="1" xfId="14" applyNumberFormat="1" applyFont="1" applyFill="1" applyBorder="1" applyAlignment="1">
      <alignment horizontal="center" vertical="center" wrapText="1"/>
    </xf>
    <xf numFmtId="165" fontId="4" fillId="0" borderId="1" xfId="14" applyNumberFormat="1" applyFont="1" applyFill="1" applyBorder="1" applyAlignment="1">
      <alignment horizontal="center" vertical="center" wrapText="1"/>
    </xf>
    <xf numFmtId="0" fontId="56" fillId="4" borderId="1" xfId="0" applyFont="1" applyFill="1" applyBorder="1" applyAlignment="1">
      <alignment vertical="center" wrapText="1"/>
    </xf>
    <xf numFmtId="0" fontId="50" fillId="0" borderId="1" xfId="0" applyFont="1" applyBorder="1" applyAlignment="1">
      <alignment horizontal="left" vertical="center" wrapText="1"/>
    </xf>
    <xf numFmtId="0" fontId="50" fillId="0" borderId="15" xfId="0" applyFont="1" applyBorder="1" applyAlignment="1">
      <alignment horizontal="left" vertical="center" wrapText="1"/>
    </xf>
    <xf numFmtId="0" fontId="10" fillId="0" borderId="0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vertical="top" wrapText="1"/>
    </xf>
    <xf numFmtId="165" fontId="6" fillId="4" borderId="1" xfId="7" applyNumberFormat="1" applyFont="1" applyFill="1" applyBorder="1" applyAlignment="1">
      <alignment horizontal="right"/>
    </xf>
    <xf numFmtId="167" fontId="12" fillId="4" borderId="0" xfId="12" applyNumberFormat="1" applyFont="1" applyFill="1"/>
    <xf numFmtId="0" fontId="23" fillId="4" borderId="1" xfId="0" applyFont="1" applyFill="1" applyBorder="1" applyAlignment="1">
      <alignment horizontal="center" vertical="top" wrapText="1"/>
    </xf>
    <xf numFmtId="165" fontId="14" fillId="4" borderId="1" xfId="7" applyNumberFormat="1" applyFont="1" applyFill="1" applyBorder="1" applyAlignment="1">
      <alignment horizontal="right"/>
    </xf>
    <xf numFmtId="165" fontId="6" fillId="4" borderId="2" xfId="7" applyNumberFormat="1" applyFont="1" applyFill="1" applyBorder="1" applyAlignment="1"/>
    <xf numFmtId="165" fontId="14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right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1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0" fillId="4" borderId="1" xfId="0" applyFont="1" applyFill="1" applyBorder="1" applyAlignment="1">
      <alignment vertical="center" wrapText="1"/>
    </xf>
    <xf numFmtId="0" fontId="50" fillId="4" borderId="0" xfId="0" applyFont="1" applyFill="1" applyAlignment="1">
      <alignment vertical="center"/>
    </xf>
    <xf numFmtId="0" fontId="56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8" fillId="0" borderId="0" xfId="0" applyFont="1" applyAlignment="1">
      <alignment vertical="center"/>
    </xf>
    <xf numFmtId="0" fontId="0" fillId="0" borderId="0" xfId="0" applyAlignment="1">
      <alignment vertical="center"/>
    </xf>
    <xf numFmtId="165" fontId="5" fillId="4" borderId="0" xfId="0" applyNumberFormat="1" applyFont="1" applyFill="1" applyAlignment="1">
      <alignment horizontal="right"/>
    </xf>
    <xf numFmtId="165" fontId="4" fillId="4" borderId="0" xfId="0" applyNumberFormat="1" applyFont="1" applyFill="1" applyAlignment="1">
      <alignment horizontal="right"/>
    </xf>
    <xf numFmtId="165" fontId="3" fillId="4" borderId="1" xfId="13" applyNumberFormat="1" applyFont="1" applyFill="1" applyBorder="1" applyAlignment="1">
      <alignment horizontal="center" vertical="top" wrapText="1"/>
    </xf>
    <xf numFmtId="165" fontId="4" fillId="4" borderId="1" xfId="13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wrapText="1"/>
    </xf>
    <xf numFmtId="0" fontId="4" fillId="4" borderId="2" xfId="0" applyFont="1" applyFill="1" applyBorder="1" applyAlignment="1">
      <alignment horizontal="center" vertical="center" wrapText="1"/>
    </xf>
    <xf numFmtId="0" fontId="57" fillId="4" borderId="0" xfId="0" applyFont="1" applyFill="1"/>
    <xf numFmtId="0" fontId="35" fillId="4" borderId="0" xfId="0" applyFont="1" applyFill="1" applyBorder="1" applyAlignment="1">
      <alignment horizontal="center" vertical="center" wrapText="1"/>
    </xf>
    <xf numFmtId="167" fontId="12" fillId="4" borderId="16" xfId="12" applyNumberFormat="1" applyFont="1" applyFill="1" applyBorder="1"/>
    <xf numFmtId="0" fontId="16" fillId="4" borderId="15" xfId="0" applyFont="1" applyFill="1" applyBorder="1" applyAlignment="1">
      <alignment horizontal="center" vertical="top" wrapText="1"/>
    </xf>
    <xf numFmtId="165" fontId="12" fillId="4" borderId="1" xfId="7" applyNumberFormat="1" applyFont="1" applyFill="1" applyBorder="1" applyAlignment="1"/>
    <xf numFmtId="0" fontId="13" fillId="2" borderId="1" xfId="7" applyFont="1" applyFill="1" applyBorder="1" applyAlignment="1">
      <alignment wrapText="1"/>
    </xf>
    <xf numFmtId="0" fontId="49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171" fontId="37" fillId="0" borderId="5" xfId="14" applyNumberFormat="1" applyFont="1" applyBorder="1" applyAlignment="1">
      <alignment horizontal="center" vertical="center" wrapText="1"/>
    </xf>
    <xf numFmtId="0" fontId="37" fillId="0" borderId="2" xfId="0" applyFont="1" applyBorder="1" applyAlignment="1">
      <alignment horizontal="center" vertical="top" wrapText="1"/>
    </xf>
    <xf numFmtId="0" fontId="51" fillId="2" borderId="15" xfId="7" applyFont="1" applyFill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6" fillId="2" borderId="0" xfId="7" applyFont="1" applyFill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0" fontId="12" fillId="2" borderId="2" xfId="7" applyFont="1" applyFill="1" applyBorder="1" applyAlignment="1">
      <alignment wrapText="1"/>
    </xf>
    <xf numFmtId="0" fontId="15" fillId="2" borderId="1" xfId="7" applyFont="1" applyFill="1" applyBorder="1" applyAlignment="1">
      <alignment horizontal="center"/>
    </xf>
    <xf numFmtId="165" fontId="50" fillId="2" borderId="1" xfId="0" applyNumberFormat="1" applyFont="1" applyFill="1" applyBorder="1"/>
    <xf numFmtId="0" fontId="50" fillId="0" borderId="1" xfId="0" applyFont="1" applyBorder="1" applyAlignment="1">
      <alignment horizontal="center"/>
    </xf>
    <xf numFmtId="49" fontId="50" fillId="0" borderId="1" xfId="0" applyNumberFormat="1" applyFont="1" applyBorder="1" applyAlignment="1">
      <alignment horizontal="center"/>
    </xf>
    <xf numFmtId="0" fontId="49" fillId="0" borderId="1" xfId="0" applyFont="1" applyBorder="1" applyAlignment="1">
      <alignment horizontal="center"/>
    </xf>
    <xf numFmtId="49" fontId="49" fillId="0" borderId="1" xfId="0" applyNumberFormat="1" applyFont="1" applyBorder="1" applyAlignment="1">
      <alignment horizontal="center"/>
    </xf>
    <xf numFmtId="0" fontId="50" fillId="0" borderId="0" xfId="0" applyFont="1" applyBorder="1" applyAlignment="1">
      <alignment horizontal="center"/>
    </xf>
    <xf numFmtId="49" fontId="50" fillId="0" borderId="0" xfId="0" applyNumberFormat="1" applyFont="1" applyBorder="1" applyAlignment="1">
      <alignment horizontal="center"/>
    </xf>
    <xf numFmtId="165" fontId="50" fillId="2" borderId="0" xfId="0" applyNumberFormat="1" applyFont="1" applyFill="1" applyBorder="1"/>
    <xf numFmtId="49" fontId="6" fillId="4" borderId="5" xfId="7" applyNumberFormat="1" applyFont="1" applyFill="1" applyBorder="1" applyAlignment="1">
      <alignment horizontal="center" vertical="center"/>
    </xf>
    <xf numFmtId="0" fontId="13" fillId="0" borderId="28" xfId="7" applyFont="1" applyFill="1" applyBorder="1" applyAlignment="1">
      <alignment wrapText="1"/>
    </xf>
    <xf numFmtId="49" fontId="14" fillId="4" borderId="1" xfId="7" applyNumberFormat="1" applyFont="1" applyFill="1" applyBorder="1" applyAlignment="1">
      <alignment horizontal="center" vertical="center"/>
    </xf>
    <xf numFmtId="49" fontId="14" fillId="4" borderId="1" xfId="7" applyNumberFormat="1" applyFont="1" applyFill="1" applyBorder="1" applyAlignment="1">
      <alignment horizontal="right"/>
    </xf>
    <xf numFmtId="165" fontId="58" fillId="4" borderId="1" xfId="7" applyNumberFormat="1" applyFont="1" applyFill="1" applyBorder="1" applyAlignment="1"/>
    <xf numFmtId="0" fontId="6" fillId="4" borderId="0" xfId="7" applyFont="1" applyFill="1" applyAlignment="1">
      <alignment horizontal="center"/>
    </xf>
    <xf numFmtId="0" fontId="14" fillId="4" borderId="5" xfId="7" applyFont="1" applyFill="1" applyBorder="1" applyAlignment="1">
      <alignment horizontal="center" vertical="center" wrapText="1"/>
    </xf>
    <xf numFmtId="0" fontId="6" fillId="4" borderId="5" xfId="7" applyFont="1" applyFill="1" applyBorder="1" applyAlignment="1">
      <alignment horizontal="center"/>
    </xf>
    <xf numFmtId="49" fontId="13" fillId="4" borderId="1" xfId="7" applyNumberFormat="1" applyFont="1" applyFill="1" applyBorder="1" applyAlignment="1">
      <alignment horizontal="center"/>
    </xf>
    <xf numFmtId="49" fontId="12" fillId="4" borderId="1" xfId="7" applyNumberFormat="1" applyFont="1" applyFill="1" applyBorder="1" applyAlignment="1">
      <alignment horizontal="center"/>
    </xf>
    <xf numFmtId="49" fontId="12" fillId="4" borderId="5" xfId="7" applyNumberFormat="1" applyFont="1" applyFill="1" applyBorder="1" applyAlignment="1">
      <alignment horizontal="center"/>
    </xf>
    <xf numFmtId="49" fontId="13" fillId="4" borderId="5" xfId="7" applyNumberFormat="1" applyFont="1" applyFill="1" applyBorder="1" applyAlignment="1">
      <alignment horizontal="center"/>
    </xf>
    <xf numFmtId="49" fontId="14" fillId="4" borderId="2" xfId="7" applyNumberFormat="1" applyFont="1" applyFill="1" applyBorder="1" applyAlignment="1">
      <alignment horizontal="center"/>
    </xf>
    <xf numFmtId="49" fontId="6" fillId="4" borderId="2" xfId="7" applyNumberFormat="1" applyFont="1" applyFill="1" applyBorder="1" applyAlignment="1">
      <alignment horizontal="center"/>
    </xf>
    <xf numFmtId="49" fontId="12" fillId="4" borderId="2" xfId="7" applyNumberFormat="1" applyFont="1" applyFill="1" applyBorder="1" applyAlignment="1">
      <alignment horizontal="center"/>
    </xf>
    <xf numFmtId="49" fontId="6" fillId="4" borderId="0" xfId="7" applyNumberFormat="1" applyFont="1" applyFill="1" applyBorder="1" applyAlignment="1">
      <alignment horizontal="center"/>
    </xf>
    <xf numFmtId="165" fontId="4" fillId="2" borderId="1" xfId="0" applyNumberFormat="1" applyFont="1" applyFill="1" applyBorder="1" applyAlignment="1">
      <alignment horizontal="right"/>
    </xf>
    <xf numFmtId="0" fontId="12" fillId="2" borderId="1" xfId="7" applyFont="1" applyFill="1" applyBorder="1" applyAlignment="1">
      <alignment horizontal="left" vertical="top" wrapText="1"/>
    </xf>
    <xf numFmtId="0" fontId="12" fillId="2" borderId="13" xfId="7" applyFont="1" applyFill="1" applyBorder="1" applyAlignment="1">
      <alignment wrapText="1"/>
    </xf>
    <xf numFmtId="172" fontId="22" fillId="4" borderId="2" xfId="0" applyNumberFormat="1" applyFont="1" applyFill="1" applyBorder="1" applyAlignment="1">
      <alignment horizontal="center" vertical="center" wrapText="1"/>
    </xf>
    <xf numFmtId="171" fontId="48" fillId="4" borderId="1" xfId="15" applyNumberFormat="1" applyFont="1" applyFill="1" applyBorder="1" applyAlignment="1">
      <alignment horizontal="center" vertical="top" wrapText="1"/>
    </xf>
    <xf numFmtId="0" fontId="0" fillId="0" borderId="0" xfId="0" applyAlignment="1"/>
    <xf numFmtId="0" fontId="0" fillId="0" borderId="0" xfId="0" applyAlignment="1">
      <alignment horizontal="right"/>
    </xf>
    <xf numFmtId="0" fontId="6" fillId="4" borderId="0" xfId="7" applyFont="1" applyFill="1" applyAlignment="1">
      <alignment horizontal="right"/>
    </xf>
    <xf numFmtId="0" fontId="0" fillId="0" borderId="0" xfId="0" applyAlignment="1">
      <alignment horizontal="left"/>
    </xf>
    <xf numFmtId="165" fontId="2" fillId="4" borderId="0" xfId="0" applyNumberFormat="1" applyFont="1" applyFill="1" applyAlignment="1"/>
    <xf numFmtId="49" fontId="6" fillId="4" borderId="18" xfId="7" applyNumberFormat="1" applyFont="1" applyFill="1" applyBorder="1" applyAlignment="1">
      <alignment horizontal="center"/>
    </xf>
    <xf numFmtId="49" fontId="6" fillId="4" borderId="20" xfId="7" applyNumberFormat="1" applyFont="1" applyFill="1" applyBorder="1" applyAlignment="1">
      <alignment horizontal="center"/>
    </xf>
    <xf numFmtId="49" fontId="6" fillId="4" borderId="19" xfId="7" applyNumberFormat="1" applyFont="1" applyFill="1" applyBorder="1" applyAlignment="1">
      <alignment horizontal="center"/>
    </xf>
    <xf numFmtId="49" fontId="6" fillId="4" borderId="17" xfId="7" applyNumberFormat="1" applyFont="1" applyFill="1" applyBorder="1" applyAlignment="1">
      <alignment horizontal="center"/>
    </xf>
    <xf numFmtId="49" fontId="6" fillId="4" borderId="16" xfId="7" applyNumberFormat="1" applyFont="1" applyFill="1" applyBorder="1" applyAlignment="1"/>
    <xf numFmtId="49" fontId="6" fillId="4" borderId="14" xfId="7" applyNumberFormat="1" applyFont="1" applyFill="1" applyBorder="1" applyAlignment="1">
      <alignment horizontal="center"/>
    </xf>
    <xf numFmtId="49" fontId="14" fillId="4" borderId="6" xfId="7" applyNumberFormat="1" applyFont="1" applyFill="1" applyBorder="1" applyAlignment="1"/>
    <xf numFmtId="49" fontId="14" fillId="4" borderId="7" xfId="7" applyNumberFormat="1" applyFont="1" applyFill="1" applyBorder="1" applyAlignment="1"/>
    <xf numFmtId="49" fontId="14" fillId="4" borderId="5" xfId="7" applyNumberFormat="1" applyFont="1" applyFill="1" applyBorder="1" applyAlignment="1"/>
    <xf numFmtId="49" fontId="14" fillId="4" borderId="18" xfId="7" applyNumberFormat="1" applyFont="1" applyFill="1" applyBorder="1" applyAlignment="1">
      <alignment horizontal="center"/>
    </xf>
    <xf numFmtId="49" fontId="14" fillId="4" borderId="20" xfId="7" applyNumberFormat="1" applyFont="1" applyFill="1" applyBorder="1" applyAlignment="1">
      <alignment horizontal="center"/>
    </xf>
    <xf numFmtId="49" fontId="14" fillId="4" borderId="19" xfId="7" applyNumberFormat="1" applyFont="1" applyFill="1" applyBorder="1" applyAlignment="1">
      <alignment horizontal="center"/>
    </xf>
    <xf numFmtId="49" fontId="6" fillId="4" borderId="16" xfId="7" applyNumberFormat="1" applyFont="1" applyFill="1" applyBorder="1" applyAlignment="1">
      <alignment horizontal="center"/>
    </xf>
    <xf numFmtId="49" fontId="6" fillId="4" borderId="22" xfId="7" applyNumberFormat="1" applyFont="1" applyFill="1" applyBorder="1" applyAlignment="1">
      <alignment horizontal="center"/>
    </xf>
    <xf numFmtId="49" fontId="6" fillId="4" borderId="23" xfId="7" applyNumberFormat="1" applyFont="1" applyFill="1" applyBorder="1" applyAlignment="1">
      <alignment horizontal="center"/>
    </xf>
    <xf numFmtId="49" fontId="58" fillId="4" borderId="6" xfId="7" applyNumberFormat="1" applyFont="1" applyFill="1" applyBorder="1" applyAlignment="1">
      <alignment horizontal="center"/>
    </xf>
    <xf numFmtId="49" fontId="58" fillId="4" borderId="7" xfId="7" applyNumberFormat="1" applyFont="1" applyFill="1" applyBorder="1" applyAlignment="1">
      <alignment horizontal="center"/>
    </xf>
    <xf numFmtId="49" fontId="58" fillId="4" borderId="5" xfId="7" applyNumberFormat="1" applyFont="1" applyFill="1" applyBorder="1" applyAlignment="1">
      <alignment horizontal="center"/>
    </xf>
    <xf numFmtId="49" fontId="58" fillId="4" borderId="1" xfId="7" applyNumberFormat="1" applyFont="1" applyFill="1" applyBorder="1" applyAlignment="1">
      <alignment horizontal="center"/>
    </xf>
    <xf numFmtId="0" fontId="50" fillId="0" borderId="1" xfId="0" applyFont="1" applyBorder="1" applyAlignment="1">
      <alignment vertical="center" wrapText="1"/>
    </xf>
    <xf numFmtId="165" fontId="6" fillId="0" borderId="0" xfId="7" applyNumberFormat="1" applyFont="1" applyFill="1" applyBorder="1" applyAlignment="1">
      <alignment horizontal="right"/>
    </xf>
    <xf numFmtId="0" fontId="50" fillId="4" borderId="1" xfId="0" applyFont="1" applyFill="1" applyBorder="1" applyAlignment="1">
      <alignment horizontal="center" vertical="center" wrapText="1"/>
    </xf>
    <xf numFmtId="0" fontId="50" fillId="0" borderId="1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6" fillId="0" borderId="6" xfId="0" applyFont="1" applyBorder="1" applyAlignment="1">
      <alignment horizontal="center" vertical="top" wrapText="1"/>
    </xf>
    <xf numFmtId="0" fontId="36" fillId="0" borderId="5" xfId="0" applyFont="1" applyBorder="1" applyAlignment="1">
      <alignment horizontal="center" vertical="top" wrapText="1"/>
    </xf>
    <xf numFmtId="0" fontId="50" fillId="0" borderId="1" xfId="0" applyFont="1" applyBorder="1" applyAlignment="1">
      <alignment horizontal="center" vertical="center" wrapText="1"/>
    </xf>
    <xf numFmtId="0" fontId="38" fillId="0" borderId="24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50" fillId="0" borderId="15" xfId="0" applyFont="1" applyBorder="1" applyAlignment="1">
      <alignment horizontal="center" vertical="center" wrapText="1"/>
    </xf>
    <xf numFmtId="0" fontId="50" fillId="0" borderId="15" xfId="0" applyFont="1" applyBorder="1" applyAlignment="1">
      <alignment horizontal="left" vertical="center" wrapText="1"/>
    </xf>
    <xf numFmtId="0" fontId="55" fillId="0" borderId="26" xfId="0" applyFont="1" applyBorder="1" applyAlignment="1">
      <alignment horizontal="center" vertical="center" wrapText="1"/>
    </xf>
    <xf numFmtId="0" fontId="55" fillId="0" borderId="27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0" fillId="0" borderId="0" xfId="0" applyAlignment="1"/>
    <xf numFmtId="165" fontId="6" fillId="0" borderId="0" xfId="0" applyNumberFormat="1" applyFont="1" applyAlignment="1">
      <alignment horizontal="right"/>
    </xf>
    <xf numFmtId="0" fontId="3" fillId="0" borderId="6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10" fillId="2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7" fillId="2" borderId="0" xfId="0" applyFont="1" applyFill="1" applyBorder="1" applyAlignment="1">
      <alignment horizontal="left" vertical="center"/>
    </xf>
    <xf numFmtId="0" fontId="57" fillId="0" borderId="0" xfId="0" applyFont="1" applyAlignment="1">
      <alignment horizontal="left"/>
    </xf>
    <xf numFmtId="0" fontId="0" fillId="0" borderId="0" xfId="0" applyAlignment="1">
      <alignment horizontal="right"/>
    </xf>
    <xf numFmtId="0" fontId="14" fillId="4" borderId="6" xfId="7" applyFont="1" applyFill="1" applyBorder="1" applyAlignment="1">
      <alignment horizontal="center" vertical="center" wrapText="1"/>
    </xf>
    <xf numFmtId="0" fontId="14" fillId="4" borderId="7" xfId="7" applyFont="1" applyFill="1" applyBorder="1" applyAlignment="1">
      <alignment horizontal="center" vertical="center" wrapText="1"/>
    </xf>
    <xf numFmtId="0" fontId="14" fillId="4" borderId="5" xfId="7" applyFont="1" applyFill="1" applyBorder="1" applyAlignment="1">
      <alignment horizontal="center" vertical="center" wrapText="1"/>
    </xf>
    <xf numFmtId="0" fontId="6" fillId="4" borderId="6" xfId="7" applyFont="1" applyFill="1" applyBorder="1" applyAlignment="1">
      <alignment horizontal="center"/>
    </xf>
    <xf numFmtId="0" fontId="6" fillId="4" borderId="7" xfId="7" applyFont="1" applyFill="1" applyBorder="1" applyAlignment="1">
      <alignment horizontal="center"/>
    </xf>
    <xf numFmtId="0" fontId="6" fillId="4" borderId="5" xfId="7" applyFont="1" applyFill="1" applyBorder="1" applyAlignment="1">
      <alignment horizontal="center"/>
    </xf>
    <xf numFmtId="0" fontId="2" fillId="0" borderId="0" xfId="7" applyFont="1" applyFill="1" applyAlignment="1"/>
    <xf numFmtId="0" fontId="9" fillId="0" borderId="0" xfId="0" applyFont="1" applyAlignment="1"/>
    <xf numFmtId="0" fontId="6" fillId="4" borderId="0" xfId="7" applyFont="1" applyFill="1" applyAlignment="1">
      <alignment horizontal="right"/>
    </xf>
    <xf numFmtId="0" fontId="14" fillId="0" borderId="0" xfId="7" applyFont="1" applyAlignment="1">
      <alignment horizontal="center" wrapText="1"/>
    </xf>
    <xf numFmtId="165" fontId="6" fillId="4" borderId="0" xfId="0" applyNumberFormat="1" applyFont="1" applyFill="1" applyAlignment="1"/>
    <xf numFmtId="0" fontId="0" fillId="0" borderId="0" xfId="0" applyFont="1" applyAlignment="1"/>
    <xf numFmtId="165" fontId="6" fillId="4" borderId="0" xfId="0" applyNumberFormat="1" applyFont="1" applyFill="1" applyAlignment="1">
      <alignment horizontal="right"/>
    </xf>
    <xf numFmtId="0" fontId="4" fillId="0" borderId="0" xfId="7" applyFont="1" applyFill="1" applyAlignment="1">
      <alignment horizontal="left"/>
    </xf>
    <xf numFmtId="0" fontId="9" fillId="0" borderId="0" xfId="0" applyFont="1" applyAlignment="1">
      <alignment horizontal="left"/>
    </xf>
    <xf numFmtId="0" fontId="6" fillId="2" borderId="0" xfId="7" applyFont="1" applyFill="1" applyAlignment="1">
      <alignment horizontal="right"/>
    </xf>
    <xf numFmtId="0" fontId="14" fillId="2" borderId="0" xfId="7" applyFont="1" applyFill="1" applyBorder="1" applyAlignment="1">
      <alignment horizontal="center"/>
    </xf>
    <xf numFmtId="0" fontId="6" fillId="2" borderId="0" xfId="7" applyFont="1" applyFill="1" applyBorder="1" applyAlignment="1">
      <alignment horizontal="center"/>
    </xf>
    <xf numFmtId="0" fontId="14" fillId="2" borderId="17" xfId="7" applyFont="1" applyFill="1" applyBorder="1" applyAlignment="1">
      <alignment horizontal="center" vertical="center" wrapText="1"/>
    </xf>
    <xf numFmtId="0" fontId="14" fillId="2" borderId="16" xfId="7" applyFont="1" applyFill="1" applyBorder="1" applyAlignment="1">
      <alignment horizontal="center" vertical="center" wrapText="1"/>
    </xf>
    <xf numFmtId="0" fontId="14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4" fillId="2" borderId="6" xfId="7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7" fillId="0" borderId="0" xfId="7" applyFont="1" applyFill="1" applyAlignment="1">
      <alignment horizontal="left"/>
    </xf>
    <xf numFmtId="0" fontId="3" fillId="0" borderId="0" xfId="0" applyFont="1" applyAlignment="1">
      <alignment vertical="center" wrapText="1"/>
    </xf>
    <xf numFmtId="0" fontId="34" fillId="0" borderId="0" xfId="0" applyFont="1" applyAlignment="1">
      <alignment vertical="center" wrapText="1"/>
    </xf>
    <xf numFmtId="0" fontId="6" fillId="0" borderId="0" xfId="7" applyFont="1" applyFill="1" applyAlignment="1">
      <alignment horizontal="left"/>
    </xf>
    <xf numFmtId="0" fontId="4" fillId="0" borderId="0" xfId="7" applyFont="1" applyFill="1" applyAlignment="1">
      <alignment horizontal="center"/>
    </xf>
    <xf numFmtId="0" fontId="34" fillId="0" borderId="0" xfId="0" applyFont="1" applyAlignment="1">
      <alignment horizontal="center" vertical="center" wrapText="1"/>
    </xf>
    <xf numFmtId="0" fontId="39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9" fillId="0" borderId="0" xfId="0" applyFont="1" applyAlignment="1">
      <alignment horizontal="center" vertical="center" wrapText="1"/>
    </xf>
    <xf numFmtId="0" fontId="50" fillId="0" borderId="2" xfId="0" applyFont="1" applyBorder="1" applyAlignment="1">
      <alignment horizontal="center" vertical="top" wrapText="1"/>
    </xf>
    <xf numFmtId="0" fontId="50" fillId="0" borderId="12" xfId="0" applyFont="1" applyBorder="1" applyAlignment="1">
      <alignment horizontal="center" vertical="top" wrapText="1"/>
    </xf>
    <xf numFmtId="0" fontId="50" fillId="0" borderId="15" xfId="0" applyFont="1" applyBorder="1" applyAlignment="1">
      <alignment horizontal="center" vertical="top" wrapText="1"/>
    </xf>
    <xf numFmtId="0" fontId="50" fillId="0" borderId="0" xfId="0" applyFont="1" applyAlignment="1"/>
    <xf numFmtId="0" fontId="50" fillId="0" borderId="0" xfId="0" applyFont="1" applyAlignment="1">
      <alignment horizontal="left" vertical="center" wrapText="1"/>
    </xf>
    <xf numFmtId="0" fontId="49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top" wrapText="1"/>
    </xf>
    <xf numFmtId="0" fontId="50" fillId="0" borderId="0" xfId="0" applyFont="1" applyAlignment="1">
      <alignment wrapText="1"/>
    </xf>
    <xf numFmtId="0" fontId="0" fillId="0" borderId="0" xfId="0" applyAlignment="1">
      <alignment wrapText="1"/>
    </xf>
    <xf numFmtId="0" fontId="54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48" fillId="0" borderId="0" xfId="0" applyFont="1" applyFill="1" applyBorder="1" applyAlignment="1">
      <alignment horizontal="left" wrapText="1"/>
    </xf>
    <xf numFmtId="0" fontId="49" fillId="0" borderId="0" xfId="0" applyFont="1" applyAlignment="1">
      <alignment horizontal="left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6"/>
  <sheetViews>
    <sheetView topLeftCell="A70" zoomScale="82" zoomScaleNormal="82" workbookViewId="0">
      <selection activeCell="A82" sqref="A82"/>
    </sheetView>
  </sheetViews>
  <sheetFormatPr defaultRowHeight="15" x14ac:dyDescent="0.25"/>
  <cols>
    <col min="1" max="1" width="38.140625" customWidth="1"/>
    <col min="2" max="2" width="106.42578125" style="381" customWidth="1"/>
    <col min="3" max="3" width="9.28515625" customWidth="1"/>
  </cols>
  <sheetData>
    <row r="1" spans="1:2" ht="15.75" x14ac:dyDescent="0.25">
      <c r="B1" s="371" t="s">
        <v>203</v>
      </c>
    </row>
    <row r="2" spans="1:2" ht="15.75" x14ac:dyDescent="0.25">
      <c r="B2" s="371" t="s">
        <v>0</v>
      </c>
    </row>
    <row r="3" spans="1:2" ht="15.75" x14ac:dyDescent="0.25">
      <c r="A3" s="228"/>
      <c r="B3" s="371" t="s">
        <v>1</v>
      </c>
    </row>
    <row r="4" spans="1:2" ht="15.75" x14ac:dyDescent="0.25">
      <c r="B4" s="371" t="s">
        <v>2</v>
      </c>
    </row>
    <row r="5" spans="1:2" x14ac:dyDescent="0.25">
      <c r="B5" s="372" t="s">
        <v>621</v>
      </c>
    </row>
    <row r="6" spans="1:2" x14ac:dyDescent="0.25">
      <c r="B6" s="372"/>
    </row>
    <row r="7" spans="1:2" ht="63" customHeight="1" x14ac:dyDescent="0.3">
      <c r="A7" s="464" t="s">
        <v>222</v>
      </c>
      <c r="B7" s="464"/>
    </row>
    <row r="8" spans="1:2" ht="60" customHeight="1" x14ac:dyDescent="0.25">
      <c r="A8" s="465" t="s">
        <v>223</v>
      </c>
      <c r="B8" s="466"/>
    </row>
    <row r="9" spans="1:2" ht="16.5" customHeight="1" x14ac:dyDescent="0.25">
      <c r="A9" s="244">
        <v>1</v>
      </c>
      <c r="B9" s="284">
        <v>2</v>
      </c>
    </row>
    <row r="10" spans="1:2" ht="19.5" customHeight="1" x14ac:dyDescent="0.25">
      <c r="A10" s="467" t="s">
        <v>224</v>
      </c>
      <c r="B10" s="468"/>
    </row>
    <row r="11" spans="1:2" ht="66" customHeight="1" x14ac:dyDescent="0.25">
      <c r="A11" s="327" t="s">
        <v>331</v>
      </c>
      <c r="B11" s="373" t="s">
        <v>387</v>
      </c>
    </row>
    <row r="12" spans="1:2" ht="57" customHeight="1" x14ac:dyDescent="0.25">
      <c r="A12" s="328" t="s">
        <v>210</v>
      </c>
      <c r="B12" s="374" t="s">
        <v>388</v>
      </c>
    </row>
    <row r="13" spans="1:2" ht="39" customHeight="1" x14ac:dyDescent="0.25">
      <c r="A13" s="328" t="s">
        <v>208</v>
      </c>
      <c r="B13" s="374" t="s">
        <v>207</v>
      </c>
    </row>
    <row r="14" spans="1:2" ht="39.75" customHeight="1" x14ac:dyDescent="0.25">
      <c r="A14" s="328" t="s">
        <v>225</v>
      </c>
      <c r="B14" s="374" t="s">
        <v>226</v>
      </c>
    </row>
    <row r="15" spans="1:2" ht="72.75" customHeight="1" x14ac:dyDescent="0.25">
      <c r="A15" s="328" t="s">
        <v>287</v>
      </c>
      <c r="B15" s="375" t="s">
        <v>389</v>
      </c>
    </row>
    <row r="16" spans="1:2" ht="72" customHeight="1" x14ac:dyDescent="0.25">
      <c r="A16" s="328" t="s">
        <v>289</v>
      </c>
      <c r="B16" s="375" t="s">
        <v>390</v>
      </c>
    </row>
    <row r="17" spans="1:2" ht="81" customHeight="1" x14ac:dyDescent="0.25">
      <c r="A17" s="328" t="s">
        <v>391</v>
      </c>
      <c r="B17" s="375" t="s">
        <v>392</v>
      </c>
    </row>
    <row r="18" spans="1:2" ht="56.25" customHeight="1" x14ac:dyDescent="0.25">
      <c r="A18" s="328" t="s">
        <v>393</v>
      </c>
      <c r="B18" s="375" t="s">
        <v>394</v>
      </c>
    </row>
    <row r="19" spans="1:2" ht="62.25" customHeight="1" x14ac:dyDescent="0.25">
      <c r="A19" s="328" t="s">
        <v>395</v>
      </c>
      <c r="B19" s="375" t="s">
        <v>396</v>
      </c>
    </row>
    <row r="20" spans="1:2" ht="91.5" customHeight="1" x14ac:dyDescent="0.25">
      <c r="A20" s="328" t="s">
        <v>397</v>
      </c>
      <c r="B20" s="375" t="s">
        <v>398</v>
      </c>
    </row>
    <row r="21" spans="1:2" ht="46.5" customHeight="1" x14ac:dyDescent="0.25">
      <c r="A21" s="328" t="s">
        <v>399</v>
      </c>
      <c r="B21" s="375" t="s">
        <v>400</v>
      </c>
    </row>
    <row r="22" spans="1:2" ht="75" x14ac:dyDescent="0.25">
      <c r="A22" s="328" t="s">
        <v>401</v>
      </c>
      <c r="B22" s="375" t="s">
        <v>402</v>
      </c>
    </row>
    <row r="23" spans="1:2" ht="37.5" x14ac:dyDescent="0.25">
      <c r="A23" s="328" t="s">
        <v>465</v>
      </c>
      <c r="B23" s="375" t="s">
        <v>466</v>
      </c>
    </row>
    <row r="24" spans="1:2" ht="43.5" customHeight="1" x14ac:dyDescent="0.25">
      <c r="A24" s="328" t="s">
        <v>403</v>
      </c>
      <c r="B24" s="375" t="s">
        <v>404</v>
      </c>
    </row>
    <row r="25" spans="1:2" ht="46.5" customHeight="1" x14ac:dyDescent="0.25">
      <c r="A25" s="328" t="s">
        <v>227</v>
      </c>
      <c r="B25" s="375" t="s">
        <v>228</v>
      </c>
    </row>
    <row r="26" spans="1:2" ht="56.25" customHeight="1" x14ac:dyDescent="0.25">
      <c r="A26" s="328" t="s">
        <v>229</v>
      </c>
      <c r="B26" s="375" t="s">
        <v>230</v>
      </c>
    </row>
    <row r="27" spans="1:2" ht="38.25" customHeight="1" x14ac:dyDescent="0.25">
      <c r="A27" s="328" t="s">
        <v>231</v>
      </c>
      <c r="B27" s="374" t="s">
        <v>232</v>
      </c>
    </row>
    <row r="28" spans="1:2" ht="87.75" customHeight="1" x14ac:dyDescent="0.25">
      <c r="A28" s="328" t="s">
        <v>461</v>
      </c>
      <c r="B28" s="374" t="s">
        <v>462</v>
      </c>
    </row>
    <row r="29" spans="1:2" ht="87.75" customHeight="1" x14ac:dyDescent="0.25">
      <c r="A29" s="328" t="s">
        <v>463</v>
      </c>
      <c r="B29" s="374" t="s">
        <v>464</v>
      </c>
    </row>
    <row r="30" spans="1:2" ht="66" customHeight="1" x14ac:dyDescent="0.25">
      <c r="A30" s="328" t="s">
        <v>443</v>
      </c>
      <c r="B30" s="376" t="s">
        <v>444</v>
      </c>
    </row>
    <row r="31" spans="1:2" ht="63" customHeight="1" x14ac:dyDescent="0.25">
      <c r="A31" s="338" t="s">
        <v>405</v>
      </c>
      <c r="B31" s="359" t="s">
        <v>406</v>
      </c>
    </row>
    <row r="32" spans="1:2" ht="54" customHeight="1" x14ac:dyDescent="0.25">
      <c r="A32" s="338" t="s">
        <v>407</v>
      </c>
      <c r="B32" s="359" t="s">
        <v>408</v>
      </c>
    </row>
    <row r="33" spans="1:2" s="228" customFormat="1" ht="37.5" x14ac:dyDescent="0.25">
      <c r="A33" s="338" t="s">
        <v>409</v>
      </c>
      <c r="B33" s="359" t="s">
        <v>410</v>
      </c>
    </row>
    <row r="34" spans="1:2" ht="81" customHeight="1" x14ac:dyDescent="0.3">
      <c r="A34" s="321" t="s">
        <v>411</v>
      </c>
      <c r="B34" s="359" t="s">
        <v>412</v>
      </c>
    </row>
    <row r="35" spans="1:2" ht="37.5" x14ac:dyDescent="0.3">
      <c r="A35" s="321" t="s">
        <v>413</v>
      </c>
      <c r="B35" s="359" t="s">
        <v>414</v>
      </c>
    </row>
    <row r="36" spans="1:2" ht="56.25" x14ac:dyDescent="0.3">
      <c r="A36" s="321" t="s">
        <v>415</v>
      </c>
      <c r="B36" s="359" t="s">
        <v>416</v>
      </c>
    </row>
    <row r="37" spans="1:2" ht="81.75" customHeight="1" x14ac:dyDescent="0.3">
      <c r="A37" s="321" t="s">
        <v>417</v>
      </c>
      <c r="B37" s="359" t="s">
        <v>418</v>
      </c>
    </row>
    <row r="38" spans="1:2" ht="36.75" customHeight="1" x14ac:dyDescent="0.3">
      <c r="A38" s="321" t="s">
        <v>419</v>
      </c>
      <c r="B38" s="359" t="s">
        <v>420</v>
      </c>
    </row>
    <row r="39" spans="1:2" ht="59.25" customHeight="1" x14ac:dyDescent="0.3">
      <c r="A39" s="321" t="s">
        <v>421</v>
      </c>
      <c r="B39" s="359" t="s">
        <v>422</v>
      </c>
    </row>
    <row r="40" spans="1:2" ht="56.25" customHeight="1" x14ac:dyDescent="0.25">
      <c r="A40" s="469" t="s">
        <v>423</v>
      </c>
      <c r="B40" s="463" t="s">
        <v>233</v>
      </c>
    </row>
    <row r="41" spans="1:2" ht="22.5" customHeight="1" x14ac:dyDescent="0.25">
      <c r="A41" s="469"/>
      <c r="B41" s="463"/>
    </row>
    <row r="42" spans="1:2" ht="65.25" customHeight="1" x14ac:dyDescent="0.25">
      <c r="A42" s="338" t="s">
        <v>424</v>
      </c>
      <c r="B42" s="359" t="s">
        <v>425</v>
      </c>
    </row>
    <row r="43" spans="1:2" ht="44.25" customHeight="1" x14ac:dyDescent="0.25">
      <c r="A43" s="328" t="s">
        <v>234</v>
      </c>
      <c r="B43" s="374" t="s">
        <v>235</v>
      </c>
    </row>
    <row r="44" spans="1:2" ht="27" customHeight="1" x14ac:dyDescent="0.25">
      <c r="A44" s="328" t="s">
        <v>236</v>
      </c>
      <c r="B44" s="374" t="s">
        <v>237</v>
      </c>
    </row>
    <row r="45" spans="1:2" ht="36" customHeight="1" x14ac:dyDescent="0.25">
      <c r="A45" s="339" t="s">
        <v>426</v>
      </c>
      <c r="B45" s="359" t="s">
        <v>427</v>
      </c>
    </row>
    <row r="46" spans="1:2" ht="15" customHeight="1" x14ac:dyDescent="0.25">
      <c r="A46" s="462" t="s">
        <v>236</v>
      </c>
      <c r="B46" s="463" t="s">
        <v>428</v>
      </c>
    </row>
    <row r="47" spans="1:2" ht="30" customHeight="1" x14ac:dyDescent="0.25">
      <c r="A47" s="462"/>
      <c r="B47" s="463"/>
    </row>
    <row r="48" spans="1:2" ht="18.75" x14ac:dyDescent="0.25">
      <c r="A48" s="329" t="s">
        <v>445</v>
      </c>
      <c r="B48" s="359" t="s">
        <v>193</v>
      </c>
    </row>
    <row r="49" spans="1:2" ht="39.75" customHeight="1" x14ac:dyDescent="0.25">
      <c r="A49" s="329" t="s">
        <v>332</v>
      </c>
      <c r="B49" s="374" t="s">
        <v>238</v>
      </c>
    </row>
    <row r="50" spans="1:2" ht="51" customHeight="1" x14ac:dyDescent="0.25">
      <c r="A50" s="329" t="s">
        <v>446</v>
      </c>
      <c r="B50" s="342" t="s">
        <v>447</v>
      </c>
    </row>
    <row r="51" spans="1:2" ht="35.25" customHeight="1" x14ac:dyDescent="0.25">
      <c r="A51" s="329" t="s">
        <v>448</v>
      </c>
      <c r="B51" s="377" t="s">
        <v>449</v>
      </c>
    </row>
    <row r="52" spans="1:2" ht="69.75" customHeight="1" x14ac:dyDescent="0.25">
      <c r="A52" s="329" t="s">
        <v>333</v>
      </c>
      <c r="B52" s="374" t="s">
        <v>239</v>
      </c>
    </row>
    <row r="53" spans="1:2" ht="69.75" customHeight="1" x14ac:dyDescent="0.25">
      <c r="A53" s="329" t="s">
        <v>458</v>
      </c>
      <c r="B53" s="378" t="s">
        <v>459</v>
      </c>
    </row>
    <row r="54" spans="1:2" ht="63" customHeight="1" x14ac:dyDescent="0.25">
      <c r="A54" s="329" t="s">
        <v>450</v>
      </c>
      <c r="B54" s="378" t="s">
        <v>451</v>
      </c>
    </row>
    <row r="55" spans="1:2" s="264" customFormat="1" ht="37.5" customHeight="1" x14ac:dyDescent="0.25">
      <c r="A55" s="329" t="s">
        <v>452</v>
      </c>
      <c r="B55" s="358" t="s">
        <v>453</v>
      </c>
    </row>
    <row r="56" spans="1:2" s="264" customFormat="1" ht="41.25" customHeight="1" x14ac:dyDescent="0.25">
      <c r="A56" s="329" t="s">
        <v>454</v>
      </c>
      <c r="B56" s="358" t="s">
        <v>455</v>
      </c>
    </row>
    <row r="57" spans="1:2" ht="34.5" customHeight="1" x14ac:dyDescent="0.25">
      <c r="A57" s="330" t="s">
        <v>429</v>
      </c>
      <c r="B57" s="359" t="s">
        <v>430</v>
      </c>
    </row>
    <row r="58" spans="1:2" ht="38.25" customHeight="1" x14ac:dyDescent="0.25">
      <c r="A58" s="284" t="s">
        <v>334</v>
      </c>
      <c r="B58" s="374" t="s">
        <v>192</v>
      </c>
    </row>
    <row r="59" spans="1:2" ht="54.75" customHeight="1" x14ac:dyDescent="0.25">
      <c r="A59" s="284" t="s">
        <v>335</v>
      </c>
      <c r="B59" s="374" t="s">
        <v>191</v>
      </c>
    </row>
    <row r="60" spans="1:2" ht="46.5" customHeight="1" x14ac:dyDescent="0.25">
      <c r="A60" s="284" t="s">
        <v>336</v>
      </c>
      <c r="B60" s="374" t="s">
        <v>190</v>
      </c>
    </row>
    <row r="61" spans="1:2" ht="31.5" customHeight="1" x14ac:dyDescent="0.25">
      <c r="A61" s="284" t="s">
        <v>337</v>
      </c>
      <c r="B61" s="374" t="s">
        <v>240</v>
      </c>
    </row>
    <row r="62" spans="1:2" ht="57.75" customHeight="1" x14ac:dyDescent="0.25">
      <c r="A62" s="229" t="s">
        <v>338</v>
      </c>
      <c r="B62" s="374" t="s">
        <v>241</v>
      </c>
    </row>
    <row r="63" spans="1:2" ht="31.5" customHeight="1" x14ac:dyDescent="0.25">
      <c r="A63" s="229" t="s">
        <v>339</v>
      </c>
      <c r="B63" s="374" t="s">
        <v>242</v>
      </c>
    </row>
    <row r="64" spans="1:2" ht="32.25" customHeight="1" x14ac:dyDescent="0.25">
      <c r="A64" s="227" t="s">
        <v>243</v>
      </c>
      <c r="B64" s="374" t="s">
        <v>244</v>
      </c>
    </row>
    <row r="65" spans="1:93" s="228" customFormat="1" ht="75" x14ac:dyDescent="0.25">
      <c r="A65" s="338" t="s">
        <v>431</v>
      </c>
      <c r="B65" s="359" t="s">
        <v>432</v>
      </c>
    </row>
    <row r="66" spans="1:93" ht="46.5" customHeight="1" x14ac:dyDescent="0.25">
      <c r="A66" s="338" t="s">
        <v>433</v>
      </c>
      <c r="B66" s="359" t="s">
        <v>434</v>
      </c>
      <c r="I66" s="228"/>
      <c r="J66" s="228"/>
      <c r="K66" s="228"/>
      <c r="L66" s="228"/>
      <c r="M66" s="228"/>
      <c r="N66" s="228"/>
      <c r="O66" s="228"/>
      <c r="P66" s="228"/>
      <c r="Q66" s="228"/>
      <c r="R66" s="228"/>
      <c r="S66" s="228"/>
      <c r="T66" s="228"/>
      <c r="U66" s="228"/>
      <c r="V66" s="228"/>
      <c r="W66" s="228"/>
      <c r="X66" s="228"/>
      <c r="Y66" s="228"/>
      <c r="Z66" s="228"/>
      <c r="AA66" s="228"/>
      <c r="AB66" s="228"/>
      <c r="AC66" s="228"/>
      <c r="AD66" s="228"/>
      <c r="AE66" s="228"/>
      <c r="AF66" s="228"/>
      <c r="AG66" s="228"/>
      <c r="AH66" s="228"/>
      <c r="AI66" s="228"/>
      <c r="AJ66" s="228"/>
      <c r="AK66" s="228"/>
      <c r="AL66" s="228"/>
      <c r="AM66" s="228"/>
      <c r="AN66" s="228"/>
      <c r="AO66" s="228"/>
      <c r="AP66" s="228"/>
      <c r="AQ66" s="228"/>
      <c r="AR66" s="228"/>
      <c r="AS66" s="228"/>
      <c r="AT66" s="228"/>
      <c r="AU66" s="228"/>
      <c r="AV66" s="228"/>
      <c r="AW66" s="228"/>
      <c r="AX66" s="228"/>
      <c r="AY66" s="228"/>
      <c r="AZ66" s="228"/>
      <c r="BA66" s="228"/>
      <c r="BB66" s="228"/>
      <c r="BC66" s="228"/>
      <c r="BD66" s="228"/>
      <c r="BE66" s="228"/>
      <c r="BF66" s="228"/>
      <c r="BG66" s="228"/>
      <c r="BH66" s="228"/>
      <c r="BI66" s="228"/>
      <c r="BJ66" s="228"/>
      <c r="BK66" s="228"/>
      <c r="BL66" s="228"/>
      <c r="BM66" s="228"/>
      <c r="BN66" s="228"/>
      <c r="BO66" s="228"/>
      <c r="BP66" s="228"/>
      <c r="BQ66" s="228"/>
      <c r="BR66" s="228"/>
      <c r="BS66" s="228"/>
      <c r="BT66" s="228"/>
      <c r="BU66" s="228"/>
      <c r="BV66" s="228"/>
      <c r="BW66" s="228"/>
      <c r="BX66" s="228"/>
      <c r="BY66" s="228"/>
      <c r="BZ66" s="228"/>
      <c r="CA66" s="228"/>
      <c r="CB66" s="228"/>
      <c r="CC66" s="228"/>
      <c r="CD66" s="228"/>
      <c r="CE66" s="228"/>
      <c r="CF66" s="228"/>
      <c r="CG66" s="228"/>
      <c r="CH66" s="228"/>
      <c r="CI66" s="228"/>
      <c r="CJ66" s="228"/>
      <c r="CK66" s="228"/>
      <c r="CL66" s="228"/>
      <c r="CM66" s="228"/>
      <c r="CN66" s="228"/>
      <c r="CO66" s="228"/>
    </row>
    <row r="67" spans="1:93" ht="31.5" customHeight="1" x14ac:dyDescent="0.25">
      <c r="A67" s="338" t="s">
        <v>435</v>
      </c>
      <c r="B67" s="359" t="s">
        <v>244</v>
      </c>
      <c r="I67" s="228"/>
      <c r="J67" s="228"/>
      <c r="K67" s="228"/>
      <c r="L67" s="228"/>
      <c r="M67" s="228"/>
      <c r="N67" s="228"/>
      <c r="O67" s="228"/>
      <c r="P67" s="228"/>
      <c r="Q67" s="228"/>
      <c r="R67" s="228"/>
      <c r="S67" s="228"/>
      <c r="T67" s="228"/>
      <c r="U67" s="228"/>
      <c r="V67" s="228"/>
      <c r="W67" s="228"/>
      <c r="X67" s="228"/>
      <c r="Y67" s="228"/>
      <c r="Z67" s="228"/>
      <c r="AA67" s="228"/>
      <c r="AB67" s="228"/>
      <c r="AC67" s="228"/>
      <c r="AD67" s="228"/>
      <c r="AE67" s="228"/>
      <c r="AF67" s="228"/>
      <c r="AG67" s="228"/>
      <c r="AH67" s="228"/>
      <c r="AI67" s="228"/>
      <c r="AJ67" s="228"/>
      <c r="AK67" s="228"/>
      <c r="AL67" s="228"/>
      <c r="AM67" s="228"/>
      <c r="AN67" s="228"/>
      <c r="AO67" s="228"/>
      <c r="AP67" s="228"/>
      <c r="AQ67" s="228"/>
      <c r="AR67" s="228"/>
      <c r="AS67" s="228"/>
      <c r="AT67" s="228"/>
      <c r="AU67" s="228"/>
      <c r="AV67" s="228"/>
      <c r="AW67" s="228"/>
      <c r="AX67" s="228"/>
      <c r="AY67" s="228"/>
      <c r="AZ67" s="228"/>
      <c r="BA67" s="228"/>
      <c r="BB67" s="228"/>
      <c r="BC67" s="228"/>
      <c r="BD67" s="228"/>
      <c r="BE67" s="228"/>
      <c r="BF67" s="228"/>
      <c r="BG67" s="228"/>
      <c r="BH67" s="228"/>
      <c r="BI67" s="228"/>
      <c r="BJ67" s="228"/>
      <c r="BK67" s="228"/>
      <c r="BL67" s="228"/>
      <c r="BM67" s="228"/>
      <c r="BN67" s="228"/>
      <c r="BO67" s="228"/>
      <c r="BP67" s="228"/>
      <c r="BQ67" s="228"/>
      <c r="BR67" s="228"/>
      <c r="BS67" s="228"/>
      <c r="BT67" s="228"/>
      <c r="BU67" s="228"/>
      <c r="BV67" s="228"/>
      <c r="BW67" s="228"/>
      <c r="BX67" s="228"/>
      <c r="BY67" s="228"/>
      <c r="BZ67" s="228"/>
      <c r="CA67" s="228"/>
      <c r="CB67" s="228"/>
      <c r="CC67" s="228"/>
      <c r="CD67" s="228"/>
      <c r="CE67" s="228"/>
      <c r="CF67" s="228"/>
      <c r="CG67" s="228"/>
      <c r="CH67" s="228"/>
      <c r="CI67" s="228"/>
      <c r="CJ67" s="228"/>
      <c r="CK67" s="228"/>
      <c r="CL67" s="228"/>
      <c r="CM67" s="228"/>
      <c r="CN67" s="228"/>
      <c r="CO67" s="228"/>
    </row>
    <row r="68" spans="1:93" ht="66.75" customHeight="1" x14ac:dyDescent="0.25">
      <c r="A68" s="227" t="s">
        <v>245</v>
      </c>
      <c r="B68" s="374" t="s">
        <v>290</v>
      </c>
      <c r="I68" s="228"/>
      <c r="J68" s="228"/>
      <c r="K68" s="228"/>
      <c r="L68" s="228"/>
      <c r="M68" s="228"/>
      <c r="N68" s="228"/>
      <c r="O68" s="228"/>
      <c r="P68" s="228"/>
      <c r="Q68" s="228"/>
      <c r="R68" s="228"/>
      <c r="S68" s="228"/>
      <c r="T68" s="228"/>
      <c r="U68" s="228"/>
      <c r="V68" s="228"/>
      <c r="W68" s="228"/>
      <c r="X68" s="228"/>
      <c r="Y68" s="228"/>
      <c r="Z68" s="228"/>
      <c r="AA68" s="228"/>
      <c r="AB68" s="228"/>
      <c r="AC68" s="228"/>
      <c r="AD68" s="228"/>
      <c r="AE68" s="228"/>
      <c r="AF68" s="228"/>
      <c r="AG68" s="228"/>
      <c r="AH68" s="228"/>
      <c r="AI68" s="228"/>
      <c r="AJ68" s="228"/>
      <c r="AK68" s="228"/>
      <c r="AL68" s="228"/>
      <c r="AM68" s="228"/>
      <c r="AN68" s="228"/>
      <c r="AO68" s="228"/>
      <c r="AP68" s="228"/>
      <c r="AQ68" s="228"/>
      <c r="AR68" s="228"/>
      <c r="AS68" s="228"/>
      <c r="AT68" s="228"/>
      <c r="AU68" s="228"/>
      <c r="AV68" s="228"/>
      <c r="AW68" s="228"/>
      <c r="AX68" s="228"/>
      <c r="AY68" s="228"/>
      <c r="AZ68" s="228"/>
      <c r="BA68" s="228"/>
      <c r="BB68" s="228"/>
      <c r="BC68" s="228"/>
      <c r="BD68" s="228"/>
      <c r="BE68" s="228"/>
      <c r="BF68" s="228"/>
      <c r="BG68" s="228"/>
      <c r="BH68" s="228"/>
      <c r="BI68" s="228"/>
      <c r="BJ68" s="228"/>
      <c r="BK68" s="228"/>
      <c r="BL68" s="228"/>
      <c r="BM68" s="228"/>
      <c r="BN68" s="228"/>
      <c r="BO68" s="228"/>
      <c r="BP68" s="228"/>
      <c r="BQ68" s="228"/>
      <c r="BR68" s="228"/>
      <c r="BS68" s="228"/>
      <c r="BT68" s="228"/>
      <c r="BU68" s="228"/>
      <c r="BV68" s="228"/>
      <c r="BW68" s="228"/>
      <c r="BX68" s="228"/>
      <c r="BY68" s="228"/>
      <c r="BZ68" s="228"/>
      <c r="CA68" s="228"/>
      <c r="CB68" s="228"/>
      <c r="CC68" s="228"/>
      <c r="CD68" s="228"/>
      <c r="CE68" s="228"/>
      <c r="CF68" s="228"/>
      <c r="CG68" s="228"/>
      <c r="CH68" s="228"/>
      <c r="CI68" s="228"/>
      <c r="CJ68" s="228"/>
      <c r="CK68" s="228"/>
      <c r="CL68" s="228"/>
      <c r="CM68" s="228"/>
      <c r="CN68" s="228"/>
      <c r="CO68" s="228"/>
    </row>
    <row r="69" spans="1:93" ht="57" customHeight="1" x14ac:dyDescent="0.25">
      <c r="A69" s="227" t="s">
        <v>340</v>
      </c>
      <c r="B69" s="374" t="s">
        <v>246</v>
      </c>
      <c r="I69" s="228"/>
      <c r="J69" s="228"/>
      <c r="K69" s="228"/>
      <c r="L69" s="228"/>
      <c r="M69" s="228"/>
      <c r="N69" s="228"/>
      <c r="O69" s="228"/>
      <c r="P69" s="228"/>
      <c r="Q69" s="228"/>
      <c r="R69" s="228"/>
      <c r="S69" s="228"/>
      <c r="T69" s="228"/>
      <c r="U69" s="228"/>
      <c r="V69" s="228"/>
      <c r="W69" s="228"/>
      <c r="X69" s="228"/>
      <c r="Y69" s="228"/>
      <c r="Z69" s="228"/>
      <c r="AA69" s="228"/>
      <c r="AB69" s="228"/>
      <c r="AC69" s="228"/>
      <c r="AD69" s="228"/>
      <c r="AE69" s="228"/>
      <c r="AF69" s="228"/>
      <c r="AG69" s="228"/>
      <c r="AH69" s="228"/>
      <c r="AI69" s="228"/>
      <c r="AJ69" s="228"/>
      <c r="AK69" s="228"/>
      <c r="AL69" s="228"/>
      <c r="AM69" s="228"/>
      <c r="AN69" s="228"/>
      <c r="AO69" s="228"/>
      <c r="AP69" s="228"/>
      <c r="AQ69" s="228"/>
      <c r="AR69" s="228"/>
      <c r="AS69" s="228"/>
      <c r="AT69" s="228"/>
      <c r="AU69" s="228"/>
      <c r="AV69" s="228"/>
      <c r="AW69" s="228"/>
      <c r="AX69" s="228"/>
      <c r="AY69" s="228"/>
      <c r="AZ69" s="228"/>
      <c r="BA69" s="228"/>
      <c r="BB69" s="228"/>
      <c r="BC69" s="228"/>
      <c r="BD69" s="228"/>
      <c r="BE69" s="228"/>
      <c r="BF69" s="228"/>
      <c r="BG69" s="228"/>
      <c r="BH69" s="228"/>
      <c r="BI69" s="228"/>
      <c r="BJ69" s="228"/>
      <c r="BK69" s="228"/>
      <c r="BL69" s="228"/>
      <c r="BM69" s="228"/>
      <c r="BN69" s="228"/>
      <c r="BO69" s="228"/>
      <c r="BP69" s="228"/>
      <c r="BQ69" s="228"/>
      <c r="BR69" s="228"/>
      <c r="BS69" s="228"/>
      <c r="BT69" s="228"/>
      <c r="BU69" s="228"/>
      <c r="BV69" s="228"/>
      <c r="BW69" s="228"/>
      <c r="BX69" s="228"/>
      <c r="BY69" s="228"/>
      <c r="BZ69" s="228"/>
      <c r="CA69" s="228"/>
      <c r="CB69" s="228"/>
      <c r="CC69" s="228"/>
      <c r="CD69" s="228"/>
      <c r="CE69" s="228"/>
      <c r="CF69" s="228"/>
      <c r="CG69" s="228"/>
      <c r="CH69" s="228"/>
      <c r="CI69" s="228"/>
      <c r="CJ69" s="228"/>
      <c r="CK69" s="228"/>
      <c r="CL69" s="228"/>
      <c r="CM69" s="228"/>
      <c r="CN69" s="228"/>
      <c r="CO69" s="228"/>
    </row>
    <row r="70" spans="1:93" ht="43.5" customHeight="1" x14ac:dyDescent="0.25">
      <c r="A70" s="227" t="s">
        <v>247</v>
      </c>
      <c r="B70" s="374" t="s">
        <v>248</v>
      </c>
      <c r="I70" s="228"/>
      <c r="J70" s="228"/>
      <c r="K70" s="228"/>
      <c r="L70" s="228"/>
      <c r="M70" s="228"/>
      <c r="N70" s="228"/>
      <c r="O70" s="228"/>
      <c r="P70" s="228"/>
      <c r="Q70" s="228"/>
      <c r="R70" s="228"/>
      <c r="S70" s="228"/>
      <c r="T70" s="228"/>
      <c r="U70" s="228"/>
      <c r="V70" s="228"/>
      <c r="W70" s="228"/>
      <c r="X70" s="228"/>
      <c r="Y70" s="228"/>
      <c r="Z70" s="228"/>
      <c r="AA70" s="228"/>
      <c r="AB70" s="228"/>
      <c r="AC70" s="228"/>
      <c r="AD70" s="228"/>
      <c r="AE70" s="228"/>
      <c r="AF70" s="228"/>
      <c r="AG70" s="228"/>
      <c r="AH70" s="228"/>
      <c r="AI70" s="228"/>
      <c r="AJ70" s="228"/>
      <c r="AK70" s="228"/>
      <c r="AL70" s="228"/>
      <c r="AM70" s="228"/>
      <c r="AN70" s="228"/>
      <c r="AO70" s="228"/>
      <c r="AP70" s="228"/>
      <c r="AQ70" s="228"/>
      <c r="AR70" s="228"/>
      <c r="AS70" s="228"/>
      <c r="AT70" s="228"/>
      <c r="AU70" s="228"/>
      <c r="AV70" s="228"/>
      <c r="AW70" s="228"/>
      <c r="AX70" s="228"/>
      <c r="AY70" s="228"/>
      <c r="AZ70" s="228"/>
      <c r="BA70" s="228"/>
      <c r="BB70" s="228"/>
      <c r="BC70" s="228"/>
      <c r="BD70" s="228"/>
      <c r="BE70" s="228"/>
      <c r="BF70" s="228"/>
      <c r="BG70" s="228"/>
      <c r="BH70" s="228"/>
      <c r="BI70" s="228"/>
      <c r="BJ70" s="228"/>
      <c r="BK70" s="228"/>
      <c r="BL70" s="228"/>
      <c r="BM70" s="228"/>
      <c r="BN70" s="228"/>
      <c r="BO70" s="228"/>
      <c r="BP70" s="228"/>
      <c r="BQ70" s="228"/>
      <c r="BR70" s="228"/>
      <c r="BS70" s="228"/>
      <c r="BT70" s="228"/>
      <c r="BU70" s="228"/>
      <c r="BV70" s="228"/>
      <c r="BW70" s="228"/>
      <c r="BX70" s="228"/>
      <c r="BY70" s="228"/>
      <c r="BZ70" s="228"/>
      <c r="CA70" s="228"/>
      <c r="CB70" s="228"/>
      <c r="CC70" s="228"/>
      <c r="CD70" s="228"/>
      <c r="CE70" s="228"/>
      <c r="CF70" s="228"/>
      <c r="CG70" s="228"/>
      <c r="CH70" s="228"/>
      <c r="CI70" s="228"/>
      <c r="CJ70" s="228"/>
      <c r="CK70" s="228"/>
      <c r="CL70" s="228"/>
      <c r="CM70" s="228"/>
      <c r="CN70" s="228"/>
      <c r="CO70" s="228"/>
    </row>
    <row r="71" spans="1:93" ht="60" customHeight="1" x14ac:dyDescent="0.25">
      <c r="A71" s="330" t="s">
        <v>436</v>
      </c>
      <c r="B71" s="359" t="s">
        <v>246</v>
      </c>
      <c r="I71" s="228"/>
      <c r="J71" s="228"/>
      <c r="K71" s="228"/>
      <c r="L71" s="228"/>
      <c r="M71" s="228"/>
      <c r="N71" s="228"/>
      <c r="O71" s="228"/>
      <c r="P71" s="228"/>
      <c r="Q71" s="228"/>
      <c r="R71" s="228"/>
      <c r="S71" s="228"/>
      <c r="T71" s="228"/>
      <c r="U71" s="228"/>
      <c r="V71" s="228"/>
      <c r="W71" s="228"/>
      <c r="X71" s="228"/>
      <c r="Y71" s="228"/>
      <c r="Z71" s="228"/>
      <c r="AA71" s="228"/>
      <c r="AB71" s="228"/>
      <c r="AC71" s="228"/>
      <c r="AD71" s="228"/>
      <c r="AE71" s="228"/>
      <c r="AF71" s="228"/>
      <c r="AG71" s="228"/>
      <c r="AH71" s="228"/>
      <c r="AI71" s="228"/>
      <c r="AJ71" s="228"/>
      <c r="AK71" s="228"/>
      <c r="AL71" s="228"/>
      <c r="AM71" s="228"/>
      <c r="AN71" s="228"/>
      <c r="AO71" s="228"/>
      <c r="AP71" s="228"/>
      <c r="AQ71" s="228"/>
      <c r="AR71" s="228"/>
      <c r="AS71" s="228"/>
      <c r="AT71" s="228"/>
      <c r="AU71" s="228"/>
      <c r="AV71" s="228"/>
      <c r="AW71" s="228"/>
      <c r="AX71" s="228"/>
      <c r="AY71" s="228"/>
      <c r="AZ71" s="228"/>
      <c r="BA71" s="228"/>
      <c r="BB71" s="228"/>
      <c r="BC71" s="228"/>
      <c r="BD71" s="228"/>
      <c r="BE71" s="228"/>
      <c r="BF71" s="228"/>
      <c r="BG71" s="228"/>
      <c r="BH71" s="228"/>
      <c r="BI71" s="228"/>
      <c r="BJ71" s="228"/>
      <c r="BK71" s="228"/>
      <c r="BL71" s="228"/>
      <c r="BM71" s="228"/>
      <c r="BN71" s="228"/>
      <c r="BO71" s="228"/>
      <c r="BP71" s="228"/>
      <c r="BQ71" s="228"/>
      <c r="BR71" s="228"/>
      <c r="BS71" s="228"/>
      <c r="BT71" s="228"/>
      <c r="BU71" s="228"/>
      <c r="BV71" s="228"/>
      <c r="BW71" s="228"/>
      <c r="BX71" s="228"/>
      <c r="BY71" s="228"/>
      <c r="BZ71" s="228"/>
      <c r="CA71" s="228"/>
      <c r="CB71" s="228"/>
      <c r="CC71" s="228"/>
      <c r="CD71" s="228"/>
      <c r="CE71" s="228"/>
      <c r="CF71" s="228"/>
      <c r="CG71" s="228"/>
      <c r="CH71" s="228"/>
      <c r="CI71" s="228"/>
      <c r="CJ71" s="228"/>
      <c r="CK71" s="228"/>
      <c r="CL71" s="228"/>
      <c r="CM71" s="228"/>
      <c r="CN71" s="228"/>
      <c r="CO71" s="228"/>
    </row>
    <row r="72" spans="1:93" ht="46.5" customHeight="1" x14ac:dyDescent="0.25">
      <c r="A72" s="328" t="s">
        <v>437</v>
      </c>
      <c r="B72" s="359" t="s">
        <v>438</v>
      </c>
      <c r="I72" s="228"/>
      <c r="J72" s="228"/>
      <c r="K72" s="228"/>
      <c r="L72" s="228"/>
      <c r="M72" s="228"/>
      <c r="N72" s="228"/>
      <c r="O72" s="228"/>
      <c r="P72" s="228"/>
      <c r="Q72" s="228"/>
      <c r="R72" s="228"/>
      <c r="S72" s="228"/>
      <c r="T72" s="228"/>
      <c r="U72" s="228"/>
      <c r="V72" s="228"/>
      <c r="W72" s="228"/>
      <c r="X72" s="228"/>
      <c r="Y72" s="228"/>
      <c r="Z72" s="228"/>
      <c r="AA72" s="228"/>
      <c r="AB72" s="228"/>
      <c r="AC72" s="228"/>
      <c r="AD72" s="228"/>
      <c r="AE72" s="228"/>
      <c r="AF72" s="228"/>
      <c r="AG72" s="228"/>
      <c r="AH72" s="228"/>
      <c r="AI72" s="228"/>
      <c r="AJ72" s="228"/>
      <c r="AK72" s="228"/>
      <c r="AL72" s="228"/>
      <c r="AM72" s="228"/>
      <c r="AN72" s="228"/>
      <c r="AO72" s="228"/>
      <c r="AP72" s="228"/>
      <c r="AQ72" s="228"/>
      <c r="AR72" s="228"/>
      <c r="AS72" s="228"/>
      <c r="AT72" s="228"/>
      <c r="AU72" s="228"/>
      <c r="AV72" s="228"/>
      <c r="AW72" s="228"/>
      <c r="AX72" s="228"/>
      <c r="AY72" s="228"/>
      <c r="AZ72" s="228"/>
      <c r="BA72" s="228"/>
      <c r="BB72" s="228"/>
      <c r="BC72" s="228"/>
      <c r="BD72" s="228"/>
      <c r="BE72" s="228"/>
      <c r="BF72" s="228"/>
      <c r="BG72" s="228"/>
      <c r="BH72" s="228"/>
      <c r="BI72" s="228"/>
      <c r="BJ72" s="228"/>
      <c r="BK72" s="228"/>
      <c r="BL72" s="228"/>
      <c r="BM72" s="228"/>
      <c r="BN72" s="228"/>
      <c r="BO72" s="228"/>
      <c r="BP72" s="228"/>
      <c r="BQ72" s="228"/>
      <c r="BR72" s="228"/>
      <c r="BS72" s="228"/>
      <c r="BT72" s="228"/>
      <c r="BU72" s="228"/>
      <c r="BV72" s="228"/>
      <c r="BW72" s="228"/>
      <c r="BX72" s="228"/>
      <c r="BY72" s="228"/>
      <c r="BZ72" s="228"/>
      <c r="CA72" s="228"/>
      <c r="CB72" s="228"/>
      <c r="CC72" s="228"/>
      <c r="CD72" s="228"/>
      <c r="CE72" s="228"/>
      <c r="CF72" s="228"/>
      <c r="CG72" s="228"/>
      <c r="CH72" s="228"/>
      <c r="CI72" s="228"/>
      <c r="CJ72" s="228"/>
      <c r="CK72" s="228"/>
      <c r="CL72" s="228"/>
      <c r="CM72" s="228"/>
      <c r="CN72" s="228"/>
      <c r="CO72" s="228"/>
    </row>
    <row r="73" spans="1:93" ht="38.25" thickBot="1" x14ac:dyDescent="0.3">
      <c r="A73" s="331" t="s">
        <v>341</v>
      </c>
      <c r="B73" s="379" t="s">
        <v>249</v>
      </c>
      <c r="I73" s="228"/>
      <c r="J73" s="228"/>
      <c r="K73" s="228"/>
      <c r="L73" s="228"/>
      <c r="M73" s="228"/>
      <c r="N73" s="228"/>
      <c r="O73" s="228"/>
      <c r="P73" s="228"/>
      <c r="Q73" s="228"/>
      <c r="R73" s="228"/>
      <c r="S73" s="228"/>
      <c r="T73" s="228"/>
      <c r="U73" s="228"/>
      <c r="V73" s="228"/>
      <c r="W73" s="228"/>
      <c r="X73" s="228"/>
      <c r="Y73" s="228"/>
      <c r="Z73" s="228"/>
      <c r="AA73" s="228"/>
      <c r="AB73" s="228"/>
      <c r="AC73" s="228"/>
      <c r="AD73" s="228"/>
      <c r="AE73" s="228"/>
      <c r="AF73" s="228"/>
      <c r="AG73" s="228"/>
      <c r="AH73" s="228"/>
      <c r="AI73" s="228"/>
      <c r="AJ73" s="228"/>
      <c r="AK73" s="228"/>
      <c r="AL73" s="228"/>
      <c r="AM73" s="228"/>
      <c r="AN73" s="228"/>
      <c r="AO73" s="228"/>
      <c r="AP73" s="228"/>
      <c r="AQ73" s="228"/>
      <c r="AR73" s="228"/>
      <c r="AS73" s="228"/>
      <c r="AT73" s="228"/>
      <c r="AU73" s="228"/>
      <c r="AV73" s="228"/>
      <c r="AW73" s="228"/>
      <c r="AX73" s="228"/>
      <c r="AY73" s="228"/>
      <c r="AZ73" s="228"/>
      <c r="BA73" s="228"/>
      <c r="BB73" s="228"/>
      <c r="BC73" s="228"/>
      <c r="BD73" s="228"/>
      <c r="BE73" s="228"/>
      <c r="BF73" s="228"/>
      <c r="BG73" s="228"/>
      <c r="BH73" s="228"/>
      <c r="BI73" s="228"/>
      <c r="BJ73" s="228"/>
      <c r="BK73" s="228"/>
      <c r="BL73" s="228"/>
      <c r="BM73" s="228"/>
      <c r="BN73" s="228"/>
      <c r="BO73" s="228"/>
      <c r="BP73" s="228"/>
      <c r="BQ73" s="228"/>
      <c r="BR73" s="228"/>
      <c r="BS73" s="228"/>
      <c r="BT73" s="228"/>
      <c r="BU73" s="228"/>
      <c r="BV73" s="228"/>
      <c r="BW73" s="228"/>
      <c r="BX73" s="228"/>
      <c r="BY73" s="228"/>
      <c r="BZ73" s="228"/>
      <c r="CA73" s="228"/>
      <c r="CB73" s="228"/>
      <c r="CC73" s="228"/>
      <c r="CD73" s="228"/>
      <c r="CE73" s="228"/>
      <c r="CF73" s="228"/>
      <c r="CG73" s="228"/>
      <c r="CH73" s="228"/>
      <c r="CI73" s="228"/>
      <c r="CJ73" s="228"/>
      <c r="CK73" s="228"/>
      <c r="CL73" s="228"/>
      <c r="CM73" s="228"/>
      <c r="CN73" s="228"/>
      <c r="CO73" s="228"/>
    </row>
    <row r="74" spans="1:93" ht="20.25" thickBot="1" x14ac:dyDescent="0.3">
      <c r="A74" s="470" t="s">
        <v>250</v>
      </c>
      <c r="B74" s="471"/>
      <c r="I74" s="228"/>
      <c r="J74" s="228"/>
      <c r="K74" s="228"/>
      <c r="L74" s="228"/>
      <c r="M74" s="228"/>
      <c r="N74" s="228"/>
      <c r="O74" s="228"/>
      <c r="P74" s="228"/>
      <c r="Q74" s="228"/>
      <c r="R74" s="228"/>
      <c r="S74" s="228"/>
      <c r="T74" s="228"/>
      <c r="U74" s="228"/>
      <c r="V74" s="228"/>
      <c r="W74" s="228"/>
      <c r="X74" s="228"/>
      <c r="Y74" s="228"/>
      <c r="Z74" s="228"/>
      <c r="AA74" s="228"/>
      <c r="AB74" s="228"/>
      <c r="AC74" s="228"/>
      <c r="AD74" s="228"/>
      <c r="AE74" s="228"/>
      <c r="AF74" s="228"/>
      <c r="AG74" s="228"/>
      <c r="AH74" s="228"/>
      <c r="AI74" s="228"/>
      <c r="AJ74" s="228"/>
      <c r="AK74" s="228"/>
      <c r="AL74" s="228"/>
      <c r="AM74" s="228"/>
      <c r="AN74" s="228"/>
      <c r="AO74" s="228"/>
      <c r="AP74" s="228"/>
      <c r="AQ74" s="228"/>
      <c r="AR74" s="228"/>
      <c r="AS74" s="228"/>
      <c r="AT74" s="228"/>
      <c r="AU74" s="228"/>
      <c r="AV74" s="228"/>
      <c r="AW74" s="228"/>
      <c r="AX74" s="228"/>
      <c r="AY74" s="228"/>
      <c r="AZ74" s="228"/>
      <c r="BA74" s="228"/>
      <c r="BB74" s="228"/>
      <c r="BC74" s="228"/>
      <c r="BD74" s="228"/>
      <c r="BE74" s="228"/>
      <c r="BF74" s="228"/>
      <c r="BG74" s="228"/>
      <c r="BH74" s="228"/>
      <c r="BI74" s="228"/>
      <c r="BJ74" s="228"/>
      <c r="BK74" s="228"/>
      <c r="BL74" s="228"/>
      <c r="BM74" s="228"/>
      <c r="BN74" s="228"/>
      <c r="BO74" s="228"/>
      <c r="BP74" s="228"/>
      <c r="BQ74" s="228"/>
      <c r="BR74" s="228"/>
      <c r="BS74" s="228"/>
      <c r="BT74" s="228"/>
      <c r="BU74" s="228"/>
      <c r="BV74" s="228"/>
      <c r="BW74" s="228"/>
      <c r="BX74" s="228"/>
      <c r="BY74" s="228"/>
      <c r="BZ74" s="228"/>
      <c r="CA74" s="228"/>
      <c r="CB74" s="228"/>
      <c r="CC74" s="228"/>
      <c r="CD74" s="228"/>
      <c r="CE74" s="228"/>
      <c r="CF74" s="228"/>
      <c r="CG74" s="228"/>
      <c r="CH74" s="228"/>
      <c r="CI74" s="228"/>
      <c r="CJ74" s="228"/>
      <c r="CK74" s="228"/>
      <c r="CL74" s="228"/>
      <c r="CM74" s="228"/>
      <c r="CN74" s="228"/>
      <c r="CO74" s="228"/>
    </row>
    <row r="75" spans="1:93" ht="15" customHeight="1" x14ac:dyDescent="0.25">
      <c r="A75" s="472" t="s">
        <v>439</v>
      </c>
      <c r="B75" s="473" t="s">
        <v>246</v>
      </c>
      <c r="I75" s="228"/>
      <c r="J75" s="228"/>
      <c r="K75" s="228"/>
      <c r="L75" s="228"/>
      <c r="M75" s="228"/>
      <c r="N75" s="228"/>
      <c r="O75" s="228"/>
      <c r="P75" s="228"/>
      <c r="Q75" s="228"/>
      <c r="R75" s="228"/>
      <c r="S75" s="228"/>
      <c r="T75" s="228"/>
      <c r="U75" s="228"/>
      <c r="V75" s="228"/>
      <c r="W75" s="228"/>
      <c r="X75" s="228"/>
      <c r="Y75" s="228"/>
      <c r="Z75" s="228"/>
      <c r="AA75" s="228"/>
      <c r="AB75" s="228"/>
      <c r="AC75" s="228"/>
      <c r="AD75" s="228"/>
      <c r="AE75" s="228"/>
      <c r="AF75" s="228"/>
      <c r="AG75" s="228"/>
      <c r="AH75" s="228"/>
      <c r="AI75" s="228"/>
      <c r="AJ75" s="228"/>
      <c r="AK75" s="228"/>
      <c r="AL75" s="228"/>
      <c r="AM75" s="228"/>
      <c r="AN75" s="228"/>
      <c r="AO75" s="228"/>
      <c r="AP75" s="228"/>
      <c r="AQ75" s="228"/>
      <c r="AR75" s="228"/>
      <c r="AS75" s="228"/>
      <c r="AT75" s="228"/>
      <c r="AU75" s="228"/>
      <c r="AV75" s="228"/>
      <c r="AW75" s="228"/>
      <c r="AX75" s="228"/>
      <c r="AY75" s="228"/>
      <c r="AZ75" s="228"/>
      <c r="BA75" s="228"/>
      <c r="BB75" s="228"/>
      <c r="BC75" s="228"/>
      <c r="BD75" s="228"/>
      <c r="BE75" s="228"/>
      <c r="BF75" s="228"/>
      <c r="BG75" s="228"/>
      <c r="BH75" s="228"/>
      <c r="BI75" s="228"/>
      <c r="BJ75" s="228"/>
      <c r="BK75" s="228"/>
      <c r="BL75" s="228"/>
      <c r="BM75" s="228"/>
      <c r="BN75" s="228"/>
      <c r="BO75" s="228"/>
      <c r="BP75" s="228"/>
      <c r="BQ75" s="228"/>
      <c r="BR75" s="228"/>
      <c r="BS75" s="228"/>
      <c r="BT75" s="228"/>
      <c r="BU75" s="228"/>
      <c r="BV75" s="228"/>
      <c r="BW75" s="228"/>
      <c r="BX75" s="228"/>
      <c r="BY75" s="228"/>
      <c r="BZ75" s="228"/>
      <c r="CA75" s="228"/>
      <c r="CB75" s="228"/>
      <c r="CC75" s="228"/>
      <c r="CD75" s="228"/>
      <c r="CE75" s="228"/>
      <c r="CF75" s="228"/>
      <c r="CG75" s="228"/>
      <c r="CH75" s="228"/>
      <c r="CI75" s="228"/>
      <c r="CJ75" s="228"/>
      <c r="CK75" s="228"/>
      <c r="CL75" s="228"/>
      <c r="CM75" s="228"/>
      <c r="CN75" s="228"/>
      <c r="CO75" s="228"/>
    </row>
    <row r="76" spans="1:93" ht="48.75" customHeight="1" x14ac:dyDescent="0.25">
      <c r="A76" s="469"/>
      <c r="B76" s="463"/>
      <c r="I76" s="228"/>
      <c r="J76" s="228"/>
      <c r="K76" s="228"/>
      <c r="L76" s="228"/>
      <c r="M76" s="228"/>
      <c r="N76" s="228"/>
      <c r="O76" s="228"/>
      <c r="P76" s="228"/>
      <c r="Q76" s="228"/>
      <c r="R76" s="228"/>
      <c r="S76" s="228"/>
      <c r="T76" s="228"/>
      <c r="U76" s="228"/>
      <c r="V76" s="228"/>
      <c r="W76" s="228"/>
      <c r="X76" s="228"/>
      <c r="Y76" s="228"/>
      <c r="Z76" s="228"/>
      <c r="AA76" s="228"/>
      <c r="AB76" s="228"/>
      <c r="AC76" s="228"/>
      <c r="AD76" s="228"/>
      <c r="AE76" s="228"/>
      <c r="AF76" s="228"/>
      <c r="AG76" s="228"/>
      <c r="AH76" s="228"/>
      <c r="AI76" s="228"/>
      <c r="AJ76" s="228"/>
      <c r="AK76" s="228"/>
      <c r="AL76" s="228"/>
      <c r="AM76" s="228"/>
      <c r="AN76" s="228"/>
      <c r="AO76" s="228"/>
      <c r="AP76" s="228"/>
      <c r="AQ76" s="228"/>
      <c r="AR76" s="228"/>
      <c r="AS76" s="228"/>
      <c r="AT76" s="228"/>
      <c r="AU76" s="228"/>
      <c r="AV76" s="228"/>
      <c r="AW76" s="228"/>
      <c r="AX76" s="228"/>
      <c r="AY76" s="228"/>
      <c r="AZ76" s="228"/>
      <c r="BA76" s="228"/>
      <c r="BB76" s="228"/>
      <c r="BC76" s="228"/>
      <c r="BD76" s="228"/>
      <c r="BE76" s="228"/>
      <c r="BF76" s="228"/>
      <c r="BG76" s="228"/>
      <c r="BH76" s="228"/>
      <c r="BI76" s="228"/>
      <c r="BJ76" s="228"/>
      <c r="BK76" s="228"/>
      <c r="BL76" s="228"/>
      <c r="BM76" s="228"/>
      <c r="BN76" s="228"/>
      <c r="BO76" s="228"/>
      <c r="BP76" s="228"/>
      <c r="BQ76" s="228"/>
      <c r="BR76" s="228"/>
      <c r="BS76" s="228"/>
      <c r="BT76" s="228"/>
      <c r="BU76" s="228"/>
      <c r="BV76" s="228"/>
      <c r="BW76" s="228"/>
      <c r="BX76" s="228"/>
      <c r="BY76" s="228"/>
      <c r="BZ76" s="228"/>
      <c r="CA76" s="228"/>
      <c r="CB76" s="228"/>
      <c r="CC76" s="228"/>
      <c r="CD76" s="228"/>
      <c r="CE76" s="228"/>
      <c r="CF76" s="228"/>
      <c r="CG76" s="228"/>
      <c r="CH76" s="228"/>
      <c r="CI76" s="228"/>
      <c r="CJ76" s="228"/>
      <c r="CK76" s="228"/>
      <c r="CL76" s="228"/>
      <c r="CM76" s="228"/>
      <c r="CN76" s="228"/>
      <c r="CO76" s="228"/>
    </row>
    <row r="77" spans="1:93" ht="19.5" thickBot="1" x14ac:dyDescent="0.3">
      <c r="A77" s="338" t="s">
        <v>440</v>
      </c>
      <c r="B77" s="359" t="s">
        <v>235</v>
      </c>
      <c r="I77" s="228"/>
      <c r="J77" s="228"/>
      <c r="K77" s="228"/>
      <c r="L77" s="228"/>
      <c r="M77" s="228"/>
      <c r="N77" s="228"/>
      <c r="O77" s="228"/>
      <c r="P77" s="228"/>
      <c r="Q77" s="228"/>
      <c r="R77" s="228"/>
      <c r="S77" s="228"/>
      <c r="T77" s="228"/>
      <c r="U77" s="228"/>
      <c r="V77" s="228"/>
      <c r="W77" s="228"/>
      <c r="X77" s="228"/>
      <c r="Y77" s="228"/>
      <c r="Z77" s="228"/>
      <c r="AA77" s="228"/>
      <c r="AB77" s="228"/>
      <c r="AC77" s="228"/>
      <c r="AD77" s="228"/>
      <c r="AE77" s="228"/>
      <c r="AF77" s="228"/>
      <c r="AG77" s="228"/>
      <c r="AH77" s="228"/>
      <c r="AI77" s="228"/>
      <c r="AJ77" s="228"/>
      <c r="AK77" s="228"/>
      <c r="AL77" s="228"/>
      <c r="AM77" s="228"/>
      <c r="AN77" s="228"/>
      <c r="AO77" s="228"/>
      <c r="AP77" s="228"/>
      <c r="AQ77" s="228"/>
      <c r="AR77" s="228"/>
      <c r="AS77" s="228"/>
      <c r="AT77" s="228"/>
      <c r="AU77" s="228"/>
      <c r="AV77" s="228"/>
      <c r="AW77" s="228"/>
      <c r="AX77" s="228"/>
      <c r="AY77" s="228"/>
      <c r="AZ77" s="228"/>
      <c r="BA77" s="228"/>
      <c r="BB77" s="228"/>
      <c r="BC77" s="228"/>
      <c r="BD77" s="228"/>
      <c r="BE77" s="228"/>
      <c r="BF77" s="228"/>
      <c r="BG77" s="228"/>
      <c r="BH77" s="228"/>
      <c r="BI77" s="228"/>
      <c r="BJ77" s="228"/>
      <c r="BK77" s="228"/>
      <c r="BL77" s="228"/>
      <c r="BM77" s="228"/>
      <c r="BN77" s="228"/>
      <c r="BO77" s="228"/>
      <c r="BP77" s="228"/>
      <c r="BQ77" s="228"/>
      <c r="BR77" s="228"/>
      <c r="BS77" s="228"/>
      <c r="BT77" s="228"/>
      <c r="BU77" s="228"/>
      <c r="BV77" s="228"/>
      <c r="BW77" s="228"/>
      <c r="BX77" s="228"/>
      <c r="BY77" s="228"/>
      <c r="BZ77" s="228"/>
      <c r="CA77" s="228"/>
      <c r="CB77" s="228"/>
      <c r="CC77" s="228"/>
      <c r="CD77" s="228"/>
      <c r="CE77" s="228"/>
      <c r="CF77" s="228"/>
      <c r="CG77" s="228"/>
      <c r="CH77" s="228"/>
      <c r="CI77" s="228"/>
      <c r="CJ77" s="228"/>
      <c r="CK77" s="228"/>
      <c r="CL77" s="228"/>
      <c r="CM77" s="228"/>
      <c r="CN77" s="228"/>
      <c r="CO77" s="228"/>
    </row>
    <row r="78" spans="1:93" ht="20.25" thickBot="1" x14ac:dyDescent="0.3">
      <c r="A78" s="474" t="s">
        <v>441</v>
      </c>
      <c r="B78" s="475"/>
    </row>
    <row r="79" spans="1:93" ht="56.25" x14ac:dyDescent="0.25">
      <c r="A79" s="340" t="s">
        <v>442</v>
      </c>
      <c r="B79" s="360" t="s">
        <v>233</v>
      </c>
    </row>
    <row r="80" spans="1:93" ht="18.75" x14ac:dyDescent="0.25">
      <c r="A80" s="343"/>
      <c r="B80" s="344"/>
    </row>
    <row r="81" spans="1:3" ht="18.75" x14ac:dyDescent="0.25">
      <c r="A81" s="343"/>
      <c r="B81" s="344"/>
    </row>
    <row r="82" spans="1:3" ht="15.75" x14ac:dyDescent="0.25">
      <c r="A82" s="268" t="s">
        <v>626</v>
      </c>
      <c r="B82" s="380"/>
    </row>
    <row r="86" spans="1:3" ht="18.75" x14ac:dyDescent="0.25">
      <c r="B86" s="476"/>
      <c r="C86" s="477"/>
    </row>
  </sheetData>
  <mergeCells count="12">
    <mergeCell ref="A74:B74"/>
    <mergeCell ref="A75:A76"/>
    <mergeCell ref="B75:B76"/>
    <mergeCell ref="A78:B78"/>
    <mergeCell ref="B86:C86"/>
    <mergeCell ref="A46:A47"/>
    <mergeCell ref="B46:B47"/>
    <mergeCell ref="A7:B7"/>
    <mergeCell ref="A8:B8"/>
    <mergeCell ref="A10:B10"/>
    <mergeCell ref="A40:A41"/>
    <mergeCell ref="B40:B41"/>
  </mergeCells>
  <phoneticPr fontId="32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topLeftCell="A7" workbookViewId="0">
      <selection activeCell="C46" sqref="C46"/>
    </sheetView>
  </sheetViews>
  <sheetFormatPr defaultRowHeight="15" x14ac:dyDescent="0.25"/>
  <cols>
    <col min="1" max="1" width="8.42578125" customWidth="1"/>
    <col min="2" max="2" width="43.5703125" customWidth="1"/>
    <col min="3" max="3" width="51.28515625" customWidth="1"/>
  </cols>
  <sheetData>
    <row r="2" spans="1:3" ht="15.75" x14ac:dyDescent="0.25">
      <c r="C2" s="213" t="s">
        <v>291</v>
      </c>
    </row>
    <row r="3" spans="1:3" ht="15.75" x14ac:dyDescent="0.25">
      <c r="C3" s="213" t="s">
        <v>0</v>
      </c>
    </row>
    <row r="4" spans="1:3" ht="15.75" x14ac:dyDescent="0.25">
      <c r="C4" s="213" t="s">
        <v>1</v>
      </c>
    </row>
    <row r="5" spans="1:3" ht="15.75" x14ac:dyDescent="0.25">
      <c r="C5" s="213" t="s">
        <v>2</v>
      </c>
    </row>
    <row r="6" spans="1:3" x14ac:dyDescent="0.25">
      <c r="C6" s="226" t="s">
        <v>505</v>
      </c>
    </row>
    <row r="10" spans="1:3" ht="83.25" customHeight="1" x14ac:dyDescent="0.25">
      <c r="A10" s="483" t="s">
        <v>526</v>
      </c>
      <c r="B10" s="483"/>
      <c r="C10" s="483"/>
    </row>
    <row r="11" spans="1:3" ht="18.75" x14ac:dyDescent="0.3">
      <c r="A11" s="332"/>
    </row>
    <row r="12" spans="1:3" ht="37.5" x14ac:dyDescent="0.25">
      <c r="A12" s="333" t="s">
        <v>265</v>
      </c>
      <c r="B12" s="333" t="s">
        <v>266</v>
      </c>
      <c r="C12" s="333" t="s">
        <v>267</v>
      </c>
    </row>
    <row r="13" spans="1:3" ht="17.25" customHeight="1" x14ac:dyDescent="0.25">
      <c r="A13" s="524" t="s">
        <v>268</v>
      </c>
      <c r="B13" s="525" t="s">
        <v>269</v>
      </c>
      <c r="C13" s="297" t="s">
        <v>270</v>
      </c>
    </row>
    <row r="14" spans="1:3" ht="17.25" customHeight="1" x14ac:dyDescent="0.25">
      <c r="A14" s="524"/>
      <c r="B14" s="525"/>
      <c r="C14" s="297" t="s">
        <v>271</v>
      </c>
    </row>
    <row r="15" spans="1:3" ht="56.25" x14ac:dyDescent="0.25">
      <c r="A15" s="524"/>
      <c r="B15" s="525"/>
      <c r="C15" s="297" t="s">
        <v>272</v>
      </c>
    </row>
    <row r="16" spans="1:3" ht="18.75" x14ac:dyDescent="0.25">
      <c r="A16" s="524"/>
      <c r="B16" s="525"/>
      <c r="C16" s="297" t="s">
        <v>273</v>
      </c>
    </row>
    <row r="17" spans="1:3" ht="18.75" x14ac:dyDescent="0.25">
      <c r="A17" s="524"/>
      <c r="B17" s="525"/>
      <c r="C17" s="297" t="s">
        <v>274</v>
      </c>
    </row>
    <row r="18" spans="1:3" ht="18.75" x14ac:dyDescent="0.25">
      <c r="A18" s="524"/>
      <c r="B18" s="525"/>
      <c r="C18" s="297" t="s">
        <v>275</v>
      </c>
    </row>
    <row r="19" spans="1:3" ht="37.5" x14ac:dyDescent="0.25">
      <c r="A19" s="524"/>
      <c r="B19" s="525"/>
      <c r="C19" s="297" t="s">
        <v>276</v>
      </c>
    </row>
    <row r="20" spans="1:3" ht="37.5" x14ac:dyDescent="0.25">
      <c r="A20" s="524"/>
      <c r="B20" s="525"/>
      <c r="C20" s="297" t="s">
        <v>277</v>
      </c>
    </row>
    <row r="21" spans="1:3" ht="18.75" x14ac:dyDescent="0.25">
      <c r="A21" s="524" t="s">
        <v>278</v>
      </c>
      <c r="B21" s="525" t="s">
        <v>279</v>
      </c>
      <c r="C21" s="297" t="s">
        <v>270</v>
      </c>
    </row>
    <row r="22" spans="1:3" ht="18.75" x14ac:dyDescent="0.25">
      <c r="A22" s="524"/>
      <c r="B22" s="525"/>
      <c r="C22" s="297" t="s">
        <v>271</v>
      </c>
    </row>
    <row r="23" spans="1:3" ht="56.25" x14ac:dyDescent="0.25">
      <c r="A23" s="524"/>
      <c r="B23" s="525"/>
      <c r="C23" s="297" t="s">
        <v>272</v>
      </c>
    </row>
    <row r="24" spans="1:3" ht="18.75" x14ac:dyDescent="0.25">
      <c r="A24" s="524"/>
      <c r="B24" s="525"/>
      <c r="C24" s="297" t="s">
        <v>273</v>
      </c>
    </row>
    <row r="25" spans="1:3" ht="18.75" x14ac:dyDescent="0.25">
      <c r="A25" s="524"/>
      <c r="B25" s="525"/>
      <c r="C25" s="297" t="s">
        <v>274</v>
      </c>
    </row>
    <row r="26" spans="1:3" ht="18.75" x14ac:dyDescent="0.25">
      <c r="A26" s="524" t="s">
        <v>280</v>
      </c>
      <c r="B26" s="525" t="s">
        <v>281</v>
      </c>
      <c r="C26" s="297" t="s">
        <v>270</v>
      </c>
    </row>
    <row r="27" spans="1:3" ht="18.75" x14ac:dyDescent="0.25">
      <c r="A27" s="524"/>
      <c r="B27" s="525"/>
      <c r="C27" s="297" t="s">
        <v>271</v>
      </c>
    </row>
    <row r="28" spans="1:3" ht="56.25" x14ac:dyDescent="0.25">
      <c r="A28" s="524"/>
      <c r="B28" s="525"/>
      <c r="C28" s="297" t="s">
        <v>272</v>
      </c>
    </row>
    <row r="29" spans="1:3" ht="18.75" x14ac:dyDescent="0.25">
      <c r="A29" s="524"/>
      <c r="B29" s="525"/>
      <c r="C29" s="297" t="s">
        <v>273</v>
      </c>
    </row>
    <row r="30" spans="1:3" ht="18.75" x14ac:dyDescent="0.25">
      <c r="A30" s="524"/>
      <c r="B30" s="525"/>
      <c r="C30" s="297" t="s">
        <v>282</v>
      </c>
    </row>
    <row r="31" spans="1:3" ht="18.75" x14ac:dyDescent="0.25">
      <c r="A31" s="524"/>
      <c r="B31" s="525"/>
      <c r="C31" s="297" t="s">
        <v>283</v>
      </c>
    </row>
    <row r="32" spans="1:3" ht="112.5" x14ac:dyDescent="0.25">
      <c r="A32" s="334" t="s">
        <v>284</v>
      </c>
      <c r="B32" s="297" t="s">
        <v>285</v>
      </c>
      <c r="C32" s="297" t="s">
        <v>286</v>
      </c>
    </row>
    <row r="33" spans="1:3" ht="15.75" x14ac:dyDescent="0.25">
      <c r="A33" s="335"/>
    </row>
    <row r="34" spans="1:3" ht="18.75" x14ac:dyDescent="0.3">
      <c r="A34" s="520" t="s">
        <v>555</v>
      </c>
      <c r="B34" s="520"/>
      <c r="C34" s="520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topLeftCell="A13" workbookViewId="0">
      <selection activeCell="C10" sqref="C10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267" t="s">
        <v>259</v>
      </c>
    </row>
    <row r="2" spans="1:4" ht="15.75" x14ac:dyDescent="0.25">
      <c r="D2" s="267" t="s">
        <v>0</v>
      </c>
    </row>
    <row r="3" spans="1:4" ht="15.75" x14ac:dyDescent="0.25">
      <c r="D3" s="267" t="s">
        <v>1</v>
      </c>
    </row>
    <row r="4" spans="1:4" ht="15.75" x14ac:dyDescent="0.25">
      <c r="D4" s="267" t="s">
        <v>2</v>
      </c>
    </row>
    <row r="5" spans="1:4" x14ac:dyDescent="0.25">
      <c r="C5" s="478" t="s">
        <v>625</v>
      </c>
      <c r="D5" s="477"/>
    </row>
    <row r="6" spans="1:4" ht="15.75" x14ac:dyDescent="0.25">
      <c r="C6" s="268"/>
    </row>
    <row r="7" spans="1:4" ht="60" customHeight="1" x14ac:dyDescent="0.25">
      <c r="A7" s="526" t="s">
        <v>525</v>
      </c>
      <c r="B7" s="526"/>
      <c r="C7" s="526"/>
    </row>
    <row r="8" spans="1:4" ht="18.75" x14ac:dyDescent="0.3">
      <c r="A8" s="278"/>
      <c r="C8" s="279" t="s">
        <v>3</v>
      </c>
    </row>
    <row r="9" spans="1:4" ht="18.75" x14ac:dyDescent="0.25">
      <c r="A9" s="275" t="s">
        <v>293</v>
      </c>
      <c r="B9" s="275" t="s">
        <v>4</v>
      </c>
      <c r="C9" s="275" t="s">
        <v>157</v>
      </c>
    </row>
    <row r="10" spans="1:4" ht="56.25" x14ac:dyDescent="0.25">
      <c r="A10" s="527" t="s">
        <v>268</v>
      </c>
      <c r="B10" s="272" t="s">
        <v>312</v>
      </c>
      <c r="C10" s="280">
        <v>0</v>
      </c>
    </row>
    <row r="11" spans="1:4" ht="18.75" x14ac:dyDescent="0.25">
      <c r="A11" s="528"/>
      <c r="B11" s="272" t="s">
        <v>212</v>
      </c>
      <c r="C11" s="280"/>
    </row>
    <row r="12" spans="1:4" ht="18.75" x14ac:dyDescent="0.25">
      <c r="A12" s="528"/>
      <c r="B12" s="272" t="s">
        <v>313</v>
      </c>
      <c r="C12" s="280">
        <v>0</v>
      </c>
    </row>
    <row r="13" spans="1:4" ht="18.75" x14ac:dyDescent="0.25">
      <c r="A13" s="529"/>
      <c r="B13" s="272" t="s">
        <v>314</v>
      </c>
      <c r="C13" s="280">
        <v>0</v>
      </c>
    </row>
    <row r="14" spans="1:4" ht="112.5" x14ac:dyDescent="0.25">
      <c r="A14" s="527" t="s">
        <v>315</v>
      </c>
      <c r="B14" s="272" t="s">
        <v>316</v>
      </c>
      <c r="C14" s="435">
        <v>0</v>
      </c>
    </row>
    <row r="15" spans="1:4" ht="18.75" x14ac:dyDescent="0.25">
      <c r="A15" s="528"/>
      <c r="B15" s="272" t="s">
        <v>317</v>
      </c>
      <c r="C15" s="280"/>
    </row>
    <row r="16" spans="1:4" ht="18.75" x14ac:dyDescent="0.25">
      <c r="A16" s="528"/>
      <c r="B16" s="272" t="s">
        <v>313</v>
      </c>
      <c r="C16" s="280">
        <v>1900</v>
      </c>
    </row>
    <row r="17" spans="1:3" ht="18.75" x14ac:dyDescent="0.25">
      <c r="A17" s="529"/>
      <c r="B17" s="272" t="s">
        <v>314</v>
      </c>
      <c r="C17" s="280">
        <v>1900</v>
      </c>
    </row>
    <row r="18" spans="1:3" ht="75" x14ac:dyDescent="0.25">
      <c r="A18" s="527" t="s">
        <v>318</v>
      </c>
      <c r="B18" s="272" t="s">
        <v>319</v>
      </c>
      <c r="C18" s="280">
        <v>0</v>
      </c>
    </row>
    <row r="19" spans="1:3" ht="18.75" x14ac:dyDescent="0.25">
      <c r="A19" s="528"/>
      <c r="B19" s="272" t="s">
        <v>317</v>
      </c>
      <c r="C19" s="280"/>
    </row>
    <row r="20" spans="1:3" ht="18.75" x14ac:dyDescent="0.25">
      <c r="A20" s="528"/>
      <c r="B20" s="272" t="s">
        <v>313</v>
      </c>
      <c r="C20" s="280">
        <v>0</v>
      </c>
    </row>
    <row r="21" spans="1:3" ht="18.75" x14ac:dyDescent="0.25">
      <c r="A21" s="529"/>
      <c r="B21" s="272" t="s">
        <v>314</v>
      </c>
      <c r="C21" s="280">
        <v>0</v>
      </c>
    </row>
    <row r="23" spans="1:3" s="281" customFormat="1" ht="38.25" customHeight="1" x14ac:dyDescent="0.25">
      <c r="A23" s="519" t="s">
        <v>619</v>
      </c>
      <c r="B23" s="519"/>
      <c r="C23" s="519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G27" sqref="G27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267" t="s">
        <v>500</v>
      </c>
    </row>
    <row r="2" spans="1:4" ht="15.75" x14ac:dyDescent="0.25">
      <c r="D2" s="267" t="s">
        <v>0</v>
      </c>
    </row>
    <row r="3" spans="1:4" ht="15.75" x14ac:dyDescent="0.25">
      <c r="D3" s="267" t="s">
        <v>1</v>
      </c>
    </row>
    <row r="4" spans="1:4" ht="15.75" x14ac:dyDescent="0.25">
      <c r="D4" s="267" t="s">
        <v>2</v>
      </c>
    </row>
    <row r="5" spans="1:4" x14ac:dyDescent="0.25">
      <c r="C5" s="478" t="s">
        <v>505</v>
      </c>
      <c r="D5" s="477"/>
    </row>
    <row r="6" spans="1:4" ht="15.75" x14ac:dyDescent="0.25">
      <c r="C6" s="268"/>
    </row>
    <row r="7" spans="1:4" ht="60" customHeight="1" x14ac:dyDescent="0.25">
      <c r="A7" s="526" t="s">
        <v>524</v>
      </c>
      <c r="B7" s="526"/>
      <c r="C7" s="526"/>
    </row>
    <row r="8" spans="1:4" ht="18.75" x14ac:dyDescent="0.3">
      <c r="A8" s="278"/>
      <c r="C8" s="279" t="s">
        <v>3</v>
      </c>
    </row>
    <row r="9" spans="1:4" ht="18.75" x14ac:dyDescent="0.25">
      <c r="A9" s="397" t="s">
        <v>293</v>
      </c>
      <c r="B9" s="397" t="s">
        <v>4</v>
      </c>
      <c r="C9" s="397" t="s">
        <v>157</v>
      </c>
    </row>
    <row r="10" spans="1:4" ht="112.5" x14ac:dyDescent="0.25">
      <c r="A10" s="527">
        <v>1</v>
      </c>
      <c r="B10" s="272" t="s">
        <v>501</v>
      </c>
      <c r="C10" s="280">
        <v>0</v>
      </c>
    </row>
    <row r="11" spans="1:4" ht="18.75" x14ac:dyDescent="0.25">
      <c r="A11" s="528"/>
      <c r="B11" s="272" t="s">
        <v>317</v>
      </c>
      <c r="C11" s="280"/>
    </row>
    <row r="12" spans="1:4" ht="18.75" x14ac:dyDescent="0.25">
      <c r="A12" s="528"/>
      <c r="B12" s="272" t="s">
        <v>313</v>
      </c>
      <c r="C12" s="280">
        <v>0</v>
      </c>
    </row>
    <row r="13" spans="1:4" ht="18.75" x14ac:dyDescent="0.25">
      <c r="A13" s="529"/>
      <c r="B13" s="272" t="s">
        <v>314</v>
      </c>
      <c r="C13" s="280">
        <v>0</v>
      </c>
    </row>
    <row r="14" spans="1:4" s="281" customFormat="1" ht="38.25" customHeight="1" x14ac:dyDescent="0.25">
      <c r="A14" s="519" t="s">
        <v>554</v>
      </c>
      <c r="B14" s="519"/>
      <c r="C14" s="519"/>
    </row>
  </sheetData>
  <mergeCells count="4">
    <mergeCell ref="C5:D5"/>
    <mergeCell ref="A7:C7"/>
    <mergeCell ref="A10:A13"/>
    <mergeCell ref="A14:C14"/>
  </mergeCells>
  <pageMargins left="0.7" right="0.7" top="0.75" bottom="0.75" header="0.3" footer="0.3"/>
  <pageSetup paperSize="9" scale="9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A23" sqref="A23:H23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67" t="s">
        <v>502</v>
      </c>
    </row>
    <row r="2" spans="1:8" ht="15.75" x14ac:dyDescent="0.25">
      <c r="H2" s="267" t="s">
        <v>0</v>
      </c>
    </row>
    <row r="3" spans="1:8" ht="15.75" x14ac:dyDescent="0.25">
      <c r="H3" s="267" t="s">
        <v>1</v>
      </c>
    </row>
    <row r="4" spans="1:8" ht="15.75" x14ac:dyDescent="0.25">
      <c r="H4" s="267" t="s">
        <v>2</v>
      </c>
    </row>
    <row r="5" spans="1:8" x14ac:dyDescent="0.25">
      <c r="G5" s="478" t="s">
        <v>505</v>
      </c>
      <c r="H5" s="477"/>
    </row>
    <row r="6" spans="1:8" ht="15.75" x14ac:dyDescent="0.25">
      <c r="H6" s="268"/>
    </row>
    <row r="7" spans="1:8" ht="39.75" customHeight="1" x14ac:dyDescent="0.25">
      <c r="A7" s="526" t="s">
        <v>523</v>
      </c>
      <c r="B7" s="526"/>
      <c r="C7" s="526"/>
      <c r="D7" s="526"/>
      <c r="E7" s="526"/>
      <c r="F7" s="526"/>
      <c r="G7" s="526"/>
      <c r="H7" s="526"/>
    </row>
    <row r="9" spans="1:8" ht="18.75" x14ac:dyDescent="0.25">
      <c r="A9" s="531" t="s">
        <v>292</v>
      </c>
      <c r="B9" s="531"/>
      <c r="C9" s="531"/>
      <c r="D9" s="531"/>
      <c r="E9" s="531"/>
      <c r="F9" s="531"/>
      <c r="G9" s="531"/>
      <c r="H9" s="531"/>
    </row>
    <row r="10" spans="1:8" ht="18.75" x14ac:dyDescent="0.3">
      <c r="A10" s="269"/>
    </row>
    <row r="11" spans="1:8" ht="18.75" x14ac:dyDescent="0.25">
      <c r="A11" s="532" t="s">
        <v>293</v>
      </c>
      <c r="B11" s="532" t="s">
        <v>294</v>
      </c>
      <c r="C11" s="532" t="s">
        <v>295</v>
      </c>
      <c r="D11" s="532" t="s">
        <v>296</v>
      </c>
      <c r="E11" s="532" t="s">
        <v>297</v>
      </c>
      <c r="F11" s="532"/>
      <c r="G11" s="532"/>
      <c r="H11" s="532"/>
    </row>
    <row r="12" spans="1:8" ht="112.5" x14ac:dyDescent="0.25">
      <c r="A12" s="532"/>
      <c r="B12" s="532"/>
      <c r="C12" s="532"/>
      <c r="D12" s="532"/>
      <c r="E12" s="270" t="s">
        <v>298</v>
      </c>
      <c r="F12" s="270" t="s">
        <v>299</v>
      </c>
      <c r="G12" s="270" t="s">
        <v>300</v>
      </c>
      <c r="H12" s="270" t="s">
        <v>301</v>
      </c>
    </row>
    <row r="13" spans="1:8" ht="18.75" x14ac:dyDescent="0.25">
      <c r="A13" s="271">
        <v>1</v>
      </c>
      <c r="B13" s="271">
        <v>2</v>
      </c>
      <c r="C13" s="271">
        <v>3</v>
      </c>
      <c r="D13" s="271">
        <v>4</v>
      </c>
      <c r="E13" s="271">
        <v>5</v>
      </c>
      <c r="F13" s="271">
        <v>6</v>
      </c>
      <c r="G13" s="271">
        <v>7</v>
      </c>
      <c r="H13" s="271">
        <v>8</v>
      </c>
    </row>
    <row r="14" spans="1:8" ht="18.75" x14ac:dyDescent="0.25">
      <c r="A14" s="272"/>
      <c r="B14" s="272"/>
      <c r="C14" s="272"/>
      <c r="D14" s="273">
        <v>0</v>
      </c>
      <c r="E14" s="272"/>
      <c r="F14" s="272"/>
      <c r="G14" s="272"/>
      <c r="H14" s="272"/>
    </row>
    <row r="15" spans="1:8" ht="18.75" x14ac:dyDescent="0.25">
      <c r="A15" s="272"/>
      <c r="B15" s="274" t="s">
        <v>302</v>
      </c>
      <c r="C15" s="272"/>
      <c r="D15" s="273">
        <v>0</v>
      </c>
      <c r="E15" s="272"/>
      <c r="F15" s="272"/>
      <c r="G15" s="272"/>
      <c r="H15" s="272"/>
    </row>
    <row r="16" spans="1:8" ht="18.75" x14ac:dyDescent="0.3">
      <c r="A16" s="269"/>
    </row>
    <row r="17" spans="1:8" ht="54" customHeight="1" x14ac:dyDescent="0.25">
      <c r="A17" s="531" t="s">
        <v>563</v>
      </c>
      <c r="B17" s="531"/>
      <c r="C17" s="531"/>
      <c r="D17" s="531"/>
      <c r="E17" s="531"/>
      <c r="F17" s="531"/>
      <c r="G17" s="531"/>
      <c r="H17" s="531"/>
    </row>
    <row r="18" spans="1:8" ht="18.75" x14ac:dyDescent="0.3">
      <c r="A18" s="269"/>
    </row>
    <row r="19" spans="1:8" ht="37.5" x14ac:dyDescent="0.25">
      <c r="A19" s="532" t="s">
        <v>304</v>
      </c>
      <c r="B19" s="532"/>
      <c r="C19" s="532"/>
      <c r="D19" s="532"/>
      <c r="E19" s="532"/>
      <c r="F19" s="270" t="s">
        <v>305</v>
      </c>
    </row>
    <row r="20" spans="1:8" ht="18.75" x14ac:dyDescent="0.25">
      <c r="A20" s="533">
        <v>1</v>
      </c>
      <c r="B20" s="533"/>
      <c r="C20" s="533"/>
      <c r="D20" s="533"/>
      <c r="E20" s="533"/>
      <c r="F20" s="271">
        <v>2</v>
      </c>
    </row>
    <row r="21" spans="1:8" ht="18.75" x14ac:dyDescent="0.25">
      <c r="A21" s="533" t="s">
        <v>306</v>
      </c>
      <c r="B21" s="533"/>
      <c r="C21" s="533"/>
      <c r="D21" s="533"/>
      <c r="E21" s="533"/>
      <c r="F21" s="276">
        <v>0</v>
      </c>
    </row>
    <row r="23" spans="1:8" s="277" customFormat="1" ht="65.25" customHeight="1" x14ac:dyDescent="0.3">
      <c r="A23" s="534" t="s">
        <v>556</v>
      </c>
      <c r="B23" s="535"/>
      <c r="C23" s="535"/>
      <c r="D23" s="535"/>
      <c r="E23" s="535"/>
      <c r="F23" s="535"/>
      <c r="G23" s="535"/>
      <c r="H23" s="535"/>
    </row>
    <row r="24" spans="1:8" ht="18.75" x14ac:dyDescent="0.3">
      <c r="B24" s="530"/>
      <c r="C24" s="530"/>
      <c r="D24" s="530"/>
      <c r="E24" s="530"/>
      <c r="F24" s="530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I24" sqref="I24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67" t="s">
        <v>503</v>
      </c>
    </row>
    <row r="2" spans="1:8" ht="15.75" x14ac:dyDescent="0.25">
      <c r="H2" s="267" t="s">
        <v>0</v>
      </c>
    </row>
    <row r="3" spans="1:8" ht="15.75" x14ac:dyDescent="0.25">
      <c r="H3" s="267" t="s">
        <v>1</v>
      </c>
    </row>
    <row r="4" spans="1:8" ht="15.75" x14ac:dyDescent="0.25">
      <c r="H4" s="267" t="s">
        <v>2</v>
      </c>
    </row>
    <row r="5" spans="1:8" x14ac:dyDescent="0.25">
      <c r="G5" s="478" t="s">
        <v>505</v>
      </c>
      <c r="H5" s="477"/>
    </row>
    <row r="6" spans="1:8" ht="15.75" x14ac:dyDescent="0.25">
      <c r="H6" s="268"/>
    </row>
    <row r="7" spans="1:8" ht="39.75" customHeight="1" x14ac:dyDescent="0.25">
      <c r="A7" s="526" t="s">
        <v>522</v>
      </c>
      <c r="B7" s="526"/>
      <c r="C7" s="526"/>
      <c r="D7" s="526"/>
      <c r="E7" s="526"/>
      <c r="F7" s="526"/>
      <c r="G7" s="526"/>
      <c r="H7" s="526"/>
    </row>
    <row r="9" spans="1:8" ht="18.75" x14ac:dyDescent="0.25">
      <c r="A9" s="531" t="s">
        <v>292</v>
      </c>
      <c r="B9" s="531"/>
      <c r="C9" s="531"/>
      <c r="D9" s="531"/>
      <c r="E9" s="531"/>
      <c r="F9" s="531"/>
      <c r="G9" s="531"/>
      <c r="H9" s="531"/>
    </row>
    <row r="10" spans="1:8" ht="18.75" x14ac:dyDescent="0.3">
      <c r="A10" s="269"/>
    </row>
    <row r="11" spans="1:8" ht="18.75" x14ac:dyDescent="0.25">
      <c r="A11" s="532" t="s">
        <v>293</v>
      </c>
      <c r="B11" s="532" t="s">
        <v>294</v>
      </c>
      <c r="C11" s="532" t="s">
        <v>295</v>
      </c>
      <c r="D11" s="532" t="s">
        <v>296</v>
      </c>
      <c r="E11" s="532" t="s">
        <v>297</v>
      </c>
      <c r="F11" s="532"/>
      <c r="G11" s="532"/>
      <c r="H11" s="532"/>
    </row>
    <row r="12" spans="1:8" ht="112.5" x14ac:dyDescent="0.25">
      <c r="A12" s="532"/>
      <c r="B12" s="532"/>
      <c r="C12" s="532"/>
      <c r="D12" s="532"/>
      <c r="E12" s="396" t="s">
        <v>298</v>
      </c>
      <c r="F12" s="396" t="s">
        <v>299</v>
      </c>
      <c r="G12" s="396" t="s">
        <v>300</v>
      </c>
      <c r="H12" s="396" t="s">
        <v>301</v>
      </c>
    </row>
    <row r="13" spans="1:8" ht="18.75" x14ac:dyDescent="0.25">
      <c r="A13" s="397">
        <v>1</v>
      </c>
      <c r="B13" s="397">
        <v>2</v>
      </c>
      <c r="C13" s="397">
        <v>3</v>
      </c>
      <c r="D13" s="397">
        <v>4</v>
      </c>
      <c r="E13" s="397">
        <v>5</v>
      </c>
      <c r="F13" s="397">
        <v>6</v>
      </c>
      <c r="G13" s="397">
        <v>7</v>
      </c>
      <c r="H13" s="397">
        <v>8</v>
      </c>
    </row>
    <row r="14" spans="1:8" ht="18.75" x14ac:dyDescent="0.25">
      <c r="A14" s="272"/>
      <c r="B14" s="272"/>
      <c r="C14" s="272"/>
      <c r="D14" s="273">
        <v>0</v>
      </c>
      <c r="E14" s="272"/>
      <c r="F14" s="272"/>
      <c r="G14" s="272"/>
      <c r="H14" s="272"/>
    </row>
    <row r="15" spans="1:8" ht="18.75" x14ac:dyDescent="0.25">
      <c r="A15" s="272"/>
      <c r="B15" s="274" t="s">
        <v>302</v>
      </c>
      <c r="C15" s="272"/>
      <c r="D15" s="273">
        <v>0</v>
      </c>
      <c r="E15" s="272"/>
      <c r="F15" s="272"/>
      <c r="G15" s="272"/>
      <c r="H15" s="272"/>
    </row>
    <row r="16" spans="1:8" ht="18.75" x14ac:dyDescent="0.3">
      <c r="A16" s="269"/>
    </row>
    <row r="17" spans="1:8" ht="18.75" x14ac:dyDescent="0.25">
      <c r="A17" s="531" t="s">
        <v>303</v>
      </c>
      <c r="B17" s="531"/>
      <c r="C17" s="531"/>
      <c r="D17" s="531"/>
      <c r="E17" s="531"/>
      <c r="F17" s="531"/>
      <c r="G17" s="531"/>
      <c r="H17" s="531"/>
    </row>
    <row r="18" spans="1:8" ht="18.75" x14ac:dyDescent="0.3">
      <c r="A18" s="269"/>
    </row>
    <row r="19" spans="1:8" ht="37.5" x14ac:dyDescent="0.25">
      <c r="A19" s="532" t="s">
        <v>304</v>
      </c>
      <c r="B19" s="532"/>
      <c r="C19" s="532"/>
      <c r="D19" s="532"/>
      <c r="E19" s="532"/>
      <c r="F19" s="396" t="s">
        <v>305</v>
      </c>
    </row>
    <row r="20" spans="1:8" ht="18.75" x14ac:dyDescent="0.25">
      <c r="A20" s="533">
        <v>1</v>
      </c>
      <c r="B20" s="533"/>
      <c r="C20" s="533"/>
      <c r="D20" s="533"/>
      <c r="E20" s="533"/>
      <c r="F20" s="397">
        <v>2</v>
      </c>
    </row>
    <row r="21" spans="1:8" ht="18.75" x14ac:dyDescent="0.25">
      <c r="A21" s="533" t="s">
        <v>306</v>
      </c>
      <c r="B21" s="533"/>
      <c r="C21" s="533"/>
      <c r="D21" s="533"/>
      <c r="E21" s="533"/>
      <c r="F21" s="276">
        <v>0</v>
      </c>
    </row>
    <row r="23" spans="1:8" s="277" customFormat="1" ht="65.25" customHeight="1" x14ac:dyDescent="0.3">
      <c r="A23" s="534" t="s">
        <v>556</v>
      </c>
      <c r="B23" s="535"/>
      <c r="C23" s="535"/>
      <c r="D23" s="535"/>
      <c r="E23" s="535"/>
      <c r="F23" s="535"/>
      <c r="G23" s="535"/>
      <c r="H23" s="535"/>
    </row>
    <row r="24" spans="1:8" ht="18.75" x14ac:dyDescent="0.3">
      <c r="B24" s="530"/>
      <c r="C24" s="530"/>
      <c r="D24" s="530"/>
      <c r="E24" s="530"/>
      <c r="F24" s="530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workbookViewId="0">
      <selection activeCell="B25" sqref="B25"/>
    </sheetView>
  </sheetViews>
  <sheetFormatPr defaultRowHeight="15" x14ac:dyDescent="0.25"/>
  <cols>
    <col min="1" max="1" width="88.140625" customWidth="1"/>
    <col min="2" max="2" width="16.85546875" customWidth="1"/>
  </cols>
  <sheetData>
    <row r="1" spans="1:3" x14ac:dyDescent="0.25">
      <c r="A1" s="536" t="s">
        <v>504</v>
      </c>
      <c r="B1" s="486"/>
    </row>
    <row r="2" spans="1:3" x14ac:dyDescent="0.25">
      <c r="A2" s="536" t="s">
        <v>383</v>
      </c>
      <c r="B2" s="486"/>
    </row>
    <row r="3" spans="1:3" x14ac:dyDescent="0.25">
      <c r="A3" s="536" t="s">
        <v>384</v>
      </c>
      <c r="B3" s="486"/>
    </row>
    <row r="4" spans="1:3" x14ac:dyDescent="0.25">
      <c r="A4" s="536" t="s">
        <v>505</v>
      </c>
      <c r="B4" s="537"/>
    </row>
    <row r="6" spans="1:3" ht="18.75" x14ac:dyDescent="0.3">
      <c r="A6" s="539" t="s">
        <v>530</v>
      </c>
      <c r="B6" s="539"/>
      <c r="C6" s="539"/>
    </row>
    <row r="7" spans="1:3" ht="18.75" x14ac:dyDescent="0.3">
      <c r="A7" s="269"/>
    </row>
    <row r="8" spans="1:3" ht="42.75" customHeight="1" x14ac:dyDescent="0.3">
      <c r="A8" s="320" t="s">
        <v>307</v>
      </c>
      <c r="B8" s="321" t="s">
        <v>372</v>
      </c>
    </row>
    <row r="9" spans="1:3" ht="31.5" x14ac:dyDescent="0.25">
      <c r="A9" s="322" t="s">
        <v>373</v>
      </c>
      <c r="B9" s="323">
        <v>100</v>
      </c>
    </row>
    <row r="10" spans="1:3" ht="15.75" x14ac:dyDescent="0.25">
      <c r="A10" s="322" t="s">
        <v>232</v>
      </c>
      <c r="B10" s="323">
        <v>100</v>
      </c>
    </row>
    <row r="11" spans="1:3" ht="15.75" x14ac:dyDescent="0.25">
      <c r="A11" s="322" t="s">
        <v>309</v>
      </c>
      <c r="B11" s="323">
        <v>100</v>
      </c>
    </row>
    <row r="12" spans="1:3" ht="15.75" x14ac:dyDescent="0.25">
      <c r="A12" s="322" t="s">
        <v>311</v>
      </c>
      <c r="B12" s="323">
        <v>100</v>
      </c>
    </row>
    <row r="13" spans="1:3" ht="63" x14ac:dyDescent="0.25">
      <c r="A13" s="322" t="s">
        <v>374</v>
      </c>
      <c r="B13" s="323">
        <v>100</v>
      </c>
    </row>
    <row r="14" spans="1:3" ht="48" customHeight="1" x14ac:dyDescent="0.25">
      <c r="A14" s="324" t="s">
        <v>375</v>
      </c>
      <c r="B14" s="323">
        <v>100</v>
      </c>
    </row>
    <row r="15" spans="1:3" ht="47.25" x14ac:dyDescent="0.25">
      <c r="A15" s="324" t="s">
        <v>308</v>
      </c>
      <c r="B15" s="323">
        <v>100</v>
      </c>
    </row>
    <row r="16" spans="1:3" ht="31.5" x14ac:dyDescent="0.25">
      <c r="A16" s="322" t="s">
        <v>376</v>
      </c>
      <c r="B16" s="323">
        <v>100</v>
      </c>
    </row>
    <row r="17" spans="1:2" ht="63" x14ac:dyDescent="0.25">
      <c r="A17" s="322" t="s">
        <v>377</v>
      </c>
      <c r="B17" s="323" t="s">
        <v>310</v>
      </c>
    </row>
    <row r="18" spans="1:2" ht="47.25" x14ac:dyDescent="0.25">
      <c r="A18" s="322" t="s">
        <v>378</v>
      </c>
      <c r="B18" s="323">
        <v>100</v>
      </c>
    </row>
    <row r="19" spans="1:2" ht="63" x14ac:dyDescent="0.25">
      <c r="A19" s="322" t="s">
        <v>379</v>
      </c>
      <c r="B19" s="323">
        <v>100</v>
      </c>
    </row>
    <row r="20" spans="1:2" ht="84" customHeight="1" x14ac:dyDescent="0.25">
      <c r="A20" s="324" t="s">
        <v>380</v>
      </c>
      <c r="B20" s="323">
        <v>100</v>
      </c>
    </row>
    <row r="21" spans="1:2" ht="63" x14ac:dyDescent="0.25">
      <c r="A21" s="322" t="s">
        <v>381</v>
      </c>
      <c r="B21" s="323">
        <v>100</v>
      </c>
    </row>
    <row r="22" spans="1:2" ht="47.25" x14ac:dyDescent="0.25">
      <c r="A22" s="322" t="s">
        <v>382</v>
      </c>
      <c r="B22" s="323">
        <v>100</v>
      </c>
    </row>
    <row r="23" spans="1:2" ht="63" x14ac:dyDescent="0.25">
      <c r="A23" s="322" t="s">
        <v>521</v>
      </c>
      <c r="B23" s="323">
        <v>100</v>
      </c>
    </row>
    <row r="24" spans="1:2" ht="31.5" customHeight="1" x14ac:dyDescent="0.25">
      <c r="A24" s="538" t="s">
        <v>557</v>
      </c>
      <c r="B24" s="538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opLeftCell="A28" zoomScale="80" zoomScaleNormal="80" zoomScaleSheetLayoutView="106" workbookViewId="0">
      <selection activeCell="C7" sqref="C7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265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267" t="s">
        <v>203</v>
      </c>
    </row>
    <row r="2" spans="1:12" ht="15.75" x14ac:dyDescent="0.25">
      <c r="C2" s="267" t="s">
        <v>0</v>
      </c>
    </row>
    <row r="3" spans="1:12" ht="15.75" x14ac:dyDescent="0.25">
      <c r="C3" s="267" t="s">
        <v>1</v>
      </c>
    </row>
    <row r="4" spans="1:12" ht="15.75" x14ac:dyDescent="0.25">
      <c r="C4" s="267" t="s">
        <v>2</v>
      </c>
    </row>
    <row r="5" spans="1:12" x14ac:dyDescent="0.25">
      <c r="B5" s="478" t="s">
        <v>622</v>
      </c>
      <c r="C5" s="477"/>
    </row>
    <row r="7" spans="1:12" ht="15.75" x14ac:dyDescent="0.25">
      <c r="C7" s="267" t="s">
        <v>203</v>
      </c>
    </row>
    <row r="8" spans="1:12" ht="15.75" x14ac:dyDescent="0.25">
      <c r="C8" s="382" t="s">
        <v>0</v>
      </c>
    </row>
    <row r="9" spans="1:12" ht="15.75" x14ac:dyDescent="0.25">
      <c r="C9" s="382" t="s">
        <v>1</v>
      </c>
    </row>
    <row r="10" spans="1:12" ht="15.75" x14ac:dyDescent="0.25">
      <c r="C10" s="382" t="s">
        <v>2</v>
      </c>
    </row>
    <row r="11" spans="1:12" x14ac:dyDescent="0.25">
      <c r="B11" s="478" t="s">
        <v>596</v>
      </c>
      <c r="C11" s="477"/>
    </row>
    <row r="13" spans="1:12" ht="33.75" customHeight="1" x14ac:dyDescent="0.3">
      <c r="A13" s="481" t="s">
        <v>518</v>
      </c>
      <c r="B13" s="481"/>
      <c r="C13" s="481"/>
      <c r="L13" s="296"/>
    </row>
    <row r="14" spans="1:12" ht="18.75" x14ac:dyDescent="0.3">
      <c r="A14" s="481"/>
      <c r="B14" s="481"/>
      <c r="C14" s="481"/>
    </row>
    <row r="15" spans="1:12" ht="18.75" x14ac:dyDescent="0.3">
      <c r="C15" s="383" t="s">
        <v>3</v>
      </c>
    </row>
    <row r="16" spans="1:12" ht="38.25" x14ac:dyDescent="0.25">
      <c r="A16" s="188" t="s">
        <v>202</v>
      </c>
      <c r="B16" s="188" t="s">
        <v>201</v>
      </c>
      <c r="C16" s="366" t="s">
        <v>157</v>
      </c>
      <c r="D16" s="41" t="s">
        <v>126</v>
      </c>
      <c r="E16" s="41" t="s">
        <v>125</v>
      </c>
    </row>
    <row r="17" spans="1:13" ht="18.75" x14ac:dyDescent="0.25">
      <c r="A17" s="188" t="s">
        <v>200</v>
      </c>
      <c r="B17" s="187" t="s">
        <v>532</v>
      </c>
      <c r="C17" s="384">
        <f>C18+C19+C21+C24+C26+C20+C25</f>
        <v>19858.8</v>
      </c>
      <c r="D17" s="182">
        <f>SUM(D18:D25)</f>
        <v>1616.9</v>
      </c>
      <c r="E17" s="43" t="e">
        <f>D17/#REF!*100</f>
        <v>#REF!</v>
      </c>
      <c r="G17">
        <v>10895.6</v>
      </c>
      <c r="H17" s="7">
        <v>0</v>
      </c>
    </row>
    <row r="18" spans="1:13" ht="23.25" customHeight="1" x14ac:dyDescent="0.25">
      <c r="A18" s="220" t="s">
        <v>566</v>
      </c>
      <c r="B18" s="210" t="s">
        <v>199</v>
      </c>
      <c r="C18" s="385">
        <v>4500</v>
      </c>
      <c r="D18" s="183">
        <v>534.20000000000005</v>
      </c>
      <c r="E18" s="42" t="e">
        <f>D18/#REF!*100</f>
        <v>#REF!</v>
      </c>
      <c r="G18">
        <v>1150</v>
      </c>
      <c r="H18" s="7">
        <v>0</v>
      </c>
    </row>
    <row r="19" spans="1:13" ht="40.5" customHeight="1" x14ac:dyDescent="0.25">
      <c r="A19" s="404" t="s">
        <v>534</v>
      </c>
      <c r="B19" s="345" t="s">
        <v>535</v>
      </c>
      <c r="C19" s="385">
        <v>4783.8</v>
      </c>
      <c r="D19" s="183"/>
      <c r="E19" s="42"/>
      <c r="H19" s="7"/>
    </row>
    <row r="20" spans="1:13" ht="22.5" customHeight="1" x14ac:dyDescent="0.25">
      <c r="A20" s="211" t="s">
        <v>320</v>
      </c>
      <c r="B20" s="210" t="s">
        <v>196</v>
      </c>
      <c r="C20" s="385">
        <v>375</v>
      </c>
      <c r="D20" s="183"/>
      <c r="E20" s="42"/>
      <c r="H20" s="7"/>
    </row>
    <row r="21" spans="1:13" ht="19.5" customHeight="1" x14ac:dyDescent="0.25">
      <c r="A21" s="224" t="s">
        <v>456</v>
      </c>
      <c r="B21" s="210" t="s">
        <v>457</v>
      </c>
      <c r="C21" s="385">
        <f>C22+C23</f>
        <v>6500</v>
      </c>
      <c r="D21" s="189">
        <v>1075.9000000000001</v>
      </c>
      <c r="E21" s="42" t="e">
        <f>D21/#REF!*100</f>
        <v>#REF!</v>
      </c>
      <c r="G21">
        <v>2146.9</v>
      </c>
      <c r="H21" s="7">
        <v>-871.79999999999973</v>
      </c>
    </row>
    <row r="22" spans="1:13" ht="39" customHeight="1" x14ac:dyDescent="0.25">
      <c r="A22" s="224" t="s">
        <v>219</v>
      </c>
      <c r="B22" s="210" t="s">
        <v>567</v>
      </c>
      <c r="C22" s="385">
        <v>1300</v>
      </c>
      <c r="D22" s="189">
        <v>6.8</v>
      </c>
      <c r="E22" s="42" t="e">
        <v>#REF!</v>
      </c>
      <c r="G22">
        <v>10.6</v>
      </c>
      <c r="H22" s="7">
        <v>0</v>
      </c>
    </row>
    <row r="23" spans="1:13" ht="56.25" x14ac:dyDescent="0.25">
      <c r="A23" s="224" t="s">
        <v>220</v>
      </c>
      <c r="B23" s="346" t="s">
        <v>517</v>
      </c>
      <c r="C23" s="385">
        <v>5200</v>
      </c>
      <c r="D23" s="189"/>
      <c r="E23" s="42"/>
      <c r="H23" s="7"/>
    </row>
    <row r="24" spans="1:13" ht="37.5" customHeight="1" x14ac:dyDescent="0.25">
      <c r="A24" s="224" t="s">
        <v>198</v>
      </c>
      <c r="B24" s="210" t="s">
        <v>197</v>
      </c>
      <c r="C24" s="385">
        <v>3500</v>
      </c>
      <c r="D24" s="183"/>
      <c r="E24" s="42"/>
      <c r="H24" s="7"/>
    </row>
    <row r="25" spans="1:13" ht="84.75" customHeight="1" x14ac:dyDescent="0.3">
      <c r="A25" s="224" t="s">
        <v>321</v>
      </c>
      <c r="B25" s="266" t="s">
        <v>288</v>
      </c>
      <c r="C25" s="386">
        <v>100</v>
      </c>
      <c r="D25" s="183"/>
      <c r="E25" s="42"/>
      <c r="H25" s="7"/>
    </row>
    <row r="26" spans="1:13" ht="37.5" x14ac:dyDescent="0.3">
      <c r="A26" s="347" t="s">
        <v>216</v>
      </c>
      <c r="B26" s="348" t="s">
        <v>217</v>
      </c>
      <c r="C26" s="386">
        <v>100</v>
      </c>
      <c r="D26" s="183"/>
      <c r="E26" s="42"/>
      <c r="H26" s="7"/>
    </row>
    <row r="27" spans="1:13" ht="18.75" x14ac:dyDescent="0.25">
      <c r="A27" s="225" t="s">
        <v>195</v>
      </c>
      <c r="B27" s="187" t="s">
        <v>533</v>
      </c>
      <c r="C27" s="384">
        <f>C28+C30+C31+C29</f>
        <v>38421.5</v>
      </c>
      <c r="D27" s="183"/>
      <c r="E27" s="42"/>
      <c r="H27" s="7"/>
      <c r="K27" s="7"/>
    </row>
    <row r="28" spans="1:13" ht="60.75" customHeight="1" x14ac:dyDescent="0.25">
      <c r="A28" s="283" t="s">
        <v>322</v>
      </c>
      <c r="B28" s="186" t="s">
        <v>565</v>
      </c>
      <c r="C28" s="282">
        <v>10603.9</v>
      </c>
      <c r="D28" s="181" t="e">
        <f>#REF!+D30+#REF!+#REF!</f>
        <v>#REF!</v>
      </c>
      <c r="E28" s="43" t="e">
        <f>D28/#REF!*100</f>
        <v>#REF!</v>
      </c>
      <c r="G28">
        <v>8542.4</v>
      </c>
      <c r="H28" s="7">
        <v>0</v>
      </c>
    </row>
    <row r="29" spans="1:13" ht="60.75" customHeight="1" x14ac:dyDescent="0.25">
      <c r="A29" s="284" t="s">
        <v>592</v>
      </c>
      <c r="B29" s="460" t="s">
        <v>430</v>
      </c>
      <c r="C29" s="385">
        <v>27459.1</v>
      </c>
      <c r="D29" s="181"/>
      <c r="E29" s="43"/>
      <c r="H29" s="7"/>
    </row>
    <row r="30" spans="1:13" ht="77.25" customHeight="1" x14ac:dyDescent="0.25">
      <c r="A30" s="245" t="s">
        <v>323</v>
      </c>
      <c r="B30" s="184" t="s">
        <v>564</v>
      </c>
      <c r="C30" s="282">
        <v>354.7</v>
      </c>
      <c r="D30" s="183">
        <v>94.7</v>
      </c>
      <c r="E30" s="42" t="e">
        <f>D30/#REF!*100</f>
        <v>#REF!</v>
      </c>
      <c r="F30" s="185"/>
      <c r="G30">
        <v>167.4</v>
      </c>
      <c r="H30" s="7">
        <v>0</v>
      </c>
    </row>
    <row r="31" spans="1:13" ht="53.25" customHeight="1" x14ac:dyDescent="0.25">
      <c r="A31" s="245" t="s">
        <v>324</v>
      </c>
      <c r="B31" s="184" t="s">
        <v>190</v>
      </c>
      <c r="C31" s="385">
        <v>3.8</v>
      </c>
      <c r="D31" s="183"/>
      <c r="E31" s="42"/>
      <c r="F31" s="185"/>
      <c r="H31" s="7"/>
    </row>
    <row r="32" spans="1:13" ht="18.75" x14ac:dyDescent="0.25">
      <c r="A32" s="479" t="s">
        <v>189</v>
      </c>
      <c r="B32" s="480"/>
      <c r="C32" s="384">
        <f>C17+C27</f>
        <v>58280.3</v>
      </c>
      <c r="D32" s="181" t="e">
        <f>D28+D17</f>
        <v>#REF!</v>
      </c>
      <c r="E32" s="43" t="e">
        <f>D32/#REF!*100</f>
        <v>#REF!</v>
      </c>
      <c r="G32">
        <v>22561.249999999996</v>
      </c>
      <c r="H32" s="7">
        <v>-19438</v>
      </c>
      <c r="M32" s="7"/>
    </row>
    <row r="33" spans="1:7" x14ac:dyDescent="0.25">
      <c r="G33" s="7">
        <f>G32-C32</f>
        <v>-35719.050000000003</v>
      </c>
    </row>
    <row r="34" spans="1:7" x14ac:dyDescent="0.25">
      <c r="G34" s="7"/>
    </row>
    <row r="35" spans="1:7" ht="18.75" x14ac:dyDescent="0.25">
      <c r="A35" s="482" t="s">
        <v>595</v>
      </c>
      <c r="B35" s="482"/>
      <c r="E35" s="7"/>
    </row>
  </sheetData>
  <mergeCells count="6">
    <mergeCell ref="B5:C5"/>
    <mergeCell ref="A32:B32"/>
    <mergeCell ref="A14:C14"/>
    <mergeCell ref="A35:B35"/>
    <mergeCell ref="B11:C11"/>
    <mergeCell ref="A13:C13"/>
  </mergeCells>
  <phoneticPr fontId="32" type="noConversion"/>
  <pageMargins left="0.70866141732283472" right="0.35433070866141736" top="0.39370078740157483" bottom="0.74803149606299213" header="0.31496062992125984" footer="0.31496062992125984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workbookViewId="0">
      <selection activeCell="B2" sqref="B2:C6"/>
    </sheetView>
  </sheetViews>
  <sheetFormatPr defaultRowHeight="15" x14ac:dyDescent="0.25"/>
  <cols>
    <col min="1" max="1" width="29.140625" style="264" customWidth="1"/>
    <col min="2" max="2" width="49.7109375" customWidth="1"/>
    <col min="3" max="3" width="18.5703125" style="7" customWidth="1"/>
  </cols>
  <sheetData>
    <row r="2" spans="1:4" ht="15.75" x14ac:dyDescent="0.25">
      <c r="C2" s="267" t="s">
        <v>203</v>
      </c>
    </row>
    <row r="3" spans="1:4" ht="15.75" x14ac:dyDescent="0.25">
      <c r="C3" s="267" t="s">
        <v>0</v>
      </c>
    </row>
    <row r="4" spans="1:4" ht="15.75" x14ac:dyDescent="0.25">
      <c r="C4" s="267" t="s">
        <v>1</v>
      </c>
    </row>
    <row r="5" spans="1:4" ht="15.75" x14ac:dyDescent="0.25">
      <c r="C5" s="267" t="s">
        <v>2</v>
      </c>
    </row>
    <row r="6" spans="1:4" x14ac:dyDescent="0.25">
      <c r="B6" s="478" t="s">
        <v>593</v>
      </c>
      <c r="C6" s="477"/>
    </row>
    <row r="7" spans="1:4" ht="15.75" x14ac:dyDescent="0.25">
      <c r="C7" s="230" t="s">
        <v>48</v>
      </c>
    </row>
    <row r="8" spans="1:4" ht="15.75" x14ac:dyDescent="0.25">
      <c r="C8" s="230" t="s">
        <v>0</v>
      </c>
    </row>
    <row r="9" spans="1:4" ht="15.75" x14ac:dyDescent="0.25">
      <c r="C9" s="230" t="s">
        <v>1</v>
      </c>
    </row>
    <row r="10" spans="1:4" ht="15.75" x14ac:dyDescent="0.25">
      <c r="C10" s="230" t="s">
        <v>2</v>
      </c>
    </row>
    <row r="11" spans="1:4" x14ac:dyDescent="0.25">
      <c r="B11" s="486" t="s">
        <v>597</v>
      </c>
      <c r="C11" s="486"/>
    </row>
    <row r="12" spans="1:4" x14ac:dyDescent="0.25">
      <c r="B12" s="341"/>
      <c r="C12" s="341"/>
    </row>
    <row r="13" spans="1:4" ht="18.75" customHeight="1" x14ac:dyDescent="0.3">
      <c r="A13" s="483" t="s">
        <v>519</v>
      </c>
      <c r="B13" s="483"/>
      <c r="C13" s="483"/>
      <c r="D13" s="231"/>
    </row>
    <row r="14" spans="1:4" ht="18.75" customHeight="1" x14ac:dyDescent="0.3">
      <c r="C14" s="349" t="s">
        <v>3</v>
      </c>
      <c r="D14" s="232"/>
    </row>
    <row r="15" spans="1:4" ht="37.5" x14ac:dyDescent="0.25">
      <c r="A15" s="387" t="s">
        <v>202</v>
      </c>
      <c r="B15" s="333" t="s">
        <v>201</v>
      </c>
      <c r="C15" s="350" t="s">
        <v>157</v>
      </c>
    </row>
    <row r="16" spans="1:4" ht="18.75" x14ac:dyDescent="0.3">
      <c r="A16" s="388">
        <v>1</v>
      </c>
      <c r="B16" s="351">
        <v>2</v>
      </c>
      <c r="C16" s="352">
        <v>3</v>
      </c>
    </row>
    <row r="17" spans="1:5" ht="25.5" customHeight="1" x14ac:dyDescent="0.25">
      <c r="A17" s="387" t="s">
        <v>252</v>
      </c>
      <c r="B17" s="353" t="s">
        <v>194</v>
      </c>
      <c r="C17" s="354">
        <f>C18+C25+C24</f>
        <v>38421.5</v>
      </c>
    </row>
    <row r="18" spans="1:5" ht="56.25" x14ac:dyDescent="0.25">
      <c r="A18" s="329" t="s">
        <v>253</v>
      </c>
      <c r="B18" s="355" t="s">
        <v>254</v>
      </c>
      <c r="C18" s="356">
        <f>C19</f>
        <v>10603.9</v>
      </c>
    </row>
    <row r="19" spans="1:5" ht="40.5" customHeight="1" x14ac:dyDescent="0.25">
      <c r="A19" s="389" t="s">
        <v>325</v>
      </c>
      <c r="B19" s="186" t="s">
        <v>255</v>
      </c>
      <c r="C19" s="356">
        <f>C20</f>
        <v>10603.9</v>
      </c>
    </row>
    <row r="20" spans="1:5" ht="37.5" x14ac:dyDescent="0.25">
      <c r="A20" s="329" t="s">
        <v>326</v>
      </c>
      <c r="B20" s="186" t="s">
        <v>256</v>
      </c>
      <c r="C20" s="356">
        <f>C21</f>
        <v>10603.9</v>
      </c>
    </row>
    <row r="21" spans="1:5" ht="56.25" x14ac:dyDescent="0.25">
      <c r="A21" s="389" t="s">
        <v>322</v>
      </c>
      <c r="B21" s="186" t="s">
        <v>193</v>
      </c>
      <c r="C21" s="356">
        <f>'Прил 1'!C28</f>
        <v>10603.9</v>
      </c>
      <c r="D21" s="7"/>
    </row>
    <row r="22" spans="1:5" ht="75" x14ac:dyDescent="0.25">
      <c r="A22" s="389" t="s">
        <v>604</v>
      </c>
      <c r="B22" s="460" t="s">
        <v>430</v>
      </c>
      <c r="C22" s="356">
        <v>27459.1</v>
      </c>
      <c r="D22" s="7"/>
    </row>
    <row r="23" spans="1:5" ht="75" x14ac:dyDescent="0.25">
      <c r="A23" s="389" t="s">
        <v>605</v>
      </c>
      <c r="B23" s="460" t="s">
        <v>430</v>
      </c>
      <c r="C23" s="356">
        <v>27459.1</v>
      </c>
      <c r="D23" s="7"/>
    </row>
    <row r="24" spans="1:5" ht="75" x14ac:dyDescent="0.25">
      <c r="A24" s="389" t="s">
        <v>606</v>
      </c>
      <c r="B24" s="460" t="s">
        <v>430</v>
      </c>
      <c r="C24" s="356">
        <v>27459.1</v>
      </c>
      <c r="D24" s="7"/>
    </row>
    <row r="25" spans="1:5" ht="37.5" x14ac:dyDescent="0.25">
      <c r="A25" s="389" t="s">
        <v>327</v>
      </c>
      <c r="B25" s="184" t="s">
        <v>257</v>
      </c>
      <c r="C25" s="357">
        <f>C28+C26</f>
        <v>358.5</v>
      </c>
      <c r="E25" s="7"/>
    </row>
    <row r="26" spans="1:5" ht="56.25" x14ac:dyDescent="0.25">
      <c r="A26" s="389" t="s">
        <v>328</v>
      </c>
      <c r="B26" s="184" t="s">
        <v>258</v>
      </c>
      <c r="C26" s="357">
        <v>3.8</v>
      </c>
    </row>
    <row r="27" spans="1:5" ht="75" x14ac:dyDescent="0.25">
      <c r="A27" s="389" t="s">
        <v>324</v>
      </c>
      <c r="B27" s="184" t="s">
        <v>190</v>
      </c>
      <c r="C27" s="357">
        <v>3.8</v>
      </c>
    </row>
    <row r="28" spans="1:5" ht="78" customHeight="1" x14ac:dyDescent="0.25">
      <c r="A28" s="389" t="s">
        <v>329</v>
      </c>
      <c r="B28" s="184" t="s">
        <v>568</v>
      </c>
      <c r="C28" s="357">
        <f>C29</f>
        <v>354.7</v>
      </c>
    </row>
    <row r="29" spans="1:5" ht="101.25" customHeight="1" x14ac:dyDescent="0.25">
      <c r="A29" s="329" t="s">
        <v>323</v>
      </c>
      <c r="B29" s="184" t="str">
        <f>'Прил 1'!B30</f>
        <v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v>
      </c>
      <c r="C29" s="357">
        <f>'Прил 1'!C30</f>
        <v>354.7</v>
      </c>
    </row>
    <row r="30" spans="1:5" ht="17.25" x14ac:dyDescent="0.3">
      <c r="A30" s="390"/>
      <c r="B30" s="336"/>
      <c r="C30" s="337"/>
    </row>
    <row r="31" spans="1:5" ht="84" customHeight="1" x14ac:dyDescent="0.3">
      <c r="A31" s="484" t="s">
        <v>607</v>
      </c>
      <c r="B31" s="485"/>
      <c r="C31" s="485"/>
    </row>
    <row r="32" spans="1:5" ht="18.75" x14ac:dyDescent="0.25">
      <c r="A32" s="391"/>
      <c r="B32" s="234"/>
      <c r="C32" s="235"/>
      <c r="E32" s="7"/>
    </row>
    <row r="33" spans="1:3" ht="18.75" x14ac:dyDescent="0.25">
      <c r="A33" s="476"/>
      <c r="B33" s="477"/>
      <c r="C33" s="477"/>
    </row>
  </sheetData>
  <mergeCells count="5">
    <mergeCell ref="A13:C13"/>
    <mergeCell ref="A33:C33"/>
    <mergeCell ref="A31:C31"/>
    <mergeCell ref="B11:C11"/>
    <mergeCell ref="B6:C6"/>
  </mergeCells>
  <phoneticPr fontId="32" type="noConversion"/>
  <pageMargins left="0.7" right="0.7" top="0.75" bottom="0.75" header="0.3" footer="0.3"/>
  <pageSetup paperSize="9" scale="7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3"/>
  <sheetViews>
    <sheetView topLeftCell="A40" zoomScale="80" zoomScaleNormal="80" workbookViewId="0">
      <selection activeCell="B10" sqref="B10:D10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62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B1" s="439"/>
      <c r="C1" s="440" t="s">
        <v>615</v>
      </c>
      <c r="D1" s="437"/>
      <c r="E1" s="267"/>
    </row>
    <row r="2" spans="1:13" ht="15.75" x14ac:dyDescent="0.25">
      <c r="B2" s="436"/>
      <c r="C2" s="440" t="s">
        <v>594</v>
      </c>
      <c r="D2"/>
      <c r="E2" s="267"/>
    </row>
    <row r="3" spans="1:13" ht="15.75" x14ac:dyDescent="0.25">
      <c r="C3" s="440" t="s">
        <v>1</v>
      </c>
      <c r="D3"/>
      <c r="E3" s="267"/>
    </row>
    <row r="4" spans="1:13" ht="15.75" x14ac:dyDescent="0.25">
      <c r="B4" s="436"/>
      <c r="C4" s="440" t="s">
        <v>2</v>
      </c>
      <c r="D4"/>
      <c r="E4" s="267"/>
    </row>
    <row r="5" spans="1:13" x14ac:dyDescent="0.25">
      <c r="B5" s="478" t="s">
        <v>623</v>
      </c>
      <c r="C5" s="486"/>
      <c r="D5" s="486"/>
      <c r="E5" s="486"/>
    </row>
    <row r="6" spans="1:13" ht="15.75" x14ac:dyDescent="0.25">
      <c r="D6" s="212" t="s">
        <v>251</v>
      </c>
    </row>
    <row r="7" spans="1:13" ht="15.75" x14ac:dyDescent="0.25">
      <c r="D7" s="83" t="s">
        <v>0</v>
      </c>
    </row>
    <row r="8" spans="1:13" ht="15.75" x14ac:dyDescent="0.25">
      <c r="D8" s="83" t="s">
        <v>1</v>
      </c>
    </row>
    <row r="9" spans="1:13" ht="15.75" x14ac:dyDescent="0.25">
      <c r="D9" s="83" t="s">
        <v>2</v>
      </c>
    </row>
    <row r="10" spans="1:13" x14ac:dyDescent="0.25">
      <c r="B10" s="486" t="s">
        <v>597</v>
      </c>
      <c r="C10" s="486"/>
      <c r="D10" s="486"/>
    </row>
    <row r="11" spans="1:13" x14ac:dyDescent="0.25">
      <c r="H11" s="7"/>
    </row>
    <row r="12" spans="1:13" ht="37.5" customHeight="1" x14ac:dyDescent="0.25">
      <c r="A12" s="483" t="s">
        <v>529</v>
      </c>
      <c r="B12" s="483"/>
      <c r="C12" s="483"/>
      <c r="D12" s="483"/>
      <c r="E12" s="7"/>
    </row>
    <row r="13" spans="1:13" ht="18.75" x14ac:dyDescent="0.3">
      <c r="A13" s="1"/>
      <c r="D13" s="84" t="s">
        <v>3</v>
      </c>
    </row>
    <row r="14" spans="1:13" ht="56.25" x14ac:dyDescent="0.3">
      <c r="A14" s="44" t="s">
        <v>20</v>
      </c>
      <c r="B14" s="2" t="s">
        <v>5</v>
      </c>
      <c r="C14" s="2" t="s">
        <v>6</v>
      </c>
      <c r="D14" s="90" t="s">
        <v>157</v>
      </c>
      <c r="E14" s="53" t="s">
        <v>126</v>
      </c>
      <c r="F14" s="53" t="s">
        <v>125</v>
      </c>
    </row>
    <row r="15" spans="1:13" ht="18.75" x14ac:dyDescent="0.3">
      <c r="A15" s="45">
        <v>1</v>
      </c>
      <c r="B15" s="3">
        <v>2</v>
      </c>
      <c r="C15" s="3">
        <v>3</v>
      </c>
      <c r="D15" s="85">
        <v>4</v>
      </c>
      <c r="E15" s="54"/>
      <c r="F15" s="54"/>
      <c r="H15" s="7"/>
    </row>
    <row r="16" spans="1:13" ht="18.75" x14ac:dyDescent="0.3">
      <c r="A16" s="46" t="s">
        <v>353</v>
      </c>
      <c r="B16" s="4"/>
      <c r="C16" s="4"/>
      <c r="D16" s="261">
        <f>D17+D25+D27+D30+D34+D39+D37+D41+D44+D46+D48</f>
        <v>58280.299999999996</v>
      </c>
      <c r="E16" s="262" t="e">
        <f>E17+E25+E27+E30+E34+E37+E39+E41+E44+E46</f>
        <v>#REF!</v>
      </c>
      <c r="F16" s="263" t="e">
        <f>E16/#REF!*100</f>
        <v>#REF!</v>
      </c>
      <c r="G16" s="264">
        <v>21991.3</v>
      </c>
      <c r="H16" s="265">
        <f>G16-D16</f>
        <v>-36289</v>
      </c>
      <c r="I16" s="264"/>
      <c r="J16" s="264"/>
      <c r="K16" s="264"/>
      <c r="L16" s="265"/>
      <c r="M16" s="264"/>
    </row>
    <row r="17" spans="1:13" ht="18.75" x14ac:dyDescent="0.3">
      <c r="A17" s="46" t="s">
        <v>7</v>
      </c>
      <c r="B17" s="4" t="s">
        <v>21</v>
      </c>
      <c r="C17" s="4" t="s">
        <v>22</v>
      </c>
      <c r="D17" s="91">
        <f>D18+D19+D20+D21+D22+D23+D24</f>
        <v>10751.900000000001</v>
      </c>
      <c r="E17" s="9">
        <f>E18+E20+E21+E23+E24</f>
        <v>5022</v>
      </c>
      <c r="F17" s="43" t="e">
        <f>E17/#REF!*100</f>
        <v>#REF!</v>
      </c>
      <c r="G17">
        <v>22561.3</v>
      </c>
      <c r="H17" s="7">
        <f>G17-D16</f>
        <v>-35719</v>
      </c>
      <c r="M17" s="7"/>
    </row>
    <row r="18" spans="1:13" ht="44.25" customHeight="1" x14ac:dyDescent="0.3">
      <c r="A18" s="47" t="str">
        <f>прил._4!B35</f>
        <v>Функционирование высшего должностного лица субъекта Российской Федерации и муниципального образования</v>
      </c>
      <c r="B18" s="10" t="s">
        <v>21</v>
      </c>
      <c r="C18" s="10" t="s">
        <v>23</v>
      </c>
      <c r="D18" s="92">
        <f>прил._4!K35</f>
        <v>1110</v>
      </c>
      <c r="E18" s="92">
        <v>675</v>
      </c>
      <c r="F18" s="92">
        <v>675</v>
      </c>
      <c r="G18" s="92">
        <v>675</v>
      </c>
      <c r="H18" s="92">
        <v>675</v>
      </c>
      <c r="I18" s="92">
        <v>675</v>
      </c>
      <c r="J18" s="123">
        <v>675</v>
      </c>
      <c r="K18" s="128"/>
      <c r="L18" s="126"/>
    </row>
    <row r="19" spans="1:13" ht="57" customHeight="1" x14ac:dyDescent="0.3">
      <c r="A19" s="218" t="s">
        <v>176</v>
      </c>
      <c r="B19" s="10" t="s">
        <v>21</v>
      </c>
      <c r="C19" s="10" t="s">
        <v>25</v>
      </c>
      <c r="D19" s="92">
        <f>прил._4!K27</f>
        <v>10</v>
      </c>
      <c r="E19" s="92"/>
      <c r="F19" s="92"/>
      <c r="G19" s="92"/>
      <c r="H19" s="92"/>
      <c r="I19" s="92"/>
      <c r="J19" s="123"/>
      <c r="K19" s="128"/>
      <c r="L19" s="129"/>
    </row>
    <row r="20" spans="1:13" ht="56.25" x14ac:dyDescent="0.3">
      <c r="A20" s="363" t="s">
        <v>569</v>
      </c>
      <c r="B20" s="10" t="s">
        <v>21</v>
      </c>
      <c r="C20" s="10" t="s">
        <v>24</v>
      </c>
      <c r="D20" s="93">
        <f>прил._4!K40</f>
        <v>6140.3</v>
      </c>
      <c r="E20" s="93">
        <v>4243.8999999999996</v>
      </c>
      <c r="F20" s="93">
        <v>4243.8999999999996</v>
      </c>
      <c r="G20" s="93">
        <v>4243.8999999999996</v>
      </c>
      <c r="H20" s="93">
        <v>4243.8999999999996</v>
      </c>
      <c r="I20" s="93">
        <v>4243.8999999999996</v>
      </c>
      <c r="J20" s="124">
        <v>4243.8999999999996</v>
      </c>
      <c r="K20" s="129"/>
      <c r="L20" s="129"/>
    </row>
    <row r="21" spans="1:13" s="14" customFormat="1" ht="37.5" x14ac:dyDescent="0.3">
      <c r="A21" s="49" t="s">
        <v>47</v>
      </c>
      <c r="B21" s="10" t="s">
        <v>21</v>
      </c>
      <c r="C21" s="10" t="s">
        <v>27</v>
      </c>
      <c r="D21" s="431" t="str">
        <f>прил._4!K28</f>
        <v>89,3</v>
      </c>
      <c r="E21" s="93">
        <v>58.1</v>
      </c>
      <c r="F21" s="93">
        <v>58.1</v>
      </c>
      <c r="G21" s="93">
        <v>58.1</v>
      </c>
      <c r="H21" s="93">
        <v>58.1</v>
      </c>
      <c r="I21" s="93">
        <v>58.1</v>
      </c>
      <c r="J21" s="124">
        <v>58.1</v>
      </c>
      <c r="K21" s="129"/>
      <c r="L21" s="126"/>
    </row>
    <row r="22" spans="1:13" s="14" customFormat="1" ht="18" customHeight="1" x14ac:dyDescent="0.3">
      <c r="A22" s="361" t="s">
        <v>536</v>
      </c>
      <c r="B22" s="362" t="s">
        <v>21</v>
      </c>
      <c r="C22" s="362" t="s">
        <v>28</v>
      </c>
      <c r="D22" s="93">
        <f>прил._4!K55</f>
        <v>504.6</v>
      </c>
      <c r="E22" s="93"/>
      <c r="F22" s="93"/>
      <c r="G22" s="93"/>
      <c r="H22" s="93"/>
      <c r="I22" s="93"/>
      <c r="J22" s="124"/>
      <c r="K22" s="129"/>
      <c r="L22" s="126"/>
    </row>
    <row r="23" spans="1:13" ht="18.75" x14ac:dyDescent="0.3">
      <c r="A23" s="173" t="str">
        <f>прил._4!B60</f>
        <v>Резервные фонды</v>
      </c>
      <c r="B23" s="174" t="s">
        <v>21</v>
      </c>
      <c r="C23" s="174" t="s">
        <v>41</v>
      </c>
      <c r="D23" s="93">
        <f>прил._4!K60</f>
        <v>10</v>
      </c>
      <c r="E23" s="93">
        <v>5</v>
      </c>
      <c r="F23" s="93">
        <v>5</v>
      </c>
      <c r="G23" s="93">
        <v>5</v>
      </c>
      <c r="H23" s="93">
        <v>5</v>
      </c>
      <c r="I23" s="93">
        <v>5</v>
      </c>
      <c r="J23" s="124">
        <v>5</v>
      </c>
      <c r="K23" s="129"/>
      <c r="L23" s="126"/>
    </row>
    <row r="24" spans="1:13" ht="18.75" x14ac:dyDescent="0.3">
      <c r="A24" s="173" t="str">
        <f>прил._4!B65</f>
        <v>Другие общегосударственные расходы</v>
      </c>
      <c r="B24" s="174" t="s">
        <v>21</v>
      </c>
      <c r="C24" s="174" t="s">
        <v>40</v>
      </c>
      <c r="D24" s="93">
        <f>прил._4!K65</f>
        <v>2887.7000000000003</v>
      </c>
      <c r="E24" s="93">
        <v>40</v>
      </c>
      <c r="F24" s="93">
        <v>40</v>
      </c>
      <c r="G24" s="93">
        <v>40</v>
      </c>
      <c r="H24" s="93">
        <v>40</v>
      </c>
      <c r="I24" s="93">
        <v>40</v>
      </c>
      <c r="J24" s="124">
        <v>40</v>
      </c>
      <c r="K24" s="129"/>
      <c r="L24" s="126"/>
    </row>
    <row r="25" spans="1:13" ht="18.75" x14ac:dyDescent="0.3">
      <c r="A25" s="50" t="s">
        <v>8</v>
      </c>
      <c r="B25" s="11" t="s">
        <v>23</v>
      </c>
      <c r="C25" s="11" t="s">
        <v>22</v>
      </c>
      <c r="D25" s="94">
        <f>D26</f>
        <v>354.7</v>
      </c>
      <c r="E25" s="12">
        <f>E26</f>
        <v>186</v>
      </c>
      <c r="F25" s="43" t="e">
        <f>E25/#REF!*100</f>
        <v>#REF!</v>
      </c>
      <c r="K25" s="126"/>
      <c r="L25" s="126"/>
    </row>
    <row r="26" spans="1:13" ht="18.75" x14ac:dyDescent="0.3">
      <c r="A26" s="48" t="s">
        <v>9</v>
      </c>
      <c r="B26" s="10" t="s">
        <v>23</v>
      </c>
      <c r="C26" s="10" t="s">
        <v>25</v>
      </c>
      <c r="D26" s="93">
        <f>прил._4!K83</f>
        <v>354.7</v>
      </c>
      <c r="E26" s="93">
        <v>186</v>
      </c>
      <c r="F26" s="93">
        <v>186</v>
      </c>
      <c r="G26" s="93">
        <v>186</v>
      </c>
      <c r="H26" s="93">
        <v>186</v>
      </c>
      <c r="I26" s="93">
        <v>186</v>
      </c>
      <c r="J26" s="124">
        <v>186</v>
      </c>
      <c r="K26" s="129"/>
      <c r="L26" s="126"/>
    </row>
    <row r="27" spans="1:13" ht="18.75" x14ac:dyDescent="0.3">
      <c r="A27" s="46" t="s">
        <v>10</v>
      </c>
      <c r="B27" s="11" t="s">
        <v>25</v>
      </c>
      <c r="C27" s="11" t="s">
        <v>22</v>
      </c>
      <c r="D27" s="94">
        <f>D29+D28</f>
        <v>48</v>
      </c>
      <c r="E27" s="13">
        <f>E28+E29</f>
        <v>262.39999999999998</v>
      </c>
      <c r="F27" s="43" t="e">
        <f>E27/#REF!*100</f>
        <v>#REF!</v>
      </c>
      <c r="K27" s="126"/>
      <c r="L27" s="126"/>
    </row>
    <row r="28" spans="1:13" ht="39" customHeight="1" x14ac:dyDescent="0.3">
      <c r="A28" s="363" t="s">
        <v>570</v>
      </c>
      <c r="B28" s="10" t="s">
        <v>25</v>
      </c>
      <c r="C28" s="362" t="s">
        <v>100</v>
      </c>
      <c r="D28" s="93">
        <f>прил._4!K86</f>
        <v>20</v>
      </c>
      <c r="E28" s="54">
        <v>262.39999999999998</v>
      </c>
      <c r="F28" s="42" t="e">
        <f>E28/#REF!*100</f>
        <v>#REF!</v>
      </c>
      <c r="G28" t="s">
        <v>130</v>
      </c>
      <c r="K28" s="126"/>
      <c r="L28" s="126"/>
    </row>
    <row r="29" spans="1:13" ht="36.75" customHeight="1" x14ac:dyDescent="0.3">
      <c r="A29" s="48" t="s">
        <v>11</v>
      </c>
      <c r="B29" s="10" t="s">
        <v>25</v>
      </c>
      <c r="C29" s="10">
        <v>14</v>
      </c>
      <c r="D29" s="93">
        <f>прил._4!K95</f>
        <v>28</v>
      </c>
      <c r="E29" s="54">
        <v>0</v>
      </c>
      <c r="F29" s="42" t="e">
        <f>E29/#REF!*100</f>
        <v>#REF!</v>
      </c>
      <c r="H29" t="s">
        <v>131</v>
      </c>
      <c r="K29" s="126"/>
      <c r="L29" s="126"/>
    </row>
    <row r="30" spans="1:13" ht="18.75" x14ac:dyDescent="0.3">
      <c r="A30" s="50" t="s">
        <v>12</v>
      </c>
      <c r="B30" s="11" t="s">
        <v>24</v>
      </c>
      <c r="C30" s="11" t="s">
        <v>22</v>
      </c>
      <c r="D30" s="94">
        <f>прил._4!K108</f>
        <v>5338.8</v>
      </c>
      <c r="E30" s="12" t="e">
        <f>#REF!+#REF!+E31+E32+E33</f>
        <v>#REF!</v>
      </c>
      <c r="F30" s="43" t="e">
        <f>E30/#REF!*100</f>
        <v>#REF!</v>
      </c>
      <c r="K30" s="126"/>
      <c r="L30" s="126"/>
    </row>
    <row r="31" spans="1:13" s="61" customFormat="1" ht="18.75" x14ac:dyDescent="0.3">
      <c r="A31" s="59" t="s">
        <v>98</v>
      </c>
      <c r="B31" s="60" t="s">
        <v>24</v>
      </c>
      <c r="C31" s="60" t="s">
        <v>26</v>
      </c>
      <c r="D31" s="95">
        <f>прил._4!K109</f>
        <v>5028.8</v>
      </c>
      <c r="E31" s="95">
        <v>3150</v>
      </c>
      <c r="F31" s="95">
        <v>3150</v>
      </c>
      <c r="G31" s="95">
        <v>3150</v>
      </c>
      <c r="H31" s="95">
        <v>3150</v>
      </c>
      <c r="I31" s="95">
        <v>3150</v>
      </c>
      <c r="J31" s="125">
        <v>3150</v>
      </c>
      <c r="K31" s="130"/>
      <c r="L31" s="127"/>
    </row>
    <row r="32" spans="1:13" ht="18.75" x14ac:dyDescent="0.3">
      <c r="A32" s="48" t="str">
        <f>прил._4!B121</f>
        <v>Связь и информатика</v>
      </c>
      <c r="B32" s="10" t="s">
        <v>24</v>
      </c>
      <c r="C32" s="10" t="s">
        <v>100</v>
      </c>
      <c r="D32" s="93">
        <f>прил._4!K125</f>
        <v>300</v>
      </c>
      <c r="E32" s="54">
        <v>156.80000000000001</v>
      </c>
      <c r="F32" s="42" t="e">
        <f>E32/#REF!*100</f>
        <v>#REF!</v>
      </c>
      <c r="K32" s="126"/>
      <c r="L32" s="126"/>
    </row>
    <row r="33" spans="1:12" ht="18.75" x14ac:dyDescent="0.3">
      <c r="A33" s="301" t="s">
        <v>363</v>
      </c>
      <c r="B33" s="174" t="s">
        <v>24</v>
      </c>
      <c r="C33" s="174">
        <v>12</v>
      </c>
      <c r="D33" s="93">
        <v>10</v>
      </c>
      <c r="E33" s="54">
        <v>175</v>
      </c>
      <c r="F33" s="42" t="e">
        <f>E33/#REF!*100</f>
        <v>#REF!</v>
      </c>
      <c r="K33" s="126"/>
      <c r="L33" s="126"/>
    </row>
    <row r="34" spans="1:12" ht="18.75" x14ac:dyDescent="0.3">
      <c r="A34" s="50" t="s">
        <v>13</v>
      </c>
      <c r="B34" s="11" t="s">
        <v>29</v>
      </c>
      <c r="C34" s="11" t="s">
        <v>22</v>
      </c>
      <c r="D34" s="94">
        <f>прил._4!K131</f>
        <v>34279.399999999994</v>
      </c>
      <c r="E34" s="12">
        <f>E35+E36</f>
        <v>1863.7</v>
      </c>
      <c r="F34" s="43" t="e">
        <f>E34/#REF!*100</f>
        <v>#REF!</v>
      </c>
      <c r="K34" s="126"/>
      <c r="L34" s="126"/>
    </row>
    <row r="35" spans="1:12" ht="18.75" x14ac:dyDescent="0.3">
      <c r="A35" s="48" t="s">
        <v>14</v>
      </c>
      <c r="B35" s="10" t="s">
        <v>29</v>
      </c>
      <c r="C35" s="10" t="s">
        <v>23</v>
      </c>
      <c r="D35" s="93">
        <f>прил._4!K136</f>
        <v>3252.6</v>
      </c>
      <c r="E35" s="93">
        <v>243.5</v>
      </c>
      <c r="F35" s="93">
        <v>243.5</v>
      </c>
      <c r="G35" s="93">
        <v>243.5</v>
      </c>
      <c r="H35" s="93">
        <v>243.5</v>
      </c>
      <c r="I35" s="93">
        <v>243.5</v>
      </c>
      <c r="J35" s="124">
        <v>243.5</v>
      </c>
      <c r="K35" s="129"/>
      <c r="L35" s="126"/>
    </row>
    <row r="36" spans="1:12" ht="18.75" x14ac:dyDescent="0.3">
      <c r="A36" s="48" t="s">
        <v>15</v>
      </c>
      <c r="B36" s="10" t="s">
        <v>29</v>
      </c>
      <c r="C36" s="10" t="s">
        <v>25</v>
      </c>
      <c r="D36" s="93">
        <f>прил._4!K139</f>
        <v>2718.5</v>
      </c>
      <c r="E36" s="54">
        <v>1620.2</v>
      </c>
      <c r="F36" s="42" t="e">
        <f>E36/#REF!*100</f>
        <v>#REF!</v>
      </c>
      <c r="H36" s="86"/>
      <c r="K36" s="126"/>
      <c r="L36" s="126"/>
    </row>
    <row r="37" spans="1:12" ht="18.75" x14ac:dyDescent="0.3">
      <c r="A37" s="50" t="s">
        <v>16</v>
      </c>
      <c r="B37" s="11" t="s">
        <v>28</v>
      </c>
      <c r="C37" s="11" t="s">
        <v>22</v>
      </c>
      <c r="D37" s="94">
        <f>прил._4!K150</f>
        <v>277</v>
      </c>
      <c r="E37" s="12">
        <f>E38</f>
        <v>186.7</v>
      </c>
      <c r="F37" s="43" t="e">
        <f>E37/#REF!*100</f>
        <v>#REF!</v>
      </c>
      <c r="K37" s="126"/>
      <c r="L37" s="126"/>
    </row>
    <row r="38" spans="1:12" ht="18.75" x14ac:dyDescent="0.3">
      <c r="A38" s="48" t="s">
        <v>167</v>
      </c>
      <c r="B38" s="10" t="s">
        <v>28</v>
      </c>
      <c r="C38" s="10" t="s">
        <v>28</v>
      </c>
      <c r="D38" s="93">
        <f>прил._4!K151</f>
        <v>277</v>
      </c>
      <c r="E38" s="54">
        <v>186.7</v>
      </c>
      <c r="F38" s="42" t="e">
        <f>E38/#REF!*100</f>
        <v>#REF!</v>
      </c>
      <c r="K38" s="126"/>
      <c r="L38" s="126"/>
    </row>
    <row r="39" spans="1:12" ht="18.75" x14ac:dyDescent="0.3">
      <c r="A39" s="175" t="s">
        <v>17</v>
      </c>
      <c r="B39" s="176" t="s">
        <v>30</v>
      </c>
      <c r="C39" s="176" t="s">
        <v>22</v>
      </c>
      <c r="D39" s="94">
        <f>прил._4!K158</f>
        <v>5981.5</v>
      </c>
      <c r="E39" s="12">
        <f>E40</f>
        <v>2141.6999999999998</v>
      </c>
      <c r="F39" s="43" t="e">
        <f>E39/#REF!*100</f>
        <v>#REF!</v>
      </c>
      <c r="K39" s="126"/>
      <c r="L39" s="126"/>
    </row>
    <row r="40" spans="1:12" ht="18.75" x14ac:dyDescent="0.3">
      <c r="A40" s="177" t="s">
        <v>18</v>
      </c>
      <c r="B40" s="174" t="s">
        <v>30</v>
      </c>
      <c r="C40" s="174" t="s">
        <v>21</v>
      </c>
      <c r="D40" s="93">
        <f>прил._4!K159</f>
        <v>5981.5</v>
      </c>
      <c r="E40" s="54">
        <v>2141.6999999999998</v>
      </c>
      <c r="F40" s="42" t="e">
        <f>E40/#REF!*100</f>
        <v>#REF!</v>
      </c>
      <c r="K40" s="126"/>
      <c r="L40" s="126"/>
    </row>
    <row r="41" spans="1:12" ht="18.75" x14ac:dyDescent="0.3">
      <c r="A41" s="51" t="s">
        <v>37</v>
      </c>
      <c r="B41" s="55">
        <v>10</v>
      </c>
      <c r="C41" s="56" t="s">
        <v>127</v>
      </c>
      <c r="D41" s="94">
        <f>прил._4!K171</f>
        <v>690</v>
      </c>
      <c r="E41" s="8">
        <f>E42</f>
        <v>370</v>
      </c>
      <c r="F41" s="43" t="e">
        <f>E41/#REF!*100</f>
        <v>#REF!</v>
      </c>
      <c r="K41" s="126"/>
      <c r="L41" s="126"/>
    </row>
    <row r="42" spans="1:12" ht="18.75" x14ac:dyDescent="0.3">
      <c r="A42" s="52" t="s">
        <v>38</v>
      </c>
      <c r="B42" s="57">
        <v>10</v>
      </c>
      <c r="C42" s="58" t="s">
        <v>128</v>
      </c>
      <c r="D42" s="93">
        <f>прил._4!K176</f>
        <v>650</v>
      </c>
      <c r="E42" s="93">
        <v>370</v>
      </c>
      <c r="F42" s="93">
        <v>370</v>
      </c>
      <c r="G42" s="93">
        <v>370</v>
      </c>
      <c r="H42" s="93">
        <v>370</v>
      </c>
      <c r="I42" s="93">
        <v>370</v>
      </c>
      <c r="J42" s="124">
        <v>370</v>
      </c>
      <c r="K42" s="129"/>
      <c r="L42" s="126"/>
    </row>
    <row r="43" spans="1:12" ht="18.75" x14ac:dyDescent="0.3">
      <c r="A43" s="52" t="s">
        <v>118</v>
      </c>
      <c r="B43" s="57">
        <v>10</v>
      </c>
      <c r="C43" s="6" t="s">
        <v>25</v>
      </c>
      <c r="D43" s="93">
        <f>прил._4!K177</f>
        <v>40</v>
      </c>
      <c r="E43" s="93"/>
      <c r="F43" s="93"/>
      <c r="G43" s="129"/>
      <c r="H43" s="129"/>
      <c r="I43" s="129"/>
      <c r="J43" s="129"/>
      <c r="K43" s="129"/>
      <c r="L43" s="126"/>
    </row>
    <row r="44" spans="1:12" ht="18.75" x14ac:dyDescent="0.3">
      <c r="A44" s="46" t="s">
        <v>218</v>
      </c>
      <c r="B44" s="11" t="s">
        <v>41</v>
      </c>
      <c r="C44" s="11" t="s">
        <v>22</v>
      </c>
      <c r="D44" s="94">
        <f>прил._4!K182</f>
        <v>307</v>
      </c>
      <c r="E44" s="12">
        <f>E45</f>
        <v>156.9</v>
      </c>
      <c r="F44" s="43" t="e">
        <f>E44/#REF!*100</f>
        <v>#REF!</v>
      </c>
      <c r="K44" s="126"/>
      <c r="L44" s="126"/>
    </row>
    <row r="45" spans="1:12" ht="18.75" x14ac:dyDescent="0.3">
      <c r="A45" s="48" t="s">
        <v>19</v>
      </c>
      <c r="B45" s="10" t="s">
        <v>41</v>
      </c>
      <c r="C45" s="10" t="s">
        <v>23</v>
      </c>
      <c r="D45" s="93">
        <f>прил._4!K183</f>
        <v>307</v>
      </c>
      <c r="E45" s="54">
        <v>156.9</v>
      </c>
      <c r="F45" s="42" t="e">
        <f>E45/#REF!*100</f>
        <v>#REF!</v>
      </c>
      <c r="H45" t="s">
        <v>129</v>
      </c>
      <c r="K45" s="126"/>
      <c r="L45" s="126"/>
    </row>
    <row r="46" spans="1:12" ht="18.75" x14ac:dyDescent="0.3">
      <c r="A46" s="51" t="s">
        <v>43</v>
      </c>
      <c r="B46" s="5" t="s">
        <v>39</v>
      </c>
      <c r="C46" s="5" t="s">
        <v>22</v>
      </c>
      <c r="D46" s="94">
        <f>прил._4!K190</f>
        <v>250</v>
      </c>
      <c r="E46" s="8" t="e">
        <f>#REF!+E47</f>
        <v>#REF!</v>
      </c>
      <c r="F46" s="43" t="e">
        <f>E46/#REF!*100</f>
        <v>#REF!</v>
      </c>
      <c r="K46" s="126"/>
      <c r="L46" s="126"/>
    </row>
    <row r="47" spans="1:12" ht="18.75" x14ac:dyDescent="0.3">
      <c r="A47" s="47" t="s">
        <v>44</v>
      </c>
      <c r="B47" s="6">
        <v>12</v>
      </c>
      <c r="C47" s="6" t="s">
        <v>23</v>
      </c>
      <c r="D47" s="93">
        <f>прил._4!K195</f>
        <v>250</v>
      </c>
      <c r="E47" s="129"/>
      <c r="F47" s="129"/>
      <c r="G47" s="129"/>
      <c r="H47" s="129"/>
      <c r="I47" s="129"/>
      <c r="J47" s="129"/>
      <c r="K47" s="129"/>
      <c r="L47" s="126"/>
    </row>
    <row r="48" spans="1:12" ht="18.75" x14ac:dyDescent="0.3">
      <c r="A48" s="395" t="s">
        <v>507</v>
      </c>
      <c r="B48" s="410">
        <v>13</v>
      </c>
      <c r="C48" s="411" t="s">
        <v>22</v>
      </c>
      <c r="D48" s="407">
        <f>прил._4!K196</f>
        <v>2</v>
      </c>
      <c r="E48" s="87"/>
      <c r="F48" s="88"/>
      <c r="K48" s="131"/>
      <c r="L48" s="126"/>
    </row>
    <row r="49" spans="1:4" ht="18.75" x14ac:dyDescent="0.3">
      <c r="A49" s="79" t="s">
        <v>508</v>
      </c>
      <c r="B49" s="408">
        <v>13</v>
      </c>
      <c r="C49" s="409" t="s">
        <v>21</v>
      </c>
      <c r="D49" s="407">
        <f>прил._4!K197</f>
        <v>2</v>
      </c>
    </row>
    <row r="50" spans="1:4" ht="18.75" x14ac:dyDescent="0.3">
      <c r="A50" s="78"/>
      <c r="B50" s="412"/>
      <c r="C50" s="413"/>
      <c r="D50" s="414"/>
    </row>
    <row r="51" spans="1:4" ht="18.75" x14ac:dyDescent="0.3">
      <c r="A51" s="484" t="s">
        <v>609</v>
      </c>
      <c r="B51" s="485"/>
      <c r="C51" s="485"/>
      <c r="D51" s="414"/>
    </row>
    <row r="52" spans="1:4" ht="18.75" x14ac:dyDescent="0.3">
      <c r="A52" s="78"/>
      <c r="B52" s="412"/>
      <c r="C52" s="413"/>
      <c r="D52" s="414"/>
    </row>
    <row r="53" spans="1:4" ht="15" customHeight="1" x14ac:dyDescent="0.25"/>
  </sheetData>
  <mergeCells count="4">
    <mergeCell ref="B5:E5"/>
    <mergeCell ref="A12:D12"/>
    <mergeCell ref="B10:D10"/>
    <mergeCell ref="A51:C51"/>
  </mergeCells>
  <phoneticPr fontId="32" type="noConversion"/>
  <pageMargins left="0.70866141732283472" right="0.21" top="0.34" bottom="0.32" header="0.31496062992125984" footer="0.31496062992125984"/>
  <pageSetup paperSize="9" scale="7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93"/>
  <sheetViews>
    <sheetView topLeftCell="A184" zoomScale="120" zoomScaleNormal="120" zoomScaleSheetLayoutView="100" workbookViewId="0">
      <selection activeCell="H134" sqref="H134"/>
    </sheetView>
  </sheetViews>
  <sheetFormatPr defaultColWidth="45.28515625" defaultRowHeight="15" x14ac:dyDescent="0.25"/>
  <cols>
    <col min="1" max="1" width="3.85546875" style="15" customWidth="1"/>
    <col min="2" max="2" width="54.28515625" style="15" customWidth="1"/>
    <col min="3" max="3" width="4.7109375" style="285" customWidth="1"/>
    <col min="4" max="4" width="6.140625" style="285" customWidth="1"/>
    <col min="5" max="5" width="6.28515625" style="285" customWidth="1"/>
    <col min="6" max="6" width="10.140625" style="285" customWidth="1"/>
    <col min="7" max="7" width="6" style="420" customWidth="1"/>
    <col min="8" max="8" width="15.7109375" style="28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495" t="s">
        <v>616</v>
      </c>
      <c r="D1" s="495"/>
      <c r="E1" s="495"/>
      <c r="F1" s="495"/>
      <c r="G1" s="495"/>
      <c r="H1" s="495"/>
    </row>
    <row r="2" spans="1:16" x14ac:dyDescent="0.25">
      <c r="C2" s="495" t="s">
        <v>0</v>
      </c>
      <c r="D2" s="495"/>
      <c r="E2" s="495"/>
      <c r="F2" s="495"/>
      <c r="G2" s="495"/>
      <c r="H2" s="495"/>
    </row>
    <row r="3" spans="1:16" x14ac:dyDescent="0.25">
      <c r="C3" s="495" t="s">
        <v>121</v>
      </c>
      <c r="D3" s="495"/>
      <c r="E3" s="495"/>
      <c r="F3" s="495"/>
      <c r="G3" s="495"/>
      <c r="H3" s="495"/>
    </row>
    <row r="4" spans="1:16" x14ac:dyDescent="0.25">
      <c r="C4" s="495" t="s">
        <v>2</v>
      </c>
      <c r="D4" s="495"/>
      <c r="E4" s="495"/>
      <c r="F4" s="495"/>
      <c r="G4" s="495"/>
      <c r="H4" s="495"/>
    </row>
    <row r="5" spans="1:16" x14ac:dyDescent="0.25">
      <c r="C5" s="495" t="s">
        <v>620</v>
      </c>
      <c r="D5" s="495"/>
      <c r="E5" s="495"/>
      <c r="F5" s="495"/>
      <c r="G5" s="495"/>
      <c r="H5" s="495"/>
    </row>
    <row r="6" spans="1:16" x14ac:dyDescent="0.25">
      <c r="C6" s="438"/>
      <c r="D6" s="438"/>
      <c r="E6" s="438"/>
      <c r="F6" s="438"/>
      <c r="G6" s="438"/>
      <c r="H6" s="438"/>
    </row>
    <row r="7" spans="1:16" x14ac:dyDescent="0.25">
      <c r="C7" s="497" t="s">
        <v>614</v>
      </c>
      <c r="D7" s="498"/>
      <c r="E7" s="498"/>
      <c r="F7" s="498"/>
      <c r="G7" s="498"/>
      <c r="H7" s="498"/>
    </row>
    <row r="8" spans="1:16" x14ac:dyDescent="0.25">
      <c r="C8" s="499" t="s">
        <v>0</v>
      </c>
      <c r="D8" s="498"/>
      <c r="E8" s="498"/>
      <c r="F8" s="498"/>
      <c r="G8" s="498"/>
      <c r="H8" s="498"/>
    </row>
    <row r="9" spans="1:16" x14ac:dyDescent="0.25">
      <c r="C9" s="499" t="s">
        <v>1</v>
      </c>
      <c r="D9" s="498"/>
      <c r="E9" s="498"/>
      <c r="F9" s="498"/>
      <c r="G9" s="498"/>
      <c r="H9" s="498"/>
    </row>
    <row r="10" spans="1:16" x14ac:dyDescent="0.25">
      <c r="C10" s="499" t="s">
        <v>2</v>
      </c>
      <c r="D10" s="498"/>
      <c r="E10" s="498"/>
      <c r="F10" s="498"/>
      <c r="G10" s="498"/>
      <c r="H10" s="498"/>
    </row>
    <row r="11" spans="1:16" x14ac:dyDescent="0.25">
      <c r="C11" s="478" t="s">
        <v>611</v>
      </c>
      <c r="D11" s="498"/>
      <c r="E11" s="498"/>
      <c r="F11" s="498"/>
      <c r="G11" s="498"/>
      <c r="H11" s="498"/>
    </row>
    <row r="12" spans="1:16" ht="52.5" customHeight="1" x14ac:dyDescent="0.25">
      <c r="A12" s="496" t="s">
        <v>528</v>
      </c>
      <c r="B12" s="496"/>
      <c r="C12" s="496"/>
      <c r="D12" s="496"/>
      <c r="E12" s="496"/>
      <c r="F12" s="496"/>
      <c r="G12" s="496"/>
      <c r="H12" s="496"/>
    </row>
    <row r="13" spans="1:16" x14ac:dyDescent="0.25">
      <c r="H13" s="365" t="s">
        <v>60</v>
      </c>
    </row>
    <row r="14" spans="1:16" ht="42" customHeight="1" x14ac:dyDescent="0.25">
      <c r="A14" s="16" t="s">
        <v>61</v>
      </c>
      <c r="B14" s="16" t="s">
        <v>4</v>
      </c>
      <c r="C14" s="487" t="s">
        <v>31</v>
      </c>
      <c r="D14" s="488"/>
      <c r="E14" s="488"/>
      <c r="F14" s="489"/>
      <c r="G14" s="421" t="s">
        <v>32</v>
      </c>
      <c r="H14" s="366" t="s">
        <v>157</v>
      </c>
      <c r="I14" s="41" t="s">
        <v>126</v>
      </c>
      <c r="J14" s="41" t="s">
        <v>125</v>
      </c>
    </row>
    <row r="15" spans="1:16" x14ac:dyDescent="0.25">
      <c r="A15" s="17">
        <v>1</v>
      </c>
      <c r="B15" s="17">
        <v>2</v>
      </c>
      <c r="C15" s="490">
        <v>6</v>
      </c>
      <c r="D15" s="491"/>
      <c r="E15" s="491"/>
      <c r="F15" s="492"/>
      <c r="G15" s="422">
        <v>7</v>
      </c>
      <c r="H15" s="257">
        <v>8</v>
      </c>
    </row>
    <row r="16" spans="1:16" ht="18" customHeight="1" x14ac:dyDescent="0.25">
      <c r="A16" s="18"/>
      <c r="B16" s="104" t="s">
        <v>64</v>
      </c>
      <c r="C16" s="258"/>
      <c r="D16" s="258"/>
      <c r="E16" s="258"/>
      <c r="F16" s="258"/>
      <c r="G16" s="248"/>
      <c r="H16" s="367">
        <f>H21+H25+H32+H52+H57+H65+H72+H76+H80+H84+H91+H95+H113+H123+H127+H162+H173+H177+H44+H185</f>
        <v>58280.299999999996</v>
      </c>
      <c r="K16" s="289"/>
      <c r="L16" s="29"/>
      <c r="P16" s="29"/>
    </row>
    <row r="17" spans="1:11" s="22" customFormat="1" ht="0.75" hidden="1" customHeight="1" x14ac:dyDescent="0.2">
      <c r="A17" s="21"/>
      <c r="B17" s="109" t="s">
        <v>122</v>
      </c>
      <c r="C17" s="249" t="s">
        <v>23</v>
      </c>
      <c r="D17" s="249" t="s">
        <v>67</v>
      </c>
      <c r="E17" s="249" t="s">
        <v>22</v>
      </c>
      <c r="F17" s="249" t="s">
        <v>133</v>
      </c>
      <c r="G17" s="249"/>
      <c r="H17" s="367">
        <f>H18</f>
        <v>0</v>
      </c>
      <c r="J17" s="30"/>
      <c r="K17" s="288"/>
    </row>
    <row r="18" spans="1:11" s="22" customFormat="1" hidden="1" x14ac:dyDescent="0.25">
      <c r="A18" s="23"/>
      <c r="B18" s="108" t="s">
        <v>105</v>
      </c>
      <c r="C18" s="258" t="s">
        <v>23</v>
      </c>
      <c r="D18" s="258" t="s">
        <v>76</v>
      </c>
      <c r="E18" s="258" t="s">
        <v>22</v>
      </c>
      <c r="F18" s="258" t="s">
        <v>133</v>
      </c>
      <c r="G18" s="258"/>
      <c r="H18" s="364">
        <f>H19</f>
        <v>0</v>
      </c>
      <c r="K18" s="288"/>
    </row>
    <row r="19" spans="1:11" s="22" customFormat="1" ht="45" hidden="1" x14ac:dyDescent="0.25">
      <c r="A19" s="23"/>
      <c r="B19" s="108" t="s">
        <v>106</v>
      </c>
      <c r="C19" s="258" t="s">
        <v>23</v>
      </c>
      <c r="D19" s="258" t="s">
        <v>76</v>
      </c>
      <c r="E19" s="258" t="s">
        <v>22</v>
      </c>
      <c r="F19" s="258" t="s">
        <v>132</v>
      </c>
      <c r="G19" s="258"/>
      <c r="H19" s="364">
        <f>H20</f>
        <v>0</v>
      </c>
      <c r="K19" s="288"/>
    </row>
    <row r="20" spans="1:11" s="22" customFormat="1" ht="1.5" hidden="1" customHeight="1" x14ac:dyDescent="0.25">
      <c r="A20" s="23"/>
      <c r="B20" s="106" t="s">
        <v>81</v>
      </c>
      <c r="C20" s="258" t="s">
        <v>23</v>
      </c>
      <c r="D20" s="258" t="s">
        <v>76</v>
      </c>
      <c r="E20" s="258" t="s">
        <v>22</v>
      </c>
      <c r="F20" s="258" t="s">
        <v>132</v>
      </c>
      <c r="G20" s="258" t="s">
        <v>82</v>
      </c>
      <c r="H20" s="364">
        <v>0</v>
      </c>
      <c r="K20" s="288"/>
    </row>
    <row r="21" spans="1:11" s="22" customFormat="1" ht="42.75" x14ac:dyDescent="0.2">
      <c r="A21" s="21"/>
      <c r="B21" s="109" t="s">
        <v>548</v>
      </c>
      <c r="C21" s="249" t="s">
        <v>23</v>
      </c>
      <c r="D21" s="249" t="s">
        <v>67</v>
      </c>
      <c r="E21" s="249" t="s">
        <v>22</v>
      </c>
      <c r="F21" s="249" t="s">
        <v>133</v>
      </c>
      <c r="G21" s="249"/>
      <c r="H21" s="367">
        <f>H22</f>
        <v>10</v>
      </c>
      <c r="K21" s="288"/>
    </row>
    <row r="22" spans="1:11" x14ac:dyDescent="0.25">
      <c r="A22" s="23"/>
      <c r="B22" s="20" t="s">
        <v>105</v>
      </c>
      <c r="C22" s="258" t="s">
        <v>23</v>
      </c>
      <c r="D22" s="258" t="s">
        <v>76</v>
      </c>
      <c r="E22" s="258" t="s">
        <v>22</v>
      </c>
      <c r="F22" s="258" t="s">
        <v>133</v>
      </c>
      <c r="G22" s="258"/>
      <c r="H22" s="364">
        <f>H24</f>
        <v>10</v>
      </c>
      <c r="K22" s="285"/>
    </row>
    <row r="23" spans="1:11" ht="45" x14ac:dyDescent="0.25">
      <c r="A23" s="23"/>
      <c r="B23" s="107" t="s">
        <v>166</v>
      </c>
      <c r="C23" s="258" t="s">
        <v>23</v>
      </c>
      <c r="D23" s="258" t="s">
        <v>76</v>
      </c>
      <c r="E23" s="258" t="s">
        <v>22</v>
      </c>
      <c r="F23" s="258" t="s">
        <v>132</v>
      </c>
      <c r="G23" s="258"/>
      <c r="H23" s="364">
        <f>H24</f>
        <v>10</v>
      </c>
      <c r="K23" s="285"/>
    </row>
    <row r="24" spans="1:11" ht="30" x14ac:dyDescent="0.25">
      <c r="A24" s="23"/>
      <c r="B24" s="107" t="s">
        <v>81</v>
      </c>
      <c r="C24" s="258" t="s">
        <v>23</v>
      </c>
      <c r="D24" s="258" t="s">
        <v>76</v>
      </c>
      <c r="E24" s="258" t="s">
        <v>22</v>
      </c>
      <c r="F24" s="258" t="s">
        <v>132</v>
      </c>
      <c r="G24" s="258" t="s">
        <v>82</v>
      </c>
      <c r="H24" s="364">
        <f>прил._4!K113</f>
        <v>10</v>
      </c>
      <c r="K24" s="289"/>
    </row>
    <row r="25" spans="1:11" s="22" customFormat="1" ht="57" x14ac:dyDescent="0.2">
      <c r="A25" s="21"/>
      <c r="B25" s="109" t="s">
        <v>550</v>
      </c>
      <c r="C25" s="249" t="s">
        <v>24</v>
      </c>
      <c r="D25" s="249" t="s">
        <v>67</v>
      </c>
      <c r="E25" s="249" t="s">
        <v>22</v>
      </c>
      <c r="F25" s="249" t="s">
        <v>133</v>
      </c>
      <c r="G25" s="249"/>
      <c r="H25" s="367">
        <f>H26+H29</f>
        <v>5018.8</v>
      </c>
      <c r="K25" s="288"/>
    </row>
    <row r="26" spans="1:11" ht="30" x14ac:dyDescent="0.25">
      <c r="A26" s="23"/>
      <c r="B26" s="106" t="s">
        <v>354</v>
      </c>
      <c r="C26" s="258" t="s">
        <v>24</v>
      </c>
      <c r="D26" s="258" t="s">
        <v>76</v>
      </c>
      <c r="E26" s="258" t="s">
        <v>22</v>
      </c>
      <c r="F26" s="258" t="s">
        <v>133</v>
      </c>
      <c r="G26" s="258"/>
      <c r="H26" s="364">
        <f>H27</f>
        <v>4578.8</v>
      </c>
      <c r="K26" s="285"/>
    </row>
    <row r="27" spans="1:11" ht="30" x14ac:dyDescent="0.25">
      <c r="A27" s="23"/>
      <c r="B27" s="108" t="str">
        <f>прил._4!B116</f>
        <v>Мероприятия финансируемые за счет средств дорожного фонда</v>
      </c>
      <c r="C27" s="258" t="s">
        <v>24</v>
      </c>
      <c r="D27" s="258" t="s">
        <v>76</v>
      </c>
      <c r="E27" s="258" t="s">
        <v>22</v>
      </c>
      <c r="F27" s="258" t="s">
        <v>134</v>
      </c>
      <c r="G27" s="258"/>
      <c r="H27" s="364">
        <f>H28</f>
        <v>4578.8</v>
      </c>
      <c r="K27" s="285"/>
    </row>
    <row r="28" spans="1:11" s="28" customFormat="1" ht="30" x14ac:dyDescent="0.25">
      <c r="A28" s="23"/>
      <c r="B28" s="107" t="s">
        <v>81</v>
      </c>
      <c r="C28" s="258" t="s">
        <v>24</v>
      </c>
      <c r="D28" s="258" t="s">
        <v>76</v>
      </c>
      <c r="E28" s="258" t="s">
        <v>22</v>
      </c>
      <c r="F28" s="258" t="s">
        <v>134</v>
      </c>
      <c r="G28" s="258" t="s">
        <v>82</v>
      </c>
      <c r="H28" s="364">
        <f>прил._4!K117</f>
        <v>4578.8</v>
      </c>
      <c r="K28" s="285"/>
    </row>
    <row r="29" spans="1:11" s="28" customFormat="1" x14ac:dyDescent="0.25">
      <c r="A29" s="23"/>
      <c r="B29" s="155" t="s">
        <v>474</v>
      </c>
      <c r="C29" s="258" t="s">
        <v>24</v>
      </c>
      <c r="D29" s="258" t="s">
        <v>69</v>
      </c>
      <c r="E29" s="258" t="s">
        <v>22</v>
      </c>
      <c r="F29" s="258" t="s">
        <v>133</v>
      </c>
      <c r="G29" s="258"/>
      <c r="H29" s="364">
        <f>H30</f>
        <v>440</v>
      </c>
      <c r="K29" s="285"/>
    </row>
    <row r="30" spans="1:11" s="28" customFormat="1" ht="30" x14ac:dyDescent="0.25">
      <c r="A30" s="23"/>
      <c r="B30" s="155" t="s">
        <v>473</v>
      </c>
      <c r="C30" s="258" t="s">
        <v>24</v>
      </c>
      <c r="D30" s="258" t="s">
        <v>69</v>
      </c>
      <c r="E30" s="258" t="s">
        <v>22</v>
      </c>
      <c r="F30" s="258" t="s">
        <v>134</v>
      </c>
      <c r="G30" s="258"/>
      <c r="H30" s="364">
        <f>H31</f>
        <v>440</v>
      </c>
      <c r="K30" s="285"/>
    </row>
    <row r="31" spans="1:11" s="28" customFormat="1" ht="30" x14ac:dyDescent="0.25">
      <c r="A31" s="23"/>
      <c r="B31" s="155" t="s">
        <v>81</v>
      </c>
      <c r="C31" s="258" t="s">
        <v>24</v>
      </c>
      <c r="D31" s="258" t="s">
        <v>69</v>
      </c>
      <c r="E31" s="258" t="s">
        <v>22</v>
      </c>
      <c r="F31" s="258" t="s">
        <v>134</v>
      </c>
      <c r="G31" s="258" t="s">
        <v>82</v>
      </c>
      <c r="H31" s="364">
        <f>прил._4!K120</f>
        <v>440</v>
      </c>
      <c r="K31" s="285"/>
    </row>
    <row r="32" spans="1:11" s="28" customFormat="1" ht="57" x14ac:dyDescent="0.25">
      <c r="A32" s="21"/>
      <c r="B32" s="109" t="str">
        <f>прил._4!B87</f>
        <v>Муниципальная программа «Защита населения и территории Новодмитриевского сельского поселения от чрезвычайных ситуаций природного и техногенного характера»</v>
      </c>
      <c r="C32" s="249" t="s">
        <v>29</v>
      </c>
      <c r="D32" s="249" t="s">
        <v>67</v>
      </c>
      <c r="E32" s="249" t="s">
        <v>22</v>
      </c>
      <c r="F32" s="249" t="s">
        <v>133</v>
      </c>
      <c r="G32" s="249"/>
      <c r="H32" s="367">
        <f>H33+H38+H41</f>
        <v>45</v>
      </c>
      <c r="K32" s="285"/>
    </row>
    <row r="33" spans="1:11" s="28" customFormat="1" ht="45" x14ac:dyDescent="0.25">
      <c r="A33" s="23"/>
      <c r="B33" s="108" t="s">
        <v>169</v>
      </c>
      <c r="C33" s="258" t="s">
        <v>29</v>
      </c>
      <c r="D33" s="258" t="s">
        <v>76</v>
      </c>
      <c r="E33" s="258" t="s">
        <v>22</v>
      </c>
      <c r="F33" s="258" t="s">
        <v>133</v>
      </c>
      <c r="G33" s="258"/>
      <c r="H33" s="364">
        <f>H36</f>
        <v>20</v>
      </c>
      <c r="K33" s="285"/>
    </row>
    <row r="34" spans="1:11" ht="17.25" hidden="1" customHeight="1" x14ac:dyDescent="0.25">
      <c r="A34" s="23"/>
      <c r="B34" s="20" t="s">
        <v>51</v>
      </c>
      <c r="C34" s="258" t="s">
        <v>29</v>
      </c>
      <c r="D34" s="258" t="s">
        <v>76</v>
      </c>
      <c r="E34" s="258"/>
      <c r="F34" s="258" t="s">
        <v>153</v>
      </c>
      <c r="G34" s="258"/>
      <c r="H34" s="364"/>
      <c r="K34" s="285"/>
    </row>
    <row r="35" spans="1:11" ht="28.5" hidden="1" customHeight="1" x14ac:dyDescent="0.25">
      <c r="A35" s="23"/>
      <c r="B35" s="20" t="s">
        <v>81</v>
      </c>
      <c r="C35" s="258" t="s">
        <v>29</v>
      </c>
      <c r="D35" s="258" t="s">
        <v>76</v>
      </c>
      <c r="E35" s="258"/>
      <c r="F35" s="258" t="s">
        <v>153</v>
      </c>
      <c r="G35" s="258" t="s">
        <v>82</v>
      </c>
      <c r="H35" s="364"/>
      <c r="K35" s="285"/>
    </row>
    <row r="36" spans="1:11" ht="48" customHeight="1" x14ac:dyDescent="0.25">
      <c r="A36" s="23"/>
      <c r="B36" s="107" t="str">
        <f>прил._4!B89</f>
        <v>Подготовка  населения и организаций к действиям в чрезвычайной ситуации в мирное и военное время</v>
      </c>
      <c r="C36" s="258" t="s">
        <v>29</v>
      </c>
      <c r="D36" s="258" t="s">
        <v>76</v>
      </c>
      <c r="E36" s="258" t="s">
        <v>22</v>
      </c>
      <c r="F36" s="258" t="s">
        <v>153</v>
      </c>
      <c r="G36" s="258"/>
      <c r="H36" s="364">
        <f>H37</f>
        <v>20</v>
      </c>
      <c r="K36" s="285"/>
    </row>
    <row r="37" spans="1:11" ht="30" x14ac:dyDescent="0.25">
      <c r="A37" s="23"/>
      <c r="B37" s="107" t="s">
        <v>81</v>
      </c>
      <c r="C37" s="258" t="s">
        <v>29</v>
      </c>
      <c r="D37" s="258" t="s">
        <v>76</v>
      </c>
      <c r="E37" s="258" t="s">
        <v>22</v>
      </c>
      <c r="F37" s="258" t="s">
        <v>153</v>
      </c>
      <c r="G37" s="258" t="s">
        <v>82</v>
      </c>
      <c r="H37" s="364">
        <f>прил._4!K90</f>
        <v>20</v>
      </c>
      <c r="K37" s="285"/>
    </row>
    <row r="38" spans="1:11" x14ac:dyDescent="0.25">
      <c r="A38" s="23"/>
      <c r="B38" s="79" t="s">
        <v>385</v>
      </c>
      <c r="C38" s="258" t="s">
        <v>29</v>
      </c>
      <c r="D38" s="258" t="s">
        <v>89</v>
      </c>
      <c r="E38" s="258" t="s">
        <v>22</v>
      </c>
      <c r="F38" s="258" t="s">
        <v>133</v>
      </c>
      <c r="G38" s="258"/>
      <c r="H38" s="364">
        <f>H40</f>
        <v>5</v>
      </c>
      <c r="K38" s="285"/>
    </row>
    <row r="39" spans="1:11" ht="45" x14ac:dyDescent="0.25">
      <c r="A39" s="23"/>
      <c r="B39" s="79" t="s">
        <v>551</v>
      </c>
      <c r="C39" s="258" t="s">
        <v>29</v>
      </c>
      <c r="D39" s="258" t="s">
        <v>89</v>
      </c>
      <c r="E39" s="258" t="s">
        <v>22</v>
      </c>
      <c r="F39" s="258" t="s">
        <v>386</v>
      </c>
      <c r="G39" s="258"/>
      <c r="H39" s="364">
        <f>H40</f>
        <v>5</v>
      </c>
      <c r="K39" s="285"/>
    </row>
    <row r="40" spans="1:11" ht="30" x14ac:dyDescent="0.25">
      <c r="A40" s="23"/>
      <c r="B40" s="79" t="s">
        <v>81</v>
      </c>
      <c r="C40" s="258" t="s">
        <v>29</v>
      </c>
      <c r="D40" s="258" t="s">
        <v>89</v>
      </c>
      <c r="E40" s="258" t="s">
        <v>22</v>
      </c>
      <c r="F40" s="258" t="s">
        <v>386</v>
      </c>
      <c r="G40" s="258" t="s">
        <v>82</v>
      </c>
      <c r="H40" s="364">
        <v>5</v>
      </c>
      <c r="K40" s="285"/>
    </row>
    <row r="41" spans="1:11" x14ac:dyDescent="0.25">
      <c r="A41" s="23"/>
      <c r="B41" s="106" t="s">
        <v>96</v>
      </c>
      <c r="C41" s="258" t="s">
        <v>29</v>
      </c>
      <c r="D41" s="258" t="s">
        <v>91</v>
      </c>
      <c r="E41" s="258" t="s">
        <v>22</v>
      </c>
      <c r="F41" s="258" t="s">
        <v>133</v>
      </c>
      <c r="G41" s="258"/>
      <c r="H41" s="364">
        <v>20</v>
      </c>
      <c r="K41" s="285"/>
    </row>
    <row r="42" spans="1:11" ht="29.25" customHeight="1" x14ac:dyDescent="0.25">
      <c r="A42" s="23"/>
      <c r="B42" s="106" t="str">
        <f>прил._4!B102</f>
        <v>Поддержка и развитие Кубанского казачества</v>
      </c>
      <c r="C42" s="258" t="s">
        <v>29</v>
      </c>
      <c r="D42" s="258" t="s">
        <v>91</v>
      </c>
      <c r="E42" s="258" t="s">
        <v>22</v>
      </c>
      <c r="F42" s="258" t="s">
        <v>154</v>
      </c>
      <c r="G42" s="258"/>
      <c r="H42" s="364">
        <v>20</v>
      </c>
      <c r="K42" s="285"/>
    </row>
    <row r="43" spans="1:11" ht="30" x14ac:dyDescent="0.25">
      <c r="A43" s="23"/>
      <c r="B43" s="302" t="s">
        <v>355</v>
      </c>
      <c r="C43" s="258" t="s">
        <v>29</v>
      </c>
      <c r="D43" s="258" t="s">
        <v>91</v>
      </c>
      <c r="E43" s="258" t="s">
        <v>22</v>
      </c>
      <c r="F43" s="258" t="s">
        <v>154</v>
      </c>
      <c r="G43" s="258" t="s">
        <v>112</v>
      </c>
      <c r="H43" s="364">
        <f>прил._4!K103</f>
        <v>20</v>
      </c>
      <c r="K43" s="285"/>
    </row>
    <row r="44" spans="1:11" ht="42.75" x14ac:dyDescent="0.25">
      <c r="A44" s="21"/>
      <c r="B44" s="109" t="str">
        <f>прил._4!B160</f>
        <v>Муниципальная программа "Развитие культуры  в Новодмитриевском сельском поселении на 2024-2026 годы"</v>
      </c>
      <c r="C44" s="249" t="s">
        <v>27</v>
      </c>
      <c r="D44" s="249" t="s">
        <v>67</v>
      </c>
      <c r="E44" s="249" t="s">
        <v>22</v>
      </c>
      <c r="F44" s="249" t="s">
        <v>133</v>
      </c>
      <c r="G44" s="249"/>
      <c r="H44" s="367">
        <f>H46+H49</f>
        <v>5981.5</v>
      </c>
      <c r="K44" s="285"/>
    </row>
    <row r="45" spans="1:11" ht="15.75" x14ac:dyDescent="0.25">
      <c r="A45" s="23"/>
      <c r="B45" s="119" t="s">
        <v>164</v>
      </c>
      <c r="C45" s="258" t="s">
        <v>27</v>
      </c>
      <c r="D45" s="258" t="s">
        <v>76</v>
      </c>
      <c r="E45" s="258" t="s">
        <v>22</v>
      </c>
      <c r="F45" s="258" t="s">
        <v>133</v>
      </c>
      <c r="G45" s="258"/>
      <c r="H45" s="364">
        <f>H49+H46</f>
        <v>5981.5</v>
      </c>
      <c r="K45" s="285"/>
    </row>
    <row r="46" spans="1:11" ht="15.75" x14ac:dyDescent="0.25">
      <c r="A46" s="27"/>
      <c r="B46" s="119" t="s">
        <v>113</v>
      </c>
      <c r="C46" s="258" t="s">
        <v>27</v>
      </c>
      <c r="D46" s="258" t="s">
        <v>76</v>
      </c>
      <c r="E46" s="258" t="s">
        <v>29</v>
      </c>
      <c r="F46" s="258" t="s">
        <v>133</v>
      </c>
      <c r="G46" s="258"/>
      <c r="H46" s="364">
        <f>H47</f>
        <v>5881.5</v>
      </c>
      <c r="K46" s="285"/>
    </row>
    <row r="47" spans="1:11" ht="32.25" customHeight="1" x14ac:dyDescent="0.25">
      <c r="A47" s="27"/>
      <c r="B47" s="119" t="str">
        <f>прил._4!B164</f>
        <v>Расходы на обеспечение деятельности (оказание услуг) муниципальных учреждений</v>
      </c>
      <c r="C47" s="258" t="s">
        <v>27</v>
      </c>
      <c r="D47" s="258" t="s">
        <v>76</v>
      </c>
      <c r="E47" s="258" t="s">
        <v>29</v>
      </c>
      <c r="F47" s="258" t="s">
        <v>135</v>
      </c>
      <c r="G47" s="258"/>
      <c r="H47" s="364">
        <f>H48</f>
        <v>5881.5</v>
      </c>
      <c r="K47" s="285"/>
    </row>
    <row r="48" spans="1:11" ht="47.25" x14ac:dyDescent="0.25">
      <c r="A48" s="27"/>
      <c r="B48" s="119" t="s">
        <v>159</v>
      </c>
      <c r="C48" s="258" t="s">
        <v>27</v>
      </c>
      <c r="D48" s="258" t="s">
        <v>76</v>
      </c>
      <c r="E48" s="258" t="s">
        <v>29</v>
      </c>
      <c r="F48" s="258" t="s">
        <v>135</v>
      </c>
      <c r="G48" s="258" t="s">
        <v>112</v>
      </c>
      <c r="H48" s="364">
        <f>прил._4!K162</f>
        <v>5881.5</v>
      </c>
      <c r="K48" s="285"/>
    </row>
    <row r="49" spans="1:11" x14ac:dyDescent="0.25">
      <c r="A49" s="23"/>
      <c r="B49" s="108" t="s">
        <v>114</v>
      </c>
      <c r="C49" s="258" t="s">
        <v>27</v>
      </c>
      <c r="D49" s="258" t="s">
        <v>76</v>
      </c>
      <c r="E49" s="258" t="s">
        <v>30</v>
      </c>
      <c r="F49" s="258" t="s">
        <v>133</v>
      </c>
      <c r="G49" s="258"/>
      <c r="H49" s="364">
        <f>H51</f>
        <v>100</v>
      </c>
      <c r="K49" s="285"/>
    </row>
    <row r="50" spans="1:11" x14ac:dyDescent="0.25">
      <c r="A50" s="23"/>
      <c r="B50" s="20" t="str">
        <f>прил._4!B169</f>
        <v>Мероприятия в сфере сохранения и развития культуры</v>
      </c>
      <c r="C50" s="258" t="s">
        <v>27</v>
      </c>
      <c r="D50" s="258" t="s">
        <v>76</v>
      </c>
      <c r="E50" s="258" t="s">
        <v>30</v>
      </c>
      <c r="F50" s="258" t="s">
        <v>136</v>
      </c>
      <c r="G50" s="258"/>
      <c r="H50" s="364">
        <f>H51</f>
        <v>100</v>
      </c>
      <c r="K50" s="285"/>
    </row>
    <row r="51" spans="1:11" ht="30" x14ac:dyDescent="0.25">
      <c r="A51" s="23"/>
      <c r="B51" s="106" t="s">
        <v>81</v>
      </c>
      <c r="C51" s="258" t="s">
        <v>27</v>
      </c>
      <c r="D51" s="258" t="s">
        <v>76</v>
      </c>
      <c r="E51" s="258" t="s">
        <v>30</v>
      </c>
      <c r="F51" s="258" t="s">
        <v>136</v>
      </c>
      <c r="G51" s="258" t="s">
        <v>82</v>
      </c>
      <c r="H51" s="364">
        <f>прил._4!K170</f>
        <v>100</v>
      </c>
      <c r="K51" s="285"/>
    </row>
    <row r="52" spans="1:11" x14ac:dyDescent="0.25">
      <c r="A52" s="23"/>
      <c r="B52" s="110" t="s">
        <v>42</v>
      </c>
      <c r="C52" s="249" t="s">
        <v>30</v>
      </c>
      <c r="D52" s="249" t="s">
        <v>67</v>
      </c>
      <c r="E52" s="249" t="s">
        <v>22</v>
      </c>
      <c r="F52" s="249" t="s">
        <v>133</v>
      </c>
      <c r="G52" s="249"/>
      <c r="H52" s="367">
        <f>H53</f>
        <v>307</v>
      </c>
      <c r="K52" s="285"/>
    </row>
    <row r="53" spans="1:11" x14ac:dyDescent="0.25">
      <c r="A53" s="23"/>
      <c r="B53" s="109" t="str">
        <f>прил._4!B185</f>
        <v>Развитие физической культуры и спорта</v>
      </c>
      <c r="C53" s="249" t="s">
        <v>30</v>
      </c>
      <c r="D53" s="249" t="s">
        <v>76</v>
      </c>
      <c r="E53" s="249" t="s">
        <v>25</v>
      </c>
      <c r="F53" s="249" t="s">
        <v>133</v>
      </c>
      <c r="G53" s="249"/>
      <c r="H53" s="367">
        <f>H54</f>
        <v>307</v>
      </c>
      <c r="K53" s="285"/>
    </row>
    <row r="54" spans="1:11" x14ac:dyDescent="0.25">
      <c r="A54" s="23"/>
      <c r="B54" s="20" t="s">
        <v>119</v>
      </c>
      <c r="C54" s="258" t="s">
        <v>30</v>
      </c>
      <c r="D54" s="258" t="s">
        <v>76</v>
      </c>
      <c r="E54" s="258" t="s">
        <v>25</v>
      </c>
      <c r="F54" s="258" t="s">
        <v>137</v>
      </c>
      <c r="G54" s="258"/>
      <c r="H54" s="364">
        <f>H55+H56</f>
        <v>307</v>
      </c>
      <c r="K54" s="285"/>
    </row>
    <row r="55" spans="1:11" ht="75" x14ac:dyDescent="0.25">
      <c r="A55" s="23"/>
      <c r="B55" s="19" t="s">
        <v>77</v>
      </c>
      <c r="C55" s="258" t="s">
        <v>30</v>
      </c>
      <c r="D55" s="258" t="s">
        <v>76</v>
      </c>
      <c r="E55" s="258" t="s">
        <v>25</v>
      </c>
      <c r="F55" s="258" t="s">
        <v>137</v>
      </c>
      <c r="G55" s="258" t="s">
        <v>78</v>
      </c>
      <c r="H55" s="364">
        <f>прил._4!K188</f>
        <v>277</v>
      </c>
      <c r="K55" s="285"/>
    </row>
    <row r="56" spans="1:11" ht="30" x14ac:dyDescent="0.25">
      <c r="A56" s="23"/>
      <c r="B56" s="76" t="s">
        <v>81</v>
      </c>
      <c r="C56" s="258" t="s">
        <v>30</v>
      </c>
      <c r="D56" s="258" t="s">
        <v>76</v>
      </c>
      <c r="E56" s="258" t="s">
        <v>25</v>
      </c>
      <c r="F56" s="258" t="s">
        <v>137</v>
      </c>
      <c r="G56" s="258" t="s">
        <v>82</v>
      </c>
      <c r="H56" s="364">
        <f>прил._4!K189</f>
        <v>30</v>
      </c>
      <c r="K56" s="285"/>
    </row>
    <row r="57" spans="1:11" ht="42.75" x14ac:dyDescent="0.25">
      <c r="A57" s="21"/>
      <c r="B57" s="109" t="str">
        <f>прил._4!B152</f>
        <v>Муниципальная программа "Молодежь Северского района в Новодмитриевском сельском поселении  2024-2026 годы"</v>
      </c>
      <c r="C57" s="249" t="s">
        <v>100</v>
      </c>
      <c r="D57" s="249" t="s">
        <v>67</v>
      </c>
      <c r="E57" s="249" t="s">
        <v>22</v>
      </c>
      <c r="F57" s="249" t="s">
        <v>133</v>
      </c>
      <c r="G57" s="249"/>
      <c r="H57" s="367">
        <f>H58</f>
        <v>277</v>
      </c>
      <c r="I57" s="32"/>
      <c r="J57" s="32"/>
      <c r="K57" s="285"/>
    </row>
    <row r="58" spans="1:11" ht="30" x14ac:dyDescent="0.25">
      <c r="A58" s="23"/>
      <c r="B58" s="133" t="s">
        <v>356</v>
      </c>
      <c r="C58" s="258" t="s">
        <v>100</v>
      </c>
      <c r="D58" s="258" t="s">
        <v>76</v>
      </c>
      <c r="E58" s="258" t="s">
        <v>22</v>
      </c>
      <c r="F58" s="258" t="s">
        <v>133</v>
      </c>
      <c r="G58" s="258"/>
      <c r="H58" s="364">
        <f>H59</f>
        <v>277</v>
      </c>
      <c r="I58" s="32"/>
      <c r="J58" s="32"/>
      <c r="K58" s="285"/>
    </row>
    <row r="59" spans="1:11" ht="45" x14ac:dyDescent="0.25">
      <c r="A59" s="23"/>
      <c r="B59" s="34" t="s">
        <v>163</v>
      </c>
      <c r="C59" s="258" t="s">
        <v>100</v>
      </c>
      <c r="D59" s="258" t="s">
        <v>76</v>
      </c>
      <c r="E59" s="258" t="s">
        <v>21</v>
      </c>
      <c r="F59" s="258" t="s">
        <v>133</v>
      </c>
      <c r="G59" s="258"/>
      <c r="H59" s="364">
        <f>H60</f>
        <v>277</v>
      </c>
      <c r="I59" s="32"/>
      <c r="J59" s="32"/>
      <c r="K59" s="285"/>
    </row>
    <row r="60" spans="1:11" x14ac:dyDescent="0.25">
      <c r="A60" s="23"/>
      <c r="B60" s="76" t="s">
        <v>35</v>
      </c>
      <c r="C60" s="258" t="s">
        <v>100</v>
      </c>
      <c r="D60" s="258" t="s">
        <v>76</v>
      </c>
      <c r="E60" s="258" t="s">
        <v>21</v>
      </c>
      <c r="F60" s="258" t="s">
        <v>138</v>
      </c>
      <c r="G60" s="258"/>
      <c r="H60" s="364">
        <f>H61+H62</f>
        <v>277</v>
      </c>
      <c r="I60" s="32"/>
      <c r="J60" s="32"/>
      <c r="K60" s="285"/>
    </row>
    <row r="61" spans="1:11" ht="75" x14ac:dyDescent="0.25">
      <c r="A61" s="23"/>
      <c r="B61" s="76" t="s">
        <v>77</v>
      </c>
      <c r="C61" s="258" t="str">
        <f>прил._4!F156</f>
        <v>10</v>
      </c>
      <c r="D61" s="258" t="str">
        <f>прил._4!G156</f>
        <v>1</v>
      </c>
      <c r="E61" s="258" t="str">
        <f>прил._4!H156</f>
        <v>01</v>
      </c>
      <c r="F61" s="258" t="str">
        <f>прил._4!I156</f>
        <v>10520</v>
      </c>
      <c r="G61" s="258" t="s">
        <v>78</v>
      </c>
      <c r="H61" s="364">
        <f>прил._4!K156</f>
        <v>247</v>
      </c>
      <c r="I61" s="32"/>
      <c r="J61" s="32"/>
      <c r="K61" s="285"/>
    </row>
    <row r="62" spans="1:11" ht="30" x14ac:dyDescent="0.25">
      <c r="A62" s="21"/>
      <c r="B62" s="76" t="s">
        <v>81</v>
      </c>
      <c r="C62" s="258" t="s">
        <v>100</v>
      </c>
      <c r="D62" s="258" t="s">
        <v>76</v>
      </c>
      <c r="E62" s="258" t="s">
        <v>21</v>
      </c>
      <c r="F62" s="258" t="s">
        <v>138</v>
      </c>
      <c r="G62" s="258" t="s">
        <v>82</v>
      </c>
      <c r="H62" s="364">
        <f>прил._4!K157</f>
        <v>30</v>
      </c>
      <c r="I62" s="32"/>
      <c r="J62" s="32"/>
      <c r="K62" s="285"/>
    </row>
    <row r="63" spans="1:11" ht="30" hidden="1" x14ac:dyDescent="0.25">
      <c r="A63" s="23"/>
      <c r="B63" s="26" t="s">
        <v>81</v>
      </c>
      <c r="C63" s="258" t="s">
        <v>100</v>
      </c>
      <c r="D63" s="258" t="s">
        <v>76</v>
      </c>
      <c r="E63" s="258" t="s">
        <v>23</v>
      </c>
      <c r="F63" s="258" t="s">
        <v>138</v>
      </c>
      <c r="G63" s="258" t="s">
        <v>78</v>
      </c>
      <c r="H63" s="364"/>
      <c r="I63" s="32"/>
      <c r="J63" s="32"/>
      <c r="K63" s="285"/>
    </row>
    <row r="64" spans="1:11" ht="21" hidden="1" customHeight="1" x14ac:dyDescent="0.25">
      <c r="A64" s="23"/>
      <c r="B64" s="106" t="s">
        <v>81</v>
      </c>
      <c r="C64" s="258" t="s">
        <v>100</v>
      </c>
      <c r="D64" s="258" t="s">
        <v>76</v>
      </c>
      <c r="E64" s="258" t="s">
        <v>23</v>
      </c>
      <c r="F64" s="258" t="s">
        <v>138</v>
      </c>
      <c r="G64" s="258" t="s">
        <v>82</v>
      </c>
      <c r="H64" s="364"/>
      <c r="I64" s="32">
        <v>0</v>
      </c>
      <c r="J64" s="32">
        <v>0</v>
      </c>
      <c r="K64" s="285"/>
    </row>
    <row r="65" spans="1:11" ht="57" x14ac:dyDescent="0.25">
      <c r="A65" s="27"/>
      <c r="B65" s="109" t="str">
        <f>прил._4!B66</f>
        <v>Муниципальная программа "Региональная политика и развитие гражданского общества в Новодмитриевском сельском поселении на 2024-2026 годы"</v>
      </c>
      <c r="C65" s="249" t="s">
        <v>41</v>
      </c>
      <c r="D65" s="249" t="s">
        <v>67</v>
      </c>
      <c r="E65" s="249" t="s">
        <v>22</v>
      </c>
      <c r="F65" s="249" t="s">
        <v>133</v>
      </c>
      <c r="G65" s="423"/>
      <c r="H65" s="367">
        <f>H66</f>
        <v>14.4</v>
      </c>
      <c r="K65" s="285"/>
    </row>
    <row r="66" spans="1:11" ht="30" x14ac:dyDescent="0.25">
      <c r="A66" s="27"/>
      <c r="B66" s="108" t="s">
        <v>93</v>
      </c>
      <c r="C66" s="258" t="s">
        <v>41</v>
      </c>
      <c r="D66" s="258" t="s">
        <v>76</v>
      </c>
      <c r="E66" s="258" t="s">
        <v>22</v>
      </c>
      <c r="F66" s="258" t="s">
        <v>133</v>
      </c>
      <c r="G66" s="424"/>
      <c r="H66" s="364">
        <f>H67</f>
        <v>14.4</v>
      </c>
      <c r="K66" s="285"/>
    </row>
    <row r="67" spans="1:11" ht="33.75" customHeight="1" x14ac:dyDescent="0.25">
      <c r="A67" s="27"/>
      <c r="B67" s="108" t="s">
        <v>94</v>
      </c>
      <c r="C67" s="258" t="s">
        <v>41</v>
      </c>
      <c r="D67" s="258" t="s">
        <v>76</v>
      </c>
      <c r="E67" s="258" t="s">
        <v>22</v>
      </c>
      <c r="F67" s="258" t="s">
        <v>139</v>
      </c>
      <c r="G67" s="424"/>
      <c r="H67" s="364">
        <f>H68</f>
        <v>14.4</v>
      </c>
      <c r="K67" s="285"/>
    </row>
    <row r="68" spans="1:11" x14ac:dyDescent="0.25">
      <c r="A68" s="27"/>
      <c r="B68" s="20" t="str">
        <f>прил._4!B69</f>
        <v>Социальное обеспечение и иные выплаты населению</v>
      </c>
      <c r="C68" s="258" t="s">
        <v>41</v>
      </c>
      <c r="D68" s="258" t="s">
        <v>76</v>
      </c>
      <c r="E68" s="258" t="s">
        <v>22</v>
      </c>
      <c r="F68" s="258" t="s">
        <v>139</v>
      </c>
      <c r="G68" s="424" t="s">
        <v>117</v>
      </c>
      <c r="H68" s="364">
        <f>прил._4!K69</f>
        <v>14.4</v>
      </c>
      <c r="K68" s="285"/>
    </row>
    <row r="69" spans="1:11" ht="32.25" hidden="1" customHeight="1" x14ac:dyDescent="0.25">
      <c r="A69" s="27"/>
      <c r="B69" s="77" t="s">
        <v>160</v>
      </c>
      <c r="C69" s="258" t="s">
        <v>39</v>
      </c>
      <c r="D69" s="258" t="s">
        <v>67</v>
      </c>
      <c r="E69" s="258" t="s">
        <v>22</v>
      </c>
      <c r="F69" s="258" t="s">
        <v>133</v>
      </c>
      <c r="G69" s="425"/>
      <c r="H69" s="367"/>
      <c r="K69" s="285"/>
    </row>
    <row r="70" spans="1:11" ht="22.5" hidden="1" customHeight="1" x14ac:dyDescent="0.25">
      <c r="A70" s="27"/>
      <c r="B70" s="120" t="s">
        <v>161</v>
      </c>
      <c r="C70" s="258" t="s">
        <v>39</v>
      </c>
      <c r="D70" s="258" t="s">
        <v>76</v>
      </c>
      <c r="E70" s="258" t="s">
        <v>22</v>
      </c>
      <c r="F70" s="258" t="s">
        <v>162</v>
      </c>
      <c r="G70" s="425"/>
      <c r="H70" s="364"/>
      <c r="K70" s="285"/>
    </row>
    <row r="71" spans="1:11" ht="30" hidden="1" customHeight="1" x14ac:dyDescent="0.25">
      <c r="A71" s="27"/>
      <c r="B71" s="120" t="s">
        <v>111</v>
      </c>
      <c r="C71" s="258" t="s">
        <v>39</v>
      </c>
      <c r="D71" s="258" t="s">
        <v>76</v>
      </c>
      <c r="E71" s="258" t="s">
        <v>22</v>
      </c>
      <c r="F71" s="258" t="s">
        <v>162</v>
      </c>
      <c r="G71" s="425" t="s">
        <v>112</v>
      </c>
      <c r="H71" s="364"/>
      <c r="K71" s="285"/>
    </row>
    <row r="72" spans="1:11" s="22" customFormat="1" ht="57" x14ac:dyDescent="0.2">
      <c r="A72" s="24"/>
      <c r="B72" s="142" t="s">
        <v>552</v>
      </c>
      <c r="C72" s="249" t="s">
        <v>39</v>
      </c>
      <c r="D72" s="249" t="s">
        <v>67</v>
      </c>
      <c r="E72" s="249" t="s">
        <v>22</v>
      </c>
      <c r="F72" s="249" t="s">
        <v>133</v>
      </c>
      <c r="G72" s="426"/>
      <c r="H72" s="367">
        <f>H75</f>
        <v>40</v>
      </c>
      <c r="K72" s="288"/>
    </row>
    <row r="73" spans="1:11" ht="30" x14ac:dyDescent="0.25">
      <c r="A73" s="27"/>
      <c r="B73" s="141" t="s">
        <v>165</v>
      </c>
      <c r="C73" s="258" t="s">
        <v>39</v>
      </c>
      <c r="D73" s="258" t="s">
        <v>76</v>
      </c>
      <c r="E73" s="258" t="s">
        <v>22</v>
      </c>
      <c r="F73" s="258" t="s">
        <v>133</v>
      </c>
      <c r="G73" s="425"/>
      <c r="H73" s="364">
        <f>H74</f>
        <v>40</v>
      </c>
      <c r="K73" s="285"/>
    </row>
    <row r="74" spans="1:11" ht="30" customHeight="1" x14ac:dyDescent="0.25">
      <c r="A74" s="27"/>
      <c r="B74" s="141" t="s">
        <v>165</v>
      </c>
      <c r="C74" s="258" t="s">
        <v>39</v>
      </c>
      <c r="D74" s="258" t="s">
        <v>76</v>
      </c>
      <c r="E74" s="258" t="s">
        <v>22</v>
      </c>
      <c r="F74" s="258" t="s">
        <v>162</v>
      </c>
      <c r="G74" s="425"/>
      <c r="H74" s="364">
        <f>H75</f>
        <v>40</v>
      </c>
      <c r="K74" s="285"/>
    </row>
    <row r="75" spans="1:11" ht="30" x14ac:dyDescent="0.25">
      <c r="A75" s="27"/>
      <c r="B75" s="141" t="s">
        <v>111</v>
      </c>
      <c r="C75" s="258" t="s">
        <v>39</v>
      </c>
      <c r="D75" s="258" t="s">
        <v>76</v>
      </c>
      <c r="E75" s="258" t="s">
        <v>22</v>
      </c>
      <c r="F75" s="258" t="s">
        <v>162</v>
      </c>
      <c r="G75" s="425" t="s">
        <v>112</v>
      </c>
      <c r="H75" s="364">
        <f>прил._4!K181</f>
        <v>40</v>
      </c>
      <c r="K75" s="285"/>
    </row>
    <row r="76" spans="1:11" ht="58.5" customHeight="1" x14ac:dyDescent="0.25">
      <c r="A76" s="27"/>
      <c r="B76" s="303" t="s">
        <v>553</v>
      </c>
      <c r="C76" s="249" t="s">
        <v>40</v>
      </c>
      <c r="D76" s="249" t="s">
        <v>67</v>
      </c>
      <c r="E76" s="249" t="s">
        <v>22</v>
      </c>
      <c r="F76" s="249" t="s">
        <v>133</v>
      </c>
      <c r="G76" s="426"/>
      <c r="H76" s="367">
        <f>H79</f>
        <v>250</v>
      </c>
      <c r="K76" s="285"/>
    </row>
    <row r="77" spans="1:11" x14ac:dyDescent="0.25">
      <c r="A77" s="27"/>
      <c r="B77" s="139" t="s">
        <v>515</v>
      </c>
      <c r="C77" s="258" t="s">
        <v>40</v>
      </c>
      <c r="D77" s="258" t="s">
        <v>76</v>
      </c>
      <c r="E77" s="258" t="s">
        <v>22</v>
      </c>
      <c r="F77" s="258" t="s">
        <v>133</v>
      </c>
      <c r="G77" s="425"/>
      <c r="H77" s="364">
        <f>H79</f>
        <v>250</v>
      </c>
      <c r="K77" s="285"/>
    </row>
    <row r="78" spans="1:11" ht="45" x14ac:dyDescent="0.25">
      <c r="A78" s="27"/>
      <c r="B78" s="304" t="s">
        <v>516</v>
      </c>
      <c r="C78" s="258" t="s">
        <v>40</v>
      </c>
      <c r="D78" s="258" t="s">
        <v>76</v>
      </c>
      <c r="E78" s="258" t="s">
        <v>22</v>
      </c>
      <c r="F78" s="258" t="s">
        <v>187</v>
      </c>
      <c r="G78" s="425"/>
      <c r="H78" s="364">
        <f>H79</f>
        <v>250</v>
      </c>
      <c r="K78" s="285"/>
    </row>
    <row r="79" spans="1:11" ht="30" x14ac:dyDescent="0.25">
      <c r="A79" s="27"/>
      <c r="B79" s="305" t="s">
        <v>81</v>
      </c>
      <c r="C79" s="258" t="s">
        <v>40</v>
      </c>
      <c r="D79" s="258" t="s">
        <v>76</v>
      </c>
      <c r="E79" s="258" t="s">
        <v>22</v>
      </c>
      <c r="F79" s="258" t="s">
        <v>187</v>
      </c>
      <c r="G79" s="425" t="s">
        <v>82</v>
      </c>
      <c r="H79" s="364">
        <f>прил._4!K73</f>
        <v>250</v>
      </c>
      <c r="K79" s="285"/>
    </row>
    <row r="80" spans="1:11" ht="30" x14ac:dyDescent="0.25">
      <c r="A80" s="27"/>
      <c r="B80" s="79" t="s">
        <v>468</v>
      </c>
      <c r="C80" s="249" t="s">
        <v>45</v>
      </c>
      <c r="D80" s="249" t="s">
        <v>67</v>
      </c>
      <c r="E80" s="249" t="s">
        <v>22</v>
      </c>
      <c r="F80" s="249" t="s">
        <v>133</v>
      </c>
      <c r="G80" s="427"/>
      <c r="H80" s="367">
        <f>H81</f>
        <v>3</v>
      </c>
      <c r="K80" s="285"/>
    </row>
    <row r="81" spans="1:15" x14ac:dyDescent="0.25">
      <c r="A81" s="27"/>
      <c r="B81" s="79" t="s">
        <v>469</v>
      </c>
      <c r="C81" s="258" t="s">
        <v>45</v>
      </c>
      <c r="D81" s="258" t="s">
        <v>76</v>
      </c>
      <c r="E81" s="258" t="s">
        <v>22</v>
      </c>
      <c r="F81" s="258" t="s">
        <v>133</v>
      </c>
      <c r="G81" s="428"/>
      <c r="H81" s="364">
        <f>H82</f>
        <v>3</v>
      </c>
      <c r="K81" s="285"/>
    </row>
    <row r="82" spans="1:15" ht="45" x14ac:dyDescent="0.25">
      <c r="A82" s="27"/>
      <c r="B82" s="79" t="s">
        <v>470</v>
      </c>
      <c r="C82" s="258" t="s">
        <v>45</v>
      </c>
      <c r="D82" s="258" t="s">
        <v>76</v>
      </c>
      <c r="E82" s="258" t="s">
        <v>21</v>
      </c>
      <c r="F82" s="258" t="s">
        <v>467</v>
      </c>
      <c r="G82" s="428"/>
      <c r="H82" s="364">
        <f>H83</f>
        <v>3</v>
      </c>
      <c r="K82" s="285"/>
    </row>
    <row r="83" spans="1:15" ht="30" x14ac:dyDescent="0.25">
      <c r="A83" s="27"/>
      <c r="B83" s="79" t="s">
        <v>81</v>
      </c>
      <c r="C83" s="258" t="s">
        <v>45</v>
      </c>
      <c r="D83" s="258" t="s">
        <v>76</v>
      </c>
      <c r="E83" s="258" t="s">
        <v>21</v>
      </c>
      <c r="F83" s="258" t="s">
        <v>467</v>
      </c>
      <c r="G83" s="428" t="s">
        <v>82</v>
      </c>
      <c r="H83" s="364">
        <f>прил._4!K107</f>
        <v>3</v>
      </c>
      <c r="K83" s="285"/>
    </row>
    <row r="84" spans="1:15" ht="43.5" x14ac:dyDescent="0.25">
      <c r="A84" s="21"/>
      <c r="B84" s="110" t="str">
        <f>прил._4!B122</f>
        <v>Муниципальная программа "Информационное общество Северского района в Новодмитриевском сельском поселении на 2024-2026 годы"</v>
      </c>
      <c r="C84" s="249" t="s">
        <v>101</v>
      </c>
      <c r="D84" s="249" t="s">
        <v>67</v>
      </c>
      <c r="E84" s="249" t="s">
        <v>22</v>
      </c>
      <c r="F84" s="249" t="s">
        <v>133</v>
      </c>
      <c r="G84" s="249"/>
      <c r="H84" s="367">
        <f>H88+H85</f>
        <v>550</v>
      </c>
      <c r="K84" s="285"/>
    </row>
    <row r="85" spans="1:15" ht="22.5" customHeight="1" x14ac:dyDescent="0.25">
      <c r="A85" s="21"/>
      <c r="B85" s="106" t="s">
        <v>120</v>
      </c>
      <c r="C85" s="258" t="s">
        <v>101</v>
      </c>
      <c r="D85" s="258" t="s">
        <v>76</v>
      </c>
      <c r="E85" s="258" t="s">
        <v>22</v>
      </c>
      <c r="F85" s="258" t="s">
        <v>133</v>
      </c>
      <c r="G85" s="258"/>
      <c r="H85" s="364">
        <f>H87</f>
        <v>250</v>
      </c>
      <c r="K85" s="285"/>
    </row>
    <row r="86" spans="1:15" ht="30" x14ac:dyDescent="0.25">
      <c r="A86" s="21"/>
      <c r="B86" s="20" t="s">
        <v>58</v>
      </c>
      <c r="C86" s="258" t="s">
        <v>101</v>
      </c>
      <c r="D86" s="258" t="s">
        <v>76</v>
      </c>
      <c r="E86" s="258" t="s">
        <v>22</v>
      </c>
      <c r="F86" s="258" t="s">
        <v>140</v>
      </c>
      <c r="G86" s="258"/>
      <c r="H86" s="364">
        <v>150</v>
      </c>
      <c r="K86" s="285"/>
    </row>
    <row r="87" spans="1:15" ht="30" x14ac:dyDescent="0.25">
      <c r="A87" s="21"/>
      <c r="B87" s="107" t="s">
        <v>81</v>
      </c>
      <c r="C87" s="258" t="s">
        <v>101</v>
      </c>
      <c r="D87" s="258" t="s">
        <v>76</v>
      </c>
      <c r="E87" s="258" t="s">
        <v>22</v>
      </c>
      <c r="F87" s="258" t="s">
        <v>140</v>
      </c>
      <c r="G87" s="258" t="s">
        <v>82</v>
      </c>
      <c r="H87" s="364">
        <f>прил._4!K195</f>
        <v>250</v>
      </c>
      <c r="K87" s="285"/>
    </row>
    <row r="88" spans="1:15" x14ac:dyDescent="0.25">
      <c r="A88" s="23"/>
      <c r="B88" s="106" t="s">
        <v>357</v>
      </c>
      <c r="C88" s="258" t="s">
        <v>101</v>
      </c>
      <c r="D88" s="258" t="s">
        <v>69</v>
      </c>
      <c r="E88" s="258" t="s">
        <v>22</v>
      </c>
      <c r="F88" s="258" t="s">
        <v>133</v>
      </c>
      <c r="G88" s="258"/>
      <c r="H88" s="364">
        <f>H89</f>
        <v>300</v>
      </c>
      <c r="K88" s="287"/>
      <c r="L88" s="31"/>
      <c r="M88" s="31"/>
      <c r="N88" s="31"/>
      <c r="O88" s="31"/>
    </row>
    <row r="89" spans="1:15" ht="30" x14ac:dyDescent="0.25">
      <c r="A89" s="23"/>
      <c r="B89" s="20" t="s">
        <v>58</v>
      </c>
      <c r="C89" s="258" t="s">
        <v>101</v>
      </c>
      <c r="D89" s="258" t="s">
        <v>69</v>
      </c>
      <c r="E89" s="258" t="s">
        <v>22</v>
      </c>
      <c r="F89" s="258" t="s">
        <v>141</v>
      </c>
      <c r="G89" s="258"/>
      <c r="H89" s="364">
        <f>H90</f>
        <v>300</v>
      </c>
      <c r="K89" s="287"/>
      <c r="L89" s="31"/>
      <c r="M89" s="31"/>
      <c r="N89" s="31"/>
      <c r="O89" s="31"/>
    </row>
    <row r="90" spans="1:15" ht="27.75" customHeight="1" x14ac:dyDescent="0.25">
      <c r="A90" s="23"/>
      <c r="B90" s="107" t="s">
        <v>81</v>
      </c>
      <c r="C90" s="258" t="s">
        <v>101</v>
      </c>
      <c r="D90" s="258" t="s">
        <v>69</v>
      </c>
      <c r="E90" s="258" t="s">
        <v>22</v>
      </c>
      <c r="F90" s="258" t="s">
        <v>141</v>
      </c>
      <c r="G90" s="258" t="s">
        <v>82</v>
      </c>
      <c r="H90" s="364">
        <f>прил._4!K125</f>
        <v>300</v>
      </c>
      <c r="K90" s="287"/>
      <c r="L90" s="31"/>
      <c r="M90" s="31"/>
      <c r="N90" s="31"/>
      <c r="O90" s="31"/>
    </row>
    <row r="91" spans="1:15" ht="57" x14ac:dyDescent="0.25">
      <c r="A91" s="23"/>
      <c r="B91" s="109" t="s">
        <v>558</v>
      </c>
      <c r="C91" s="258" t="s">
        <v>97</v>
      </c>
      <c r="D91" s="258" t="s">
        <v>67</v>
      </c>
      <c r="E91" s="258" t="s">
        <v>22</v>
      </c>
      <c r="F91" s="258" t="s">
        <v>133</v>
      </c>
      <c r="G91" s="258"/>
      <c r="H91" s="364">
        <f>H94</f>
        <v>10</v>
      </c>
      <c r="I91" s="32" t="e">
        <v>#REF!</v>
      </c>
      <c r="J91" s="32" t="e">
        <v>#REF!</v>
      </c>
      <c r="K91" s="285"/>
    </row>
    <row r="92" spans="1:15" ht="30" x14ac:dyDescent="0.25">
      <c r="A92" s="23"/>
      <c r="B92" s="306" t="s">
        <v>358</v>
      </c>
      <c r="C92" s="258" t="s">
        <v>97</v>
      </c>
      <c r="D92" s="258" t="s">
        <v>76</v>
      </c>
      <c r="E92" s="258" t="s">
        <v>22</v>
      </c>
      <c r="F92" s="258" t="s">
        <v>133</v>
      </c>
      <c r="G92" s="258"/>
      <c r="H92" s="364">
        <f>H94</f>
        <v>10</v>
      </c>
      <c r="K92" s="285"/>
    </row>
    <row r="93" spans="1:15" ht="45" x14ac:dyDescent="0.25">
      <c r="A93" s="23"/>
      <c r="B93" s="106" t="s">
        <v>359</v>
      </c>
      <c r="C93" s="258" t="s">
        <v>97</v>
      </c>
      <c r="D93" s="258" t="s">
        <v>76</v>
      </c>
      <c r="E93" s="258" t="s">
        <v>21</v>
      </c>
      <c r="F93" s="258" t="s">
        <v>155</v>
      </c>
      <c r="G93" s="258"/>
      <c r="H93" s="364">
        <f>H94</f>
        <v>10</v>
      </c>
      <c r="K93" s="285"/>
    </row>
    <row r="94" spans="1:15" ht="30" x14ac:dyDescent="0.25">
      <c r="A94" s="23"/>
      <c r="B94" s="107" t="s">
        <v>81</v>
      </c>
      <c r="C94" s="258" t="s">
        <v>97</v>
      </c>
      <c r="D94" s="258" t="s">
        <v>76</v>
      </c>
      <c r="E94" s="258" t="s">
        <v>21</v>
      </c>
      <c r="F94" s="258" t="s">
        <v>155</v>
      </c>
      <c r="G94" s="258" t="s">
        <v>82</v>
      </c>
      <c r="H94" s="364">
        <f>прил._4!K130</f>
        <v>10</v>
      </c>
      <c r="K94" s="285"/>
    </row>
    <row r="95" spans="1:15" ht="51" customHeight="1" x14ac:dyDescent="0.25">
      <c r="A95" s="21"/>
      <c r="B95" s="109" t="str">
        <f>прил._4!B133</f>
        <v>Муниципальная программа "Развитие жилищно-коммунальной инфраструктуры в Новодмитриевском сельском поселении на 2024-2026 годы"</v>
      </c>
      <c r="C95" s="249" t="s">
        <v>102</v>
      </c>
      <c r="D95" s="249" t="s">
        <v>67</v>
      </c>
      <c r="E95" s="249" t="s">
        <v>22</v>
      </c>
      <c r="F95" s="249" t="s">
        <v>133</v>
      </c>
      <c r="G95" s="249"/>
      <c r="H95" s="367">
        <f>H96</f>
        <v>31560.899999999998</v>
      </c>
      <c r="K95" s="285"/>
    </row>
    <row r="96" spans="1:15" ht="30" x14ac:dyDescent="0.25">
      <c r="A96" s="23"/>
      <c r="B96" s="108" t="s">
        <v>562</v>
      </c>
      <c r="C96" s="258" t="s">
        <v>102</v>
      </c>
      <c r="D96" s="258" t="s">
        <v>69</v>
      </c>
      <c r="E96" s="258" t="s">
        <v>22</v>
      </c>
      <c r="F96" s="258" t="s">
        <v>133</v>
      </c>
      <c r="G96" s="258"/>
      <c r="H96" s="364">
        <f>H110+H112</f>
        <v>31560.899999999998</v>
      </c>
      <c r="K96" s="285"/>
    </row>
    <row r="97" spans="1:11" ht="30" hidden="1" x14ac:dyDescent="0.25">
      <c r="A97" s="23"/>
      <c r="B97" s="108" t="s">
        <v>46</v>
      </c>
      <c r="C97" s="258" t="s">
        <v>102</v>
      </c>
      <c r="D97" s="258" t="s">
        <v>69</v>
      </c>
      <c r="E97" s="258"/>
      <c r="F97" s="258" t="s">
        <v>156</v>
      </c>
      <c r="G97" s="258"/>
      <c r="H97" s="364">
        <f>H98+H99</f>
        <v>0</v>
      </c>
      <c r="K97" s="285"/>
    </row>
    <row r="98" spans="1:11" ht="33" hidden="1" customHeight="1" x14ac:dyDescent="0.25">
      <c r="A98" s="23"/>
      <c r="B98" s="106" t="s">
        <v>81</v>
      </c>
      <c r="C98" s="258" t="s">
        <v>102</v>
      </c>
      <c r="D98" s="258" t="s">
        <v>69</v>
      </c>
      <c r="E98" s="258"/>
      <c r="F98" s="258" t="s">
        <v>156</v>
      </c>
      <c r="G98" s="258" t="s">
        <v>82</v>
      </c>
      <c r="H98" s="364">
        <v>0</v>
      </c>
      <c r="K98" s="285"/>
    </row>
    <row r="99" spans="1:11" ht="27.75" hidden="1" customHeight="1" x14ac:dyDescent="0.25">
      <c r="A99" s="23"/>
      <c r="B99" s="106" t="s">
        <v>83</v>
      </c>
      <c r="C99" s="258" t="s">
        <v>102</v>
      </c>
      <c r="D99" s="258" t="s">
        <v>69</v>
      </c>
      <c r="E99" s="258"/>
      <c r="F99" s="258" t="s">
        <v>156</v>
      </c>
      <c r="G99" s="258" t="s">
        <v>84</v>
      </c>
      <c r="H99" s="364">
        <v>0</v>
      </c>
      <c r="K99" s="285"/>
    </row>
    <row r="100" spans="1:11" ht="28.5" hidden="1" customHeight="1" x14ac:dyDescent="0.25">
      <c r="A100" s="23"/>
      <c r="B100" s="106" t="s">
        <v>104</v>
      </c>
      <c r="C100" s="258" t="s">
        <v>102</v>
      </c>
      <c r="D100" s="258" t="s">
        <v>87</v>
      </c>
      <c r="E100" s="258"/>
      <c r="F100" s="258" t="s">
        <v>133</v>
      </c>
      <c r="G100" s="258"/>
      <c r="H100" s="364">
        <f>H101+H104</f>
        <v>0</v>
      </c>
      <c r="K100" s="285"/>
    </row>
    <row r="101" spans="1:11" ht="32.25" hidden="1" customHeight="1" x14ac:dyDescent="0.25">
      <c r="A101" s="23"/>
      <c r="B101" s="108" t="s">
        <v>103</v>
      </c>
      <c r="C101" s="258" t="s">
        <v>102</v>
      </c>
      <c r="D101" s="258" t="s">
        <v>87</v>
      </c>
      <c r="E101" s="258"/>
      <c r="F101" s="258" t="s">
        <v>142</v>
      </c>
      <c r="G101" s="258"/>
      <c r="H101" s="364">
        <f>H102+H103</f>
        <v>0</v>
      </c>
      <c r="K101" s="285"/>
    </row>
    <row r="102" spans="1:11" ht="29.25" hidden="1" customHeight="1" x14ac:dyDescent="0.25">
      <c r="A102" s="23"/>
      <c r="B102" s="106" t="s">
        <v>81</v>
      </c>
      <c r="C102" s="258" t="s">
        <v>102</v>
      </c>
      <c r="D102" s="258" t="s">
        <v>87</v>
      </c>
      <c r="E102" s="258"/>
      <c r="F102" s="258" t="s">
        <v>142</v>
      </c>
      <c r="G102" s="258" t="s">
        <v>82</v>
      </c>
      <c r="H102" s="364">
        <v>0</v>
      </c>
      <c r="K102" s="285"/>
    </row>
    <row r="103" spans="1:11" ht="13.5" hidden="1" customHeight="1" x14ac:dyDescent="0.25">
      <c r="A103" s="23"/>
      <c r="B103" s="106" t="s">
        <v>83</v>
      </c>
      <c r="C103" s="258" t="s">
        <v>102</v>
      </c>
      <c r="D103" s="258" t="s">
        <v>87</v>
      </c>
      <c r="E103" s="258"/>
      <c r="F103" s="258" t="s">
        <v>142</v>
      </c>
      <c r="G103" s="258" t="s">
        <v>84</v>
      </c>
      <c r="H103" s="364">
        <v>0</v>
      </c>
      <c r="K103" s="285"/>
    </row>
    <row r="104" spans="1:11" ht="16.5" hidden="1" customHeight="1" x14ac:dyDescent="0.25">
      <c r="A104" s="23"/>
      <c r="B104" s="108" t="s">
        <v>46</v>
      </c>
      <c r="C104" s="258" t="s">
        <v>102</v>
      </c>
      <c r="D104" s="258" t="s">
        <v>87</v>
      </c>
      <c r="E104" s="258"/>
      <c r="F104" s="258" t="s">
        <v>156</v>
      </c>
      <c r="G104" s="258"/>
      <c r="H104" s="364">
        <f>H105+H106</f>
        <v>0</v>
      </c>
      <c r="K104" s="285"/>
    </row>
    <row r="105" spans="1:11" ht="12" hidden="1" customHeight="1" x14ac:dyDescent="0.25">
      <c r="A105" s="23"/>
      <c r="B105" s="106" t="s">
        <v>81</v>
      </c>
      <c r="C105" s="258" t="s">
        <v>102</v>
      </c>
      <c r="D105" s="258" t="s">
        <v>87</v>
      </c>
      <c r="E105" s="258"/>
      <c r="F105" s="258" t="s">
        <v>156</v>
      </c>
      <c r="G105" s="258" t="s">
        <v>82</v>
      </c>
      <c r="H105" s="364">
        <v>0</v>
      </c>
      <c r="K105" s="285"/>
    </row>
    <row r="106" spans="1:11" ht="1.5" hidden="1" customHeight="1" x14ac:dyDescent="0.25">
      <c r="A106" s="23"/>
      <c r="B106" s="106" t="s">
        <v>83</v>
      </c>
      <c r="C106" s="258" t="s">
        <v>102</v>
      </c>
      <c r="D106" s="258" t="s">
        <v>87</v>
      </c>
      <c r="E106" s="258"/>
      <c r="F106" s="258" t="s">
        <v>156</v>
      </c>
      <c r="G106" s="258" t="s">
        <v>84</v>
      </c>
      <c r="H106" s="364">
        <v>0</v>
      </c>
      <c r="K106" s="285"/>
    </row>
    <row r="107" spans="1:11" ht="18" hidden="1" customHeight="1" x14ac:dyDescent="0.25">
      <c r="A107" s="23"/>
      <c r="B107" s="111" t="s">
        <v>123</v>
      </c>
      <c r="C107" s="258" t="s">
        <v>102</v>
      </c>
      <c r="D107" s="258" t="s">
        <v>69</v>
      </c>
      <c r="E107" s="258" t="s">
        <v>22</v>
      </c>
      <c r="F107" s="258" t="s">
        <v>143</v>
      </c>
      <c r="G107" s="258"/>
      <c r="H107" s="364">
        <v>0</v>
      </c>
      <c r="K107" s="285"/>
    </row>
    <row r="108" spans="1:11" ht="16.5" hidden="1" customHeight="1" x14ac:dyDescent="0.25">
      <c r="A108" s="23"/>
      <c r="B108" s="112" t="s">
        <v>83</v>
      </c>
      <c r="C108" s="258" t="s">
        <v>102</v>
      </c>
      <c r="D108" s="258" t="s">
        <v>69</v>
      </c>
      <c r="E108" s="258" t="s">
        <v>22</v>
      </c>
      <c r="F108" s="258" t="s">
        <v>143</v>
      </c>
      <c r="G108" s="258" t="s">
        <v>84</v>
      </c>
      <c r="H108" s="364">
        <v>0</v>
      </c>
      <c r="K108" s="285"/>
    </row>
    <row r="109" spans="1:11" x14ac:dyDescent="0.25">
      <c r="A109" s="23"/>
      <c r="B109" s="108" t="s">
        <v>14</v>
      </c>
      <c r="C109" s="258" t="s">
        <v>102</v>
      </c>
      <c r="D109" s="258" t="s">
        <v>69</v>
      </c>
      <c r="E109" s="258"/>
      <c r="F109" s="258" t="s">
        <v>156</v>
      </c>
      <c r="G109" s="258"/>
      <c r="H109" s="364">
        <f>H110</f>
        <v>3252.6</v>
      </c>
      <c r="K109" s="285"/>
    </row>
    <row r="110" spans="1:11" x14ac:dyDescent="0.25">
      <c r="A110" s="23"/>
      <c r="B110" s="112" t="str">
        <f>прил._4!B135</f>
        <v>Мероприятия в области коммунального хозяйства</v>
      </c>
      <c r="C110" s="258" t="s">
        <v>102</v>
      </c>
      <c r="D110" s="258" t="s">
        <v>69</v>
      </c>
      <c r="E110" s="258" t="s">
        <v>22</v>
      </c>
      <c r="F110" s="258" t="s">
        <v>156</v>
      </c>
      <c r="G110" s="258"/>
      <c r="H110" s="364">
        <f>H111</f>
        <v>3252.6</v>
      </c>
      <c r="K110" s="285"/>
    </row>
    <row r="111" spans="1:11" ht="30" x14ac:dyDescent="0.25">
      <c r="A111" s="23"/>
      <c r="B111" s="106" t="s">
        <v>81</v>
      </c>
      <c r="C111" s="258" t="s">
        <v>102</v>
      </c>
      <c r="D111" s="258" t="s">
        <v>69</v>
      </c>
      <c r="E111" s="258" t="s">
        <v>22</v>
      </c>
      <c r="F111" s="258" t="s">
        <v>156</v>
      </c>
      <c r="G111" s="258" t="s">
        <v>82</v>
      </c>
      <c r="H111" s="364">
        <f>прил._4!K136</f>
        <v>3252.6</v>
      </c>
      <c r="I111" s="32">
        <v>0</v>
      </c>
      <c r="J111" s="32">
        <v>0</v>
      </c>
      <c r="K111" s="285"/>
    </row>
    <row r="112" spans="1:11" ht="30" x14ac:dyDescent="0.25">
      <c r="A112" s="23"/>
      <c r="B112" s="106" t="s">
        <v>608</v>
      </c>
      <c r="C112" s="258" t="s">
        <v>102</v>
      </c>
      <c r="D112" s="258" t="s">
        <v>69</v>
      </c>
      <c r="E112" s="258" t="s">
        <v>22</v>
      </c>
      <c r="F112" s="260" t="s">
        <v>598</v>
      </c>
      <c r="G112" s="258" t="s">
        <v>599</v>
      </c>
      <c r="H112" s="364">
        <v>28308.3</v>
      </c>
      <c r="I112" s="461"/>
      <c r="J112" s="461"/>
      <c r="K112" s="285"/>
    </row>
    <row r="113" spans="1:45" ht="42.75" x14ac:dyDescent="0.25">
      <c r="A113" s="21"/>
      <c r="B113" s="109" t="str">
        <f>прил._4!B140</f>
        <v>Муниципальная программа "Благоустройство территории  в Новодмитриевском сельском поселении на 2024-2026 годы»</v>
      </c>
      <c r="C113" s="249" t="s">
        <v>107</v>
      </c>
      <c r="D113" s="249" t="s">
        <v>67</v>
      </c>
      <c r="E113" s="249" t="s">
        <v>22</v>
      </c>
      <c r="F113" s="249" t="s">
        <v>133</v>
      </c>
      <c r="G113" s="249"/>
      <c r="H113" s="367">
        <f>H114+H117+H120</f>
        <v>2718.5</v>
      </c>
      <c r="K113" s="285"/>
    </row>
    <row r="114" spans="1:45" ht="30" x14ac:dyDescent="0.25">
      <c r="A114" s="23"/>
      <c r="B114" s="108" t="s">
        <v>108</v>
      </c>
      <c r="C114" s="258" t="s">
        <v>107</v>
      </c>
      <c r="D114" s="258" t="s">
        <v>76</v>
      </c>
      <c r="E114" s="258" t="s">
        <v>22</v>
      </c>
      <c r="F114" s="258" t="s">
        <v>133</v>
      </c>
      <c r="G114" s="258"/>
      <c r="H114" s="364">
        <f>H116</f>
        <v>400</v>
      </c>
      <c r="K114" s="285"/>
    </row>
    <row r="115" spans="1:45" ht="30" x14ac:dyDescent="0.25">
      <c r="A115" s="23"/>
      <c r="B115" s="20" t="str">
        <f>прил._4!B142</f>
        <v>Развитие, содержание и ремонт систем наружного освещения населенных пунктов</v>
      </c>
      <c r="C115" s="258" t="s">
        <v>107</v>
      </c>
      <c r="D115" s="258" t="s">
        <v>76</v>
      </c>
      <c r="E115" s="258" t="s">
        <v>22</v>
      </c>
      <c r="F115" s="258" t="s">
        <v>144</v>
      </c>
      <c r="G115" s="258"/>
      <c r="H115" s="364">
        <f>H116</f>
        <v>400</v>
      </c>
      <c r="K115" s="285"/>
    </row>
    <row r="116" spans="1:45" ht="30" x14ac:dyDescent="0.25">
      <c r="A116" s="23"/>
      <c r="B116" s="106" t="s">
        <v>81</v>
      </c>
      <c r="C116" s="258" t="s">
        <v>107</v>
      </c>
      <c r="D116" s="258" t="s">
        <v>76</v>
      </c>
      <c r="E116" s="258" t="s">
        <v>22</v>
      </c>
      <c r="F116" s="258" t="s">
        <v>144</v>
      </c>
      <c r="G116" s="258" t="s">
        <v>82</v>
      </c>
      <c r="H116" s="364">
        <f>прил._4!K143</f>
        <v>400</v>
      </c>
      <c r="K116" s="285"/>
    </row>
    <row r="117" spans="1:45" ht="30" x14ac:dyDescent="0.25">
      <c r="A117" s="23"/>
      <c r="B117" s="26" t="str">
        <f>прил._4!B144</f>
        <v>Подпрограмма «Организация ритуальных услуг и содержание мест захоронения»</v>
      </c>
      <c r="C117" s="258" t="s">
        <v>107</v>
      </c>
      <c r="D117" s="258" t="s">
        <v>69</v>
      </c>
      <c r="E117" s="258" t="s">
        <v>22</v>
      </c>
      <c r="F117" s="258" t="s">
        <v>133</v>
      </c>
      <c r="G117" s="258"/>
      <c r="H117" s="364">
        <f>H119</f>
        <v>250</v>
      </c>
      <c r="K117" s="285"/>
    </row>
    <row r="118" spans="1:45" ht="30.75" customHeight="1" x14ac:dyDescent="0.25">
      <c r="A118" s="23"/>
      <c r="B118" s="106" t="s">
        <v>109</v>
      </c>
      <c r="C118" s="258" t="s">
        <v>107</v>
      </c>
      <c r="D118" s="258" t="s">
        <v>69</v>
      </c>
      <c r="E118" s="258" t="s">
        <v>22</v>
      </c>
      <c r="F118" s="258" t="s">
        <v>145</v>
      </c>
      <c r="G118" s="258"/>
      <c r="H118" s="364">
        <f>H119</f>
        <v>250</v>
      </c>
      <c r="K118" s="285"/>
    </row>
    <row r="119" spans="1:45" ht="30" x14ac:dyDescent="0.25">
      <c r="A119" s="23"/>
      <c r="B119" s="26" t="s">
        <v>81</v>
      </c>
      <c r="C119" s="258" t="s">
        <v>107</v>
      </c>
      <c r="D119" s="258" t="s">
        <v>69</v>
      </c>
      <c r="E119" s="258" t="s">
        <v>22</v>
      </c>
      <c r="F119" s="258" t="s">
        <v>145</v>
      </c>
      <c r="G119" s="258" t="s">
        <v>82</v>
      </c>
      <c r="H119" s="364">
        <f>прил._4!K146</f>
        <v>250</v>
      </c>
      <c r="K119" s="285"/>
    </row>
    <row r="120" spans="1:45" s="179" customFormat="1" ht="45" x14ac:dyDescent="0.25">
      <c r="A120" s="33"/>
      <c r="B120" s="108" t="str">
        <f>прил._4!B147</f>
        <v>Подпрограмма «Строительство, капитальный ремонт, ремонт и содержание объектов благоустройства поселения»</v>
      </c>
      <c r="C120" s="258" t="s">
        <v>107</v>
      </c>
      <c r="D120" s="258" t="s">
        <v>95</v>
      </c>
      <c r="E120" s="258" t="s">
        <v>22</v>
      </c>
      <c r="F120" s="258" t="s">
        <v>133</v>
      </c>
      <c r="G120" s="258"/>
      <c r="H120" s="364">
        <f>H122</f>
        <v>2068.5</v>
      </c>
      <c r="I120" s="70"/>
      <c r="J120" s="70"/>
      <c r="K120" s="285"/>
      <c r="L120" s="70"/>
      <c r="M120" s="70"/>
      <c r="N120" s="70"/>
      <c r="O120" s="70"/>
      <c r="P120" s="70"/>
      <c r="Q120" s="70"/>
      <c r="R120" s="70"/>
      <c r="S120" s="70"/>
      <c r="T120" s="70"/>
      <c r="U120" s="70"/>
      <c r="V120" s="70"/>
      <c r="W120" s="70"/>
      <c r="X120" s="70"/>
      <c r="Y120" s="70"/>
      <c r="Z120" s="70"/>
      <c r="AA120" s="70"/>
      <c r="AB120" s="70"/>
      <c r="AC120" s="70"/>
      <c r="AD120" s="70"/>
      <c r="AE120" s="70"/>
      <c r="AF120" s="70"/>
      <c r="AG120" s="70"/>
      <c r="AH120" s="70"/>
      <c r="AI120" s="70"/>
      <c r="AJ120" s="70"/>
      <c r="AK120" s="70"/>
      <c r="AL120" s="70"/>
      <c r="AM120" s="70"/>
      <c r="AN120" s="70"/>
      <c r="AO120" s="70"/>
      <c r="AP120" s="70"/>
      <c r="AQ120" s="70"/>
      <c r="AR120" s="70"/>
      <c r="AS120" s="70"/>
    </row>
    <row r="121" spans="1:45" ht="30" x14ac:dyDescent="0.25">
      <c r="A121" s="23"/>
      <c r="B121" s="106" t="s">
        <v>110</v>
      </c>
      <c r="C121" s="258" t="s">
        <v>107</v>
      </c>
      <c r="D121" s="258" t="s">
        <v>95</v>
      </c>
      <c r="E121" s="258" t="s">
        <v>22</v>
      </c>
      <c r="F121" s="258" t="s">
        <v>146</v>
      </c>
      <c r="G121" s="258"/>
      <c r="H121" s="364">
        <f>H120</f>
        <v>2068.5</v>
      </c>
      <c r="K121" s="285"/>
    </row>
    <row r="122" spans="1:45" ht="29.25" customHeight="1" x14ac:dyDescent="0.25">
      <c r="A122" s="23"/>
      <c r="B122" s="106" t="s">
        <v>81</v>
      </c>
      <c r="C122" s="258" t="s">
        <v>107</v>
      </c>
      <c r="D122" s="258" t="s">
        <v>95</v>
      </c>
      <c r="E122" s="258" t="s">
        <v>22</v>
      </c>
      <c r="F122" s="258" t="s">
        <v>146</v>
      </c>
      <c r="G122" s="258" t="s">
        <v>82</v>
      </c>
      <c r="H122" s="364">
        <f>прил._4!K149</f>
        <v>2068.5</v>
      </c>
      <c r="K122" s="287"/>
      <c r="L122" s="31"/>
    </row>
    <row r="123" spans="1:45" ht="29.25" x14ac:dyDescent="0.25">
      <c r="A123" s="18"/>
      <c r="B123" s="105" t="s">
        <v>74</v>
      </c>
      <c r="C123" s="249" t="s">
        <v>75</v>
      </c>
      <c r="D123" s="249" t="s">
        <v>67</v>
      </c>
      <c r="E123" s="249" t="s">
        <v>22</v>
      </c>
      <c r="F123" s="249" t="s">
        <v>133</v>
      </c>
      <c r="G123" s="249"/>
      <c r="H123" s="367">
        <f>H126</f>
        <v>1110</v>
      </c>
      <c r="I123" s="101">
        <f>I126</f>
        <v>0</v>
      </c>
      <c r="J123" s="122">
        <f>J126</f>
        <v>0</v>
      </c>
      <c r="K123" s="290"/>
      <c r="L123" s="31"/>
    </row>
    <row r="124" spans="1:45" x14ac:dyDescent="0.25">
      <c r="A124" s="18"/>
      <c r="B124" s="20" t="s">
        <v>52</v>
      </c>
      <c r="C124" s="258" t="s">
        <v>75</v>
      </c>
      <c r="D124" s="258" t="s">
        <v>76</v>
      </c>
      <c r="E124" s="258" t="s">
        <v>22</v>
      </c>
      <c r="F124" s="258" t="s">
        <v>133</v>
      </c>
      <c r="G124" s="258"/>
      <c r="H124" s="364">
        <f>прил._4!K39</f>
        <v>1110</v>
      </c>
      <c r="K124" s="287"/>
      <c r="L124" s="31"/>
    </row>
    <row r="125" spans="1:45" ht="30" x14ac:dyDescent="0.25">
      <c r="A125" s="18"/>
      <c r="B125" s="20" t="s">
        <v>70</v>
      </c>
      <c r="C125" s="258" t="s">
        <v>75</v>
      </c>
      <c r="D125" s="258" t="s">
        <v>76</v>
      </c>
      <c r="E125" s="258" t="s">
        <v>22</v>
      </c>
      <c r="F125" s="258" t="s">
        <v>147</v>
      </c>
      <c r="G125" s="258"/>
      <c r="H125" s="364">
        <f>H126</f>
        <v>1110</v>
      </c>
      <c r="K125" s="287"/>
      <c r="L125" s="31"/>
    </row>
    <row r="126" spans="1:45" ht="78" customHeight="1" x14ac:dyDescent="0.25">
      <c r="A126" s="18"/>
      <c r="B126" s="20" t="s">
        <v>77</v>
      </c>
      <c r="C126" s="258" t="s">
        <v>75</v>
      </c>
      <c r="D126" s="258" t="s">
        <v>76</v>
      </c>
      <c r="E126" s="258" t="s">
        <v>22</v>
      </c>
      <c r="F126" s="258" t="s">
        <v>147</v>
      </c>
      <c r="G126" s="258" t="s">
        <v>78</v>
      </c>
      <c r="H126" s="364">
        <f>прил._4!K39</f>
        <v>1110</v>
      </c>
      <c r="K126" s="287"/>
      <c r="L126" s="31"/>
    </row>
    <row r="127" spans="1:45" x14ac:dyDescent="0.25">
      <c r="A127" s="18"/>
      <c r="B127" s="20" t="s">
        <v>168</v>
      </c>
      <c r="C127" s="249" t="s">
        <v>80</v>
      </c>
      <c r="D127" s="249" t="s">
        <v>67</v>
      </c>
      <c r="E127" s="249" t="s">
        <v>22</v>
      </c>
      <c r="F127" s="249" t="s">
        <v>133</v>
      </c>
      <c r="G127" s="258"/>
      <c r="H127" s="364">
        <f>H128+H138+H141+H152+H157</f>
        <v>9778.2999999999993</v>
      </c>
      <c r="K127" s="287"/>
      <c r="L127" s="31"/>
    </row>
    <row r="128" spans="1:45" ht="18" customHeight="1" x14ac:dyDescent="0.25">
      <c r="A128" s="18"/>
      <c r="B128" s="105" t="s">
        <v>168</v>
      </c>
      <c r="C128" s="249" t="s">
        <v>80</v>
      </c>
      <c r="D128" s="249" t="s">
        <v>76</v>
      </c>
      <c r="E128" s="249" t="s">
        <v>22</v>
      </c>
      <c r="F128" s="249" t="s">
        <v>133</v>
      </c>
      <c r="G128" s="249"/>
      <c r="H128" s="367">
        <f>H129+H133+H135</f>
        <v>9049</v>
      </c>
      <c r="I128" s="101">
        <f>I130+I131+I136+I137+I140+I143+I156+I132</f>
        <v>0</v>
      </c>
      <c r="J128" s="122">
        <f>J130+J131+J136+J137+J140+J143+J156+J132</f>
        <v>0</v>
      </c>
      <c r="K128" s="290"/>
      <c r="L128" s="31"/>
    </row>
    <row r="129" spans="1:12" ht="30" x14ac:dyDescent="0.25">
      <c r="A129" s="23"/>
      <c r="B129" s="20" t="s">
        <v>70</v>
      </c>
      <c r="C129" s="258" t="s">
        <v>80</v>
      </c>
      <c r="D129" s="258" t="s">
        <v>76</v>
      </c>
      <c r="E129" s="258" t="s">
        <v>22</v>
      </c>
      <c r="F129" s="258" t="s">
        <v>147</v>
      </c>
      <c r="G129" s="258"/>
      <c r="H129" s="364">
        <f>H130+H131+H132</f>
        <v>6071</v>
      </c>
      <c r="K129" s="287"/>
      <c r="L129" s="31"/>
    </row>
    <row r="130" spans="1:12" ht="75" x14ac:dyDescent="0.25">
      <c r="A130" s="23"/>
      <c r="B130" s="20" t="s">
        <v>77</v>
      </c>
      <c r="C130" s="258" t="s">
        <v>80</v>
      </c>
      <c r="D130" s="258" t="s">
        <v>76</v>
      </c>
      <c r="E130" s="258" t="s">
        <v>22</v>
      </c>
      <c r="F130" s="258" t="s">
        <v>147</v>
      </c>
      <c r="G130" s="258" t="s">
        <v>78</v>
      </c>
      <c r="H130" s="364">
        <f>прил._4!K44</f>
        <v>4841</v>
      </c>
      <c r="K130" s="289"/>
    </row>
    <row r="131" spans="1:12" ht="28.5" customHeight="1" x14ac:dyDescent="0.25">
      <c r="A131" s="23"/>
      <c r="B131" s="20" t="s">
        <v>81</v>
      </c>
      <c r="C131" s="258" t="s">
        <v>80</v>
      </c>
      <c r="D131" s="258" t="s">
        <v>76</v>
      </c>
      <c r="E131" s="258" t="s">
        <v>22</v>
      </c>
      <c r="F131" s="258" t="s">
        <v>147</v>
      </c>
      <c r="G131" s="258" t="s">
        <v>82</v>
      </c>
      <c r="H131" s="364">
        <f>прил._4!K45</f>
        <v>1200</v>
      </c>
      <c r="K131" s="285"/>
    </row>
    <row r="132" spans="1:12" x14ac:dyDescent="0.25">
      <c r="A132" s="23"/>
      <c r="B132" s="20" t="s">
        <v>83</v>
      </c>
      <c r="C132" s="258" t="s">
        <v>80</v>
      </c>
      <c r="D132" s="258" t="s">
        <v>76</v>
      </c>
      <c r="E132" s="258" t="s">
        <v>22</v>
      </c>
      <c r="F132" s="258" t="s">
        <v>147</v>
      </c>
      <c r="G132" s="258" t="s">
        <v>84</v>
      </c>
      <c r="H132" s="364">
        <f>прил._4!K46</f>
        <v>30</v>
      </c>
      <c r="K132" s="285"/>
    </row>
    <row r="133" spans="1:12" x14ac:dyDescent="0.25">
      <c r="A133" s="23"/>
      <c r="B133" s="20" t="s">
        <v>83</v>
      </c>
      <c r="C133" s="258" t="s">
        <v>80</v>
      </c>
      <c r="D133" s="258" t="s">
        <v>76</v>
      </c>
      <c r="E133" s="258" t="s">
        <v>22</v>
      </c>
      <c r="F133" s="258" t="s">
        <v>173</v>
      </c>
      <c r="G133" s="258"/>
      <c r="H133" s="364">
        <f>H134</f>
        <v>2623.3</v>
      </c>
      <c r="K133" s="285"/>
    </row>
    <row r="134" spans="1:12" x14ac:dyDescent="0.25">
      <c r="A134" s="23"/>
      <c r="B134" s="20" t="s">
        <v>83</v>
      </c>
      <c r="C134" s="258" t="s">
        <v>80</v>
      </c>
      <c r="D134" s="258" t="s">
        <v>76</v>
      </c>
      <c r="E134" s="258" t="s">
        <v>22</v>
      </c>
      <c r="F134" s="258" t="s">
        <v>173</v>
      </c>
      <c r="G134" s="258" t="s">
        <v>84</v>
      </c>
      <c r="H134" s="364">
        <f>прил._4!K77</f>
        <v>2623.3</v>
      </c>
      <c r="K134" s="285"/>
    </row>
    <row r="135" spans="1:12" ht="30" x14ac:dyDescent="0.25">
      <c r="A135" s="27"/>
      <c r="B135" s="20" t="s">
        <v>34</v>
      </c>
      <c r="C135" s="258" t="s">
        <v>80</v>
      </c>
      <c r="D135" s="258" t="s">
        <v>76</v>
      </c>
      <c r="E135" s="258" t="s">
        <v>22</v>
      </c>
      <c r="F135" s="258" t="s">
        <v>151</v>
      </c>
      <c r="G135" s="258"/>
      <c r="H135" s="364">
        <f>прил._4!K79</f>
        <v>354.7</v>
      </c>
      <c r="K135" s="285"/>
    </row>
    <row r="136" spans="1:12" ht="73.5" customHeight="1" x14ac:dyDescent="0.25">
      <c r="A136" s="27"/>
      <c r="B136" s="20" t="s">
        <v>77</v>
      </c>
      <c r="C136" s="258" t="s">
        <v>80</v>
      </c>
      <c r="D136" s="258" t="s">
        <v>76</v>
      </c>
      <c r="E136" s="258" t="s">
        <v>22</v>
      </c>
      <c r="F136" s="258" t="s">
        <v>151</v>
      </c>
      <c r="G136" s="258" t="s">
        <v>78</v>
      </c>
      <c r="H136" s="364">
        <f>прил._4!K83</f>
        <v>354.7</v>
      </c>
      <c r="K136" s="289"/>
    </row>
    <row r="137" spans="1:12" ht="3.75" hidden="1" customHeight="1" x14ac:dyDescent="0.25">
      <c r="A137" s="27"/>
      <c r="B137" s="20"/>
      <c r="C137" s="258"/>
      <c r="D137" s="258"/>
      <c r="E137" s="258"/>
      <c r="F137" s="258"/>
      <c r="G137" s="258"/>
      <c r="H137" s="364"/>
      <c r="K137" s="285"/>
    </row>
    <row r="138" spans="1:12" x14ac:dyDescent="0.25">
      <c r="A138" s="23"/>
      <c r="B138" s="20" t="s">
        <v>57</v>
      </c>
      <c r="C138" s="258" t="s">
        <v>80</v>
      </c>
      <c r="D138" s="258" t="s">
        <v>69</v>
      </c>
      <c r="E138" s="258" t="s">
        <v>22</v>
      </c>
      <c r="F138" s="258" t="s">
        <v>133</v>
      </c>
      <c r="G138" s="258"/>
      <c r="H138" s="364">
        <v>3.8</v>
      </c>
      <c r="K138" s="285"/>
    </row>
    <row r="139" spans="1:12" ht="45" x14ac:dyDescent="0.25">
      <c r="A139" s="23"/>
      <c r="B139" s="20" t="s">
        <v>85</v>
      </c>
      <c r="C139" s="258" t="s">
        <v>80</v>
      </c>
      <c r="D139" s="258" t="s">
        <v>69</v>
      </c>
      <c r="E139" s="258" t="s">
        <v>22</v>
      </c>
      <c r="F139" s="258" t="s">
        <v>148</v>
      </c>
      <c r="G139" s="258"/>
      <c r="H139" s="364">
        <v>3.8</v>
      </c>
      <c r="K139" s="285"/>
    </row>
    <row r="140" spans="1:12" ht="30" x14ac:dyDescent="0.25">
      <c r="A140" s="23"/>
      <c r="B140" s="20" t="s">
        <v>81</v>
      </c>
      <c r="C140" s="258" t="s">
        <v>80</v>
      </c>
      <c r="D140" s="258" t="s">
        <v>69</v>
      </c>
      <c r="E140" s="258" t="s">
        <v>22</v>
      </c>
      <c r="F140" s="258" t="s">
        <v>148</v>
      </c>
      <c r="G140" s="258" t="s">
        <v>82</v>
      </c>
      <c r="H140" s="364">
        <f>прил._4!K49</f>
        <v>3.8</v>
      </c>
      <c r="K140" s="285"/>
    </row>
    <row r="141" spans="1:12" x14ac:dyDescent="0.25">
      <c r="A141" s="23"/>
      <c r="B141" s="20" t="s">
        <v>55</v>
      </c>
      <c r="C141" s="258" t="s">
        <v>80</v>
      </c>
      <c r="D141" s="258" t="s">
        <v>87</v>
      </c>
      <c r="E141" s="258" t="s">
        <v>22</v>
      </c>
      <c r="F141" s="258" t="s">
        <v>133</v>
      </c>
      <c r="G141" s="258"/>
      <c r="H141" s="364">
        <f>H143</f>
        <v>10</v>
      </c>
      <c r="K141" s="285"/>
    </row>
    <row r="142" spans="1:12" x14ac:dyDescent="0.25">
      <c r="A142" s="23"/>
      <c r="B142" s="20" t="s">
        <v>88</v>
      </c>
      <c r="C142" s="258" t="s">
        <v>80</v>
      </c>
      <c r="D142" s="258" t="s">
        <v>87</v>
      </c>
      <c r="E142" s="258" t="s">
        <v>22</v>
      </c>
      <c r="F142" s="258" t="s">
        <v>149</v>
      </c>
      <c r="G142" s="258"/>
      <c r="H142" s="364">
        <f>H143</f>
        <v>10</v>
      </c>
      <c r="K142" s="285"/>
    </row>
    <row r="143" spans="1:12" x14ac:dyDescent="0.25">
      <c r="A143" s="23"/>
      <c r="B143" s="155" t="s">
        <v>83</v>
      </c>
      <c r="C143" s="258" t="s">
        <v>80</v>
      </c>
      <c r="D143" s="258" t="s">
        <v>87</v>
      </c>
      <c r="E143" s="258" t="s">
        <v>22</v>
      </c>
      <c r="F143" s="258" t="s">
        <v>149</v>
      </c>
      <c r="G143" s="258" t="s">
        <v>84</v>
      </c>
      <c r="H143" s="364">
        <f>прил._4!K64</f>
        <v>10</v>
      </c>
      <c r="K143" s="285"/>
    </row>
    <row r="144" spans="1:12" ht="41.25" hidden="1" customHeight="1" x14ac:dyDescent="0.25">
      <c r="A144" s="23"/>
      <c r="B144" s="121" t="s">
        <v>49</v>
      </c>
      <c r="C144" s="257">
        <v>51</v>
      </c>
      <c r="D144" s="258" t="s">
        <v>92</v>
      </c>
      <c r="E144" s="258" t="s">
        <v>22</v>
      </c>
      <c r="F144" s="258" t="s">
        <v>133</v>
      </c>
      <c r="G144" s="258"/>
      <c r="H144" s="364">
        <v>0</v>
      </c>
      <c r="K144" s="285"/>
    </row>
    <row r="145" spans="1:11" ht="27.75" hidden="1" customHeight="1" x14ac:dyDescent="0.25">
      <c r="A145" s="23"/>
      <c r="B145" s="121" t="s">
        <v>50</v>
      </c>
      <c r="C145" s="258" t="s">
        <v>80</v>
      </c>
      <c r="D145" s="258" t="s">
        <v>92</v>
      </c>
      <c r="E145" s="258" t="s">
        <v>22</v>
      </c>
      <c r="F145" s="258" t="s">
        <v>152</v>
      </c>
      <c r="G145" s="258"/>
      <c r="H145" s="364">
        <v>0</v>
      </c>
      <c r="K145" s="285"/>
    </row>
    <row r="146" spans="1:11" ht="33.75" hidden="1" customHeight="1" x14ac:dyDescent="0.25">
      <c r="A146" s="23"/>
      <c r="B146" s="76" t="s">
        <v>81</v>
      </c>
      <c r="C146" s="258" t="s">
        <v>80</v>
      </c>
      <c r="D146" s="258" t="s">
        <v>92</v>
      </c>
      <c r="E146" s="258" t="s">
        <v>22</v>
      </c>
      <c r="F146" s="258" t="s">
        <v>152</v>
      </c>
      <c r="G146" s="258" t="s">
        <v>82</v>
      </c>
      <c r="H146" s="364">
        <v>0</v>
      </c>
      <c r="K146" s="285"/>
    </row>
    <row r="147" spans="1:11" ht="16.5" hidden="1" customHeight="1" x14ac:dyDescent="0.25">
      <c r="A147" s="24"/>
      <c r="B147" s="26" t="s">
        <v>56</v>
      </c>
      <c r="C147" s="258" t="s">
        <v>80</v>
      </c>
      <c r="D147" s="258" t="s">
        <v>89</v>
      </c>
      <c r="E147" s="258" t="s">
        <v>22</v>
      </c>
      <c r="F147" s="258" t="s">
        <v>133</v>
      </c>
      <c r="G147" s="258"/>
      <c r="H147" s="364">
        <v>0</v>
      </c>
      <c r="K147" s="285"/>
    </row>
    <row r="148" spans="1:11" ht="45.75" hidden="1" customHeight="1" x14ac:dyDescent="0.25">
      <c r="A148" s="27"/>
      <c r="B148" s="106" t="s">
        <v>90</v>
      </c>
      <c r="C148" s="258" t="s">
        <v>80</v>
      </c>
      <c r="D148" s="258" t="s">
        <v>89</v>
      </c>
      <c r="E148" s="258" t="s">
        <v>22</v>
      </c>
      <c r="F148" s="258" t="s">
        <v>135</v>
      </c>
      <c r="G148" s="258"/>
      <c r="H148" s="364">
        <v>0</v>
      </c>
      <c r="K148" s="285"/>
    </row>
    <row r="149" spans="1:11" ht="76.5" hidden="1" customHeight="1" x14ac:dyDescent="0.25">
      <c r="A149" s="27"/>
      <c r="B149" s="20" t="s">
        <v>77</v>
      </c>
      <c r="C149" s="258" t="s">
        <v>80</v>
      </c>
      <c r="D149" s="258" t="s">
        <v>89</v>
      </c>
      <c r="E149" s="258" t="s">
        <v>22</v>
      </c>
      <c r="F149" s="258" t="s">
        <v>135</v>
      </c>
      <c r="G149" s="258" t="s">
        <v>78</v>
      </c>
      <c r="H149" s="364">
        <v>0</v>
      </c>
      <c r="K149" s="285"/>
    </row>
    <row r="150" spans="1:11" ht="69" hidden="1" customHeight="1" x14ac:dyDescent="0.25">
      <c r="A150" s="27"/>
      <c r="B150" s="20" t="s">
        <v>81</v>
      </c>
      <c r="C150" s="258" t="s">
        <v>80</v>
      </c>
      <c r="D150" s="258" t="s">
        <v>89</v>
      </c>
      <c r="E150" s="258" t="s">
        <v>22</v>
      </c>
      <c r="F150" s="258" t="s">
        <v>135</v>
      </c>
      <c r="G150" s="258" t="s">
        <v>82</v>
      </c>
      <c r="H150" s="364">
        <v>0</v>
      </c>
      <c r="K150" s="285"/>
    </row>
    <row r="151" spans="1:11" hidden="1" x14ac:dyDescent="0.25">
      <c r="A151" s="27"/>
      <c r="B151" s="107" t="s">
        <v>83</v>
      </c>
      <c r="C151" s="258" t="s">
        <v>80</v>
      </c>
      <c r="D151" s="258" t="s">
        <v>89</v>
      </c>
      <c r="E151" s="258" t="s">
        <v>22</v>
      </c>
      <c r="F151" s="258" t="s">
        <v>135</v>
      </c>
      <c r="G151" s="258" t="s">
        <v>84</v>
      </c>
      <c r="H151" s="364">
        <v>0</v>
      </c>
      <c r="K151" s="285"/>
    </row>
    <row r="152" spans="1:11" s="28" customFormat="1" ht="34.5" customHeight="1" x14ac:dyDescent="0.25">
      <c r="A152" s="27"/>
      <c r="B152" s="108" t="s">
        <v>49</v>
      </c>
      <c r="C152" s="258" t="s">
        <v>80</v>
      </c>
      <c r="D152" s="258" t="s">
        <v>92</v>
      </c>
      <c r="E152" s="258" t="s">
        <v>22</v>
      </c>
      <c r="F152" s="258" t="s">
        <v>133</v>
      </c>
      <c r="G152" s="258"/>
      <c r="H152" s="364">
        <f>H156+H154</f>
        <v>650</v>
      </c>
      <c r="K152" s="285"/>
    </row>
    <row r="153" spans="1:11" s="28" customFormat="1" ht="23.25" hidden="1" customHeight="1" x14ac:dyDescent="0.25">
      <c r="A153" s="27"/>
      <c r="B153" s="154" t="s">
        <v>50</v>
      </c>
      <c r="C153" s="258" t="s">
        <v>80</v>
      </c>
      <c r="D153" s="258" t="s">
        <v>92</v>
      </c>
      <c r="E153" s="258" t="s">
        <v>22</v>
      </c>
      <c r="F153" s="258" t="s">
        <v>152</v>
      </c>
      <c r="G153" s="258"/>
      <c r="H153" s="364"/>
      <c r="K153" s="285"/>
    </row>
    <row r="154" spans="1:11" s="28" customFormat="1" ht="28.5" hidden="1" customHeight="1" x14ac:dyDescent="0.25">
      <c r="A154" s="27"/>
      <c r="B154" s="154" t="s">
        <v>81</v>
      </c>
      <c r="C154" s="258" t="s">
        <v>80</v>
      </c>
      <c r="D154" s="258" t="s">
        <v>92</v>
      </c>
      <c r="E154" s="258" t="s">
        <v>22</v>
      </c>
      <c r="F154" s="258" t="s">
        <v>152</v>
      </c>
      <c r="G154" s="258" t="s">
        <v>82</v>
      </c>
      <c r="H154" s="364"/>
      <c r="K154" s="285"/>
    </row>
    <row r="155" spans="1:11" x14ac:dyDescent="0.25">
      <c r="A155" s="27"/>
      <c r="B155" s="106" t="s">
        <v>115</v>
      </c>
      <c r="C155" s="258" t="s">
        <v>80</v>
      </c>
      <c r="D155" s="258" t="s">
        <v>92</v>
      </c>
      <c r="E155" s="258" t="s">
        <v>22</v>
      </c>
      <c r="F155" s="258" t="s">
        <v>150</v>
      </c>
      <c r="G155" s="258"/>
      <c r="H155" s="364">
        <f>H156</f>
        <v>650</v>
      </c>
      <c r="K155" s="285"/>
    </row>
    <row r="156" spans="1:11" x14ac:dyDescent="0.25">
      <c r="A156" s="27"/>
      <c r="B156" s="106" t="s">
        <v>116</v>
      </c>
      <c r="C156" s="258" t="s">
        <v>80</v>
      </c>
      <c r="D156" s="258" t="s">
        <v>92</v>
      </c>
      <c r="E156" s="258" t="s">
        <v>22</v>
      </c>
      <c r="F156" s="258" t="s">
        <v>150</v>
      </c>
      <c r="G156" s="258" t="s">
        <v>117</v>
      </c>
      <c r="H156" s="364">
        <f>прил._4!K176</f>
        <v>650</v>
      </c>
      <c r="K156" s="289"/>
    </row>
    <row r="157" spans="1:11" x14ac:dyDescent="0.25">
      <c r="A157" s="27"/>
      <c r="B157" s="79" t="s">
        <v>343</v>
      </c>
      <c r="C157" s="428" t="s">
        <v>80</v>
      </c>
      <c r="D157" s="428" t="s">
        <v>158</v>
      </c>
      <c r="E157" s="428" t="s">
        <v>22</v>
      </c>
      <c r="F157" s="428" t="s">
        <v>133</v>
      </c>
      <c r="G157" s="429"/>
      <c r="H157" s="368">
        <f>H160+H158</f>
        <v>65.5</v>
      </c>
      <c r="K157" s="289"/>
    </row>
    <row r="158" spans="1:11" ht="60" x14ac:dyDescent="0.25">
      <c r="A158" s="27"/>
      <c r="B158" s="79" t="s">
        <v>344</v>
      </c>
      <c r="C158" s="428" t="s">
        <v>80</v>
      </c>
      <c r="D158" s="428" t="s">
        <v>158</v>
      </c>
      <c r="E158" s="428" t="s">
        <v>22</v>
      </c>
      <c r="F158" s="428" t="s">
        <v>345</v>
      </c>
      <c r="G158" s="429"/>
      <c r="H158" s="368">
        <f>H159</f>
        <v>30.8</v>
      </c>
      <c r="K158" s="289"/>
    </row>
    <row r="159" spans="1:11" x14ac:dyDescent="0.25">
      <c r="A159" s="27"/>
      <c r="B159" s="246" t="s">
        <v>71</v>
      </c>
      <c r="C159" s="428" t="s">
        <v>80</v>
      </c>
      <c r="D159" s="428" t="s">
        <v>158</v>
      </c>
      <c r="E159" s="428" t="s">
        <v>22</v>
      </c>
      <c r="F159" s="428" t="s">
        <v>345</v>
      </c>
      <c r="G159" s="429" t="s">
        <v>72</v>
      </c>
      <c r="H159" s="368">
        <f>прил._4!K52</f>
        <v>30.8</v>
      </c>
      <c r="K159" s="289"/>
    </row>
    <row r="160" spans="1:11" ht="30" x14ac:dyDescent="0.25">
      <c r="A160" s="27"/>
      <c r="B160" s="79" t="s">
        <v>361</v>
      </c>
      <c r="C160" s="428" t="s">
        <v>80</v>
      </c>
      <c r="D160" s="428" t="s">
        <v>158</v>
      </c>
      <c r="E160" s="428" t="s">
        <v>22</v>
      </c>
      <c r="F160" s="428" t="s">
        <v>347</v>
      </c>
      <c r="G160" s="429"/>
      <c r="H160" s="368">
        <f>H161</f>
        <v>34.700000000000003</v>
      </c>
      <c r="K160" s="289"/>
    </row>
    <row r="161" spans="1:256" x14ac:dyDescent="0.25">
      <c r="A161" s="27"/>
      <c r="B161" s="246" t="s">
        <v>71</v>
      </c>
      <c r="C161" s="428" t="s">
        <v>80</v>
      </c>
      <c r="D161" s="428" t="s">
        <v>158</v>
      </c>
      <c r="E161" s="428" t="s">
        <v>22</v>
      </c>
      <c r="F161" s="428" t="s">
        <v>347</v>
      </c>
      <c r="G161" s="429" t="s">
        <v>72</v>
      </c>
      <c r="H161" s="368">
        <f>прил._4!K54</f>
        <v>34.700000000000003</v>
      </c>
      <c r="K161" s="289"/>
    </row>
    <row r="162" spans="1:256" ht="31.5" x14ac:dyDescent="0.25">
      <c r="A162" s="27"/>
      <c r="B162" s="178" t="s">
        <v>177</v>
      </c>
      <c r="C162" s="417" t="s">
        <v>175</v>
      </c>
      <c r="D162" s="417" t="s">
        <v>67</v>
      </c>
      <c r="E162" s="417" t="s">
        <v>22</v>
      </c>
      <c r="F162" s="417" t="s">
        <v>133</v>
      </c>
      <c r="G162" s="417"/>
      <c r="H162" s="369">
        <f>H165</f>
        <v>10</v>
      </c>
      <c r="K162" s="289"/>
    </row>
    <row r="163" spans="1:256" ht="31.5" x14ac:dyDescent="0.25">
      <c r="A163" s="27"/>
      <c r="B163" s="153" t="s">
        <v>178</v>
      </c>
      <c r="C163" s="255" t="s">
        <v>175</v>
      </c>
      <c r="D163" s="255" t="s">
        <v>69</v>
      </c>
      <c r="E163" s="255" t="s">
        <v>22</v>
      </c>
      <c r="F163" s="255" t="s">
        <v>133</v>
      </c>
      <c r="G163" s="255"/>
      <c r="H163" s="256">
        <f>H165</f>
        <v>10</v>
      </c>
      <c r="K163" s="289"/>
    </row>
    <row r="164" spans="1:256" ht="31.5" x14ac:dyDescent="0.25">
      <c r="A164" s="27"/>
      <c r="B164" s="153" t="s">
        <v>179</v>
      </c>
      <c r="C164" s="255" t="s">
        <v>175</v>
      </c>
      <c r="D164" s="255" t="s">
        <v>69</v>
      </c>
      <c r="E164" s="255" t="s">
        <v>22</v>
      </c>
      <c r="F164" s="255" t="s">
        <v>147</v>
      </c>
      <c r="G164" s="255"/>
      <c r="H164" s="256">
        <f>H165</f>
        <v>10</v>
      </c>
      <c r="K164" s="289"/>
    </row>
    <row r="165" spans="1:256" ht="35.25" customHeight="1" x14ac:dyDescent="0.25">
      <c r="A165" s="27"/>
      <c r="B165" s="223" t="s">
        <v>180</v>
      </c>
      <c r="C165" s="255" t="s">
        <v>175</v>
      </c>
      <c r="D165" s="255" t="s">
        <v>69</v>
      </c>
      <c r="E165" s="255" t="s">
        <v>22</v>
      </c>
      <c r="F165" s="255" t="s">
        <v>147</v>
      </c>
      <c r="G165" s="255" t="s">
        <v>82</v>
      </c>
      <c r="H165" s="256">
        <f>прил._4!K27</f>
        <v>10</v>
      </c>
      <c r="K165" s="289"/>
    </row>
    <row r="166" spans="1:256" ht="47.25" hidden="1" x14ac:dyDescent="0.25">
      <c r="A166" s="27"/>
      <c r="B166" s="223" t="s">
        <v>180</v>
      </c>
      <c r="C166" s="255" t="s">
        <v>175</v>
      </c>
      <c r="D166" s="255" t="s">
        <v>69</v>
      </c>
      <c r="E166" s="255" t="s">
        <v>22</v>
      </c>
      <c r="F166" s="255" t="s">
        <v>147</v>
      </c>
      <c r="G166" s="255" t="s">
        <v>82</v>
      </c>
      <c r="H166" s="256" t="str">
        <f>прил._4!K28</f>
        <v>89,3</v>
      </c>
      <c r="K166" s="289"/>
    </row>
    <row r="167" spans="1:256" ht="83.25" hidden="1" customHeight="1" x14ac:dyDescent="0.25">
      <c r="A167" s="27"/>
      <c r="B167" s="223" t="s">
        <v>180</v>
      </c>
      <c r="C167" s="255" t="s">
        <v>175</v>
      </c>
      <c r="D167" s="255" t="s">
        <v>69</v>
      </c>
      <c r="E167" s="255" t="s">
        <v>22</v>
      </c>
      <c r="F167" s="255" t="s">
        <v>147</v>
      </c>
      <c r="G167" s="255" t="s">
        <v>82</v>
      </c>
      <c r="H167" s="256" t="str">
        <f>прил._4!K29</f>
        <v>89,3</v>
      </c>
      <c r="K167" s="289"/>
    </row>
    <row r="168" spans="1:256" ht="47.25" hidden="1" x14ac:dyDescent="0.25">
      <c r="A168" s="27"/>
      <c r="B168" s="223" t="s">
        <v>180</v>
      </c>
      <c r="C168" s="255" t="s">
        <v>175</v>
      </c>
      <c r="D168" s="255" t="s">
        <v>69</v>
      </c>
      <c r="E168" s="255" t="s">
        <v>22</v>
      </c>
      <c r="F168" s="255" t="s">
        <v>147</v>
      </c>
      <c r="G168" s="255" t="s">
        <v>82</v>
      </c>
      <c r="H168" s="256" t="str">
        <f>прил._4!K30</f>
        <v>89,3</v>
      </c>
      <c r="K168" s="289"/>
    </row>
    <row r="169" spans="1:256" s="143" customFormat="1" ht="47.25" hidden="1" x14ac:dyDescent="0.25">
      <c r="A169" s="27"/>
      <c r="B169" s="223" t="s">
        <v>180</v>
      </c>
      <c r="C169" s="255" t="s">
        <v>175</v>
      </c>
      <c r="D169" s="255" t="s">
        <v>69</v>
      </c>
      <c r="E169" s="255" t="s">
        <v>22</v>
      </c>
      <c r="F169" s="255" t="s">
        <v>147</v>
      </c>
      <c r="G169" s="255" t="s">
        <v>82</v>
      </c>
      <c r="H169" s="256" t="str">
        <f>прил._4!K31</f>
        <v>89,3</v>
      </c>
      <c r="I169" s="144"/>
      <c r="J169" s="144"/>
      <c r="K169" s="292"/>
      <c r="L169" s="144"/>
      <c r="M169" s="144"/>
      <c r="N169" s="144"/>
      <c r="O169" s="144"/>
      <c r="P169" s="144"/>
      <c r="Q169" s="144"/>
      <c r="R169" s="144"/>
      <c r="S169" s="144"/>
      <c r="T169" s="144"/>
      <c r="U169" s="144"/>
      <c r="V169" s="144"/>
      <c r="W169" s="144"/>
      <c r="X169" s="144"/>
      <c r="Y169" s="144"/>
      <c r="Z169" s="144"/>
      <c r="AA169" s="144"/>
      <c r="AB169" s="144"/>
      <c r="AC169" s="144"/>
      <c r="AD169" s="144"/>
      <c r="AE169" s="144"/>
      <c r="AF169" s="144"/>
      <c r="AG169" s="144"/>
      <c r="AH169" s="144"/>
      <c r="AI169" s="144"/>
      <c r="AJ169" s="144"/>
      <c r="AK169" s="144"/>
      <c r="AL169" s="144"/>
      <c r="AM169" s="144"/>
      <c r="AN169" s="144"/>
      <c r="AO169" s="144"/>
      <c r="AP169" s="144"/>
      <c r="AQ169" s="144"/>
      <c r="AR169" s="144"/>
      <c r="AS169" s="144"/>
      <c r="AT169" s="144"/>
      <c r="AU169" s="144"/>
      <c r="AV169" s="144"/>
      <c r="AW169" s="144"/>
      <c r="AX169" s="144"/>
      <c r="AY169" s="144"/>
      <c r="AZ169" s="144"/>
      <c r="BA169" s="144"/>
      <c r="BB169" s="144"/>
      <c r="BC169" s="144"/>
      <c r="BD169" s="144"/>
      <c r="BE169" s="144"/>
      <c r="BF169" s="144"/>
      <c r="BG169" s="144"/>
      <c r="BH169" s="144"/>
      <c r="BI169" s="144"/>
      <c r="BJ169" s="144"/>
      <c r="BK169" s="144"/>
      <c r="BL169" s="144"/>
      <c r="BM169" s="144"/>
      <c r="BN169" s="144"/>
      <c r="BO169" s="144"/>
      <c r="BP169" s="144"/>
      <c r="BQ169" s="144"/>
      <c r="BR169" s="144"/>
      <c r="BS169" s="144"/>
      <c r="BT169" s="144"/>
      <c r="BU169" s="144"/>
      <c r="BV169" s="144"/>
      <c r="BW169" s="144"/>
      <c r="BX169" s="144"/>
      <c r="BY169" s="144"/>
      <c r="BZ169" s="144"/>
      <c r="CA169" s="144"/>
      <c r="CB169" s="144"/>
      <c r="CC169" s="144"/>
      <c r="CD169" s="144"/>
      <c r="CE169" s="144"/>
      <c r="CF169" s="144"/>
      <c r="CG169" s="144"/>
      <c r="CH169" s="144"/>
      <c r="CI169" s="144"/>
      <c r="CJ169" s="144"/>
      <c r="CK169" s="144"/>
      <c r="CL169" s="144"/>
      <c r="CM169" s="144"/>
      <c r="CN169" s="144"/>
      <c r="CO169" s="144"/>
      <c r="CP169" s="144"/>
      <c r="CQ169" s="144"/>
      <c r="CR169" s="144"/>
      <c r="CS169" s="144"/>
      <c r="CT169" s="144"/>
      <c r="CU169" s="144"/>
      <c r="CV169" s="144"/>
      <c r="CW169" s="144"/>
      <c r="CX169" s="144"/>
      <c r="CY169" s="144"/>
      <c r="CZ169" s="144"/>
      <c r="DA169" s="144"/>
      <c r="DB169" s="144"/>
      <c r="DC169" s="144"/>
      <c r="DD169" s="144"/>
      <c r="DE169" s="144"/>
      <c r="DF169" s="144"/>
      <c r="DG169" s="144"/>
      <c r="DH169" s="144"/>
      <c r="DI169" s="144"/>
      <c r="DJ169" s="144"/>
      <c r="DK169" s="144"/>
      <c r="DL169" s="144"/>
      <c r="DM169" s="144"/>
      <c r="DN169" s="144"/>
      <c r="DO169" s="144"/>
      <c r="DP169" s="144"/>
      <c r="DQ169" s="144"/>
      <c r="DR169" s="144"/>
      <c r="DS169" s="144"/>
      <c r="DT169" s="144"/>
      <c r="DU169" s="144"/>
      <c r="DV169" s="144"/>
      <c r="DW169" s="144"/>
      <c r="DX169" s="144"/>
      <c r="DY169" s="144"/>
      <c r="DZ169" s="144"/>
      <c r="EA169" s="144"/>
      <c r="EB169" s="144"/>
      <c r="EC169" s="144"/>
      <c r="ED169" s="144"/>
      <c r="EE169" s="144"/>
      <c r="EF169" s="144"/>
      <c r="EG169" s="144"/>
      <c r="EH169" s="144"/>
      <c r="EI169" s="144"/>
      <c r="EJ169" s="144"/>
      <c r="EK169" s="144"/>
      <c r="EL169" s="144"/>
      <c r="EM169" s="144"/>
      <c r="EN169" s="144"/>
      <c r="EO169" s="144"/>
      <c r="EP169" s="144"/>
      <c r="EQ169" s="144"/>
      <c r="ER169" s="144"/>
      <c r="ES169" s="144"/>
      <c r="ET169" s="144"/>
      <c r="EU169" s="144"/>
      <c r="EV169" s="144"/>
      <c r="EW169" s="144"/>
      <c r="EX169" s="144"/>
      <c r="EY169" s="144"/>
      <c r="EZ169" s="144"/>
      <c r="FA169" s="144"/>
      <c r="FB169" s="144"/>
      <c r="FC169" s="144"/>
      <c r="FD169" s="144"/>
      <c r="FE169" s="144"/>
      <c r="FF169" s="144"/>
      <c r="FG169" s="144"/>
      <c r="FH169" s="144"/>
      <c r="FI169" s="144"/>
      <c r="FJ169" s="144"/>
      <c r="FK169" s="144"/>
      <c r="FL169" s="144"/>
      <c r="FM169" s="144"/>
      <c r="FN169" s="144"/>
      <c r="FO169" s="144"/>
      <c r="FP169" s="144"/>
      <c r="FQ169" s="144"/>
      <c r="FR169" s="144"/>
      <c r="FS169" s="144"/>
      <c r="FT169" s="144"/>
      <c r="FU169" s="144"/>
      <c r="FV169" s="144"/>
      <c r="FW169" s="144"/>
      <c r="FX169" s="144"/>
      <c r="FY169" s="144"/>
      <c r="FZ169" s="144"/>
      <c r="GA169" s="144"/>
      <c r="GB169" s="144"/>
      <c r="GC169" s="144"/>
      <c r="GD169" s="144"/>
      <c r="GE169" s="144"/>
      <c r="GF169" s="144"/>
      <c r="GG169" s="144"/>
      <c r="GH169" s="144"/>
      <c r="GI169" s="144"/>
      <c r="GJ169" s="144"/>
      <c r="GK169" s="144"/>
      <c r="GL169" s="144"/>
      <c r="GM169" s="144"/>
      <c r="GN169" s="144"/>
      <c r="GO169" s="144"/>
      <c r="GP169" s="144"/>
      <c r="GQ169" s="144"/>
      <c r="GR169" s="144"/>
      <c r="GS169" s="144"/>
      <c r="GT169" s="144"/>
      <c r="GU169" s="144"/>
      <c r="GV169" s="144"/>
      <c r="GW169" s="144"/>
      <c r="GX169" s="144"/>
      <c r="GY169" s="144"/>
      <c r="GZ169" s="144"/>
      <c r="HA169" s="144"/>
      <c r="HB169" s="144"/>
      <c r="HC169" s="144"/>
      <c r="HD169" s="144"/>
      <c r="HE169" s="144"/>
      <c r="HF169" s="144"/>
      <c r="HG169" s="144"/>
      <c r="HH169" s="144"/>
      <c r="HI169" s="144"/>
      <c r="HJ169" s="144"/>
      <c r="HK169" s="144"/>
      <c r="HL169" s="144"/>
      <c r="HM169" s="144"/>
      <c r="HN169" s="144"/>
      <c r="HO169" s="144"/>
      <c r="HP169" s="144"/>
      <c r="HQ169" s="144"/>
      <c r="HR169" s="144"/>
      <c r="HS169" s="144"/>
      <c r="HT169" s="144"/>
      <c r="HU169" s="144"/>
      <c r="HV169" s="144"/>
      <c r="HW169" s="144"/>
      <c r="HX169" s="144"/>
      <c r="HY169" s="144"/>
      <c r="HZ169" s="144"/>
      <c r="IA169" s="144"/>
      <c r="IB169" s="144"/>
      <c r="IC169" s="144"/>
      <c r="ID169" s="144"/>
      <c r="IE169" s="144"/>
      <c r="IF169" s="144"/>
      <c r="IG169" s="144"/>
      <c r="IH169" s="144"/>
      <c r="II169" s="144"/>
      <c r="IJ169" s="144"/>
      <c r="IK169" s="144"/>
      <c r="IL169" s="144"/>
      <c r="IM169" s="144"/>
      <c r="IN169" s="144"/>
      <c r="IO169" s="144"/>
      <c r="IP169" s="144"/>
      <c r="IQ169" s="144"/>
      <c r="IR169" s="144"/>
      <c r="IS169" s="144"/>
      <c r="IT169" s="144"/>
      <c r="IU169" s="144"/>
      <c r="IV169" s="144"/>
    </row>
    <row r="170" spans="1:256" customFormat="1" ht="43.5" hidden="1" customHeight="1" x14ac:dyDescent="0.25">
      <c r="A170" s="27"/>
      <c r="B170" s="223" t="s">
        <v>180</v>
      </c>
      <c r="C170" s="255" t="s">
        <v>175</v>
      </c>
      <c r="D170" s="255" t="s">
        <v>69</v>
      </c>
      <c r="E170" s="255" t="s">
        <v>22</v>
      </c>
      <c r="F170" s="255" t="s">
        <v>147</v>
      </c>
      <c r="G170" s="255" t="s">
        <v>82</v>
      </c>
      <c r="H170" s="256" t="str">
        <f>прил._4!K32</f>
        <v>89,3</v>
      </c>
      <c r="I170" s="145"/>
      <c r="J170" s="145"/>
      <c r="K170" s="293"/>
      <c r="L170" s="145"/>
      <c r="M170" s="145"/>
      <c r="N170" s="145"/>
      <c r="O170" s="145"/>
      <c r="P170" s="145"/>
      <c r="Q170" s="145"/>
      <c r="R170" s="145"/>
      <c r="S170" s="145"/>
      <c r="T170" s="145"/>
      <c r="U170" s="145"/>
      <c r="V170" s="145"/>
      <c r="W170" s="145"/>
      <c r="X170" s="145"/>
      <c r="Y170" s="145"/>
      <c r="Z170" s="145"/>
      <c r="AA170" s="145"/>
      <c r="AB170" s="145"/>
      <c r="AC170" s="145"/>
      <c r="AD170" s="145"/>
      <c r="AE170" s="145"/>
      <c r="AF170" s="145"/>
      <c r="AG170" s="145"/>
      <c r="AH170" s="145"/>
      <c r="AI170" s="145"/>
      <c r="AJ170" s="145"/>
      <c r="AK170" s="145"/>
      <c r="AL170" s="145"/>
      <c r="AM170" s="145"/>
      <c r="AN170" s="145"/>
      <c r="AO170" s="145"/>
      <c r="AP170" s="145"/>
      <c r="AQ170" s="145"/>
      <c r="AR170" s="145"/>
      <c r="AS170" s="145"/>
      <c r="AT170" s="145"/>
      <c r="AU170" s="145"/>
      <c r="AV170" s="145"/>
      <c r="AW170" s="145"/>
      <c r="AX170" s="145"/>
      <c r="AY170" s="145"/>
      <c r="AZ170" s="145"/>
      <c r="BA170" s="145"/>
      <c r="BB170" s="145"/>
      <c r="BC170" s="145"/>
      <c r="BD170" s="145"/>
      <c r="BE170" s="145"/>
      <c r="BF170" s="145"/>
      <c r="BG170" s="145"/>
      <c r="BH170" s="145"/>
      <c r="BI170" s="145"/>
      <c r="BJ170" s="145"/>
      <c r="BK170" s="145"/>
      <c r="BL170" s="145"/>
      <c r="BM170" s="145"/>
      <c r="BN170" s="145"/>
      <c r="BO170" s="145"/>
      <c r="BP170" s="145"/>
      <c r="BQ170" s="145"/>
      <c r="BR170" s="145"/>
      <c r="BS170" s="145"/>
      <c r="BT170" s="145"/>
      <c r="BU170" s="145"/>
      <c r="BV170" s="145"/>
      <c r="BW170" s="145"/>
      <c r="BX170" s="145"/>
      <c r="BY170" s="145"/>
      <c r="BZ170" s="145"/>
      <c r="CA170" s="145"/>
      <c r="CB170" s="145"/>
      <c r="CC170" s="145"/>
      <c r="CD170" s="145"/>
      <c r="CE170" s="145"/>
      <c r="CF170" s="145"/>
      <c r="CG170" s="145"/>
      <c r="CH170" s="145"/>
      <c r="CI170" s="145"/>
      <c r="CJ170" s="145"/>
      <c r="CK170" s="145"/>
      <c r="CL170" s="145"/>
      <c r="CM170" s="145"/>
      <c r="CN170" s="145"/>
      <c r="CO170" s="145"/>
      <c r="CP170" s="145"/>
      <c r="CQ170" s="145"/>
      <c r="CR170" s="145"/>
      <c r="CS170" s="145"/>
      <c r="CT170" s="145"/>
      <c r="CU170" s="145"/>
      <c r="CV170" s="145"/>
      <c r="CW170" s="145"/>
      <c r="CX170" s="145"/>
      <c r="CY170" s="145"/>
      <c r="CZ170" s="145"/>
      <c r="DA170" s="145"/>
      <c r="DB170" s="145"/>
      <c r="DC170" s="145"/>
      <c r="DD170" s="145"/>
      <c r="DE170" s="145"/>
      <c r="DF170" s="145"/>
      <c r="DG170" s="145"/>
      <c r="DH170" s="145"/>
      <c r="DI170" s="145"/>
      <c r="DJ170" s="145"/>
      <c r="DK170" s="145"/>
      <c r="DL170" s="145"/>
      <c r="DM170" s="145"/>
      <c r="DN170" s="145"/>
      <c r="DO170" s="145"/>
      <c r="DP170" s="145"/>
      <c r="DQ170" s="145"/>
      <c r="DR170" s="145"/>
      <c r="DS170" s="145"/>
      <c r="DT170" s="145"/>
      <c r="DU170" s="145"/>
      <c r="DV170" s="145"/>
      <c r="DW170" s="145"/>
      <c r="DX170" s="145"/>
      <c r="DY170" s="145"/>
      <c r="DZ170" s="145"/>
      <c r="EA170" s="145"/>
      <c r="EB170" s="145"/>
      <c r="EC170" s="145"/>
      <c r="ED170" s="145"/>
      <c r="EE170" s="145"/>
      <c r="EF170" s="145"/>
      <c r="EG170" s="145"/>
      <c r="EH170" s="145"/>
      <c r="EI170" s="145"/>
      <c r="EJ170" s="145"/>
      <c r="EK170" s="145"/>
      <c r="EL170" s="145"/>
      <c r="EM170" s="145"/>
      <c r="EN170" s="145"/>
      <c r="EO170" s="145"/>
      <c r="EP170" s="145"/>
      <c r="EQ170" s="145"/>
      <c r="ER170" s="145"/>
      <c r="ES170" s="145"/>
      <c r="ET170" s="145"/>
      <c r="EU170" s="145"/>
      <c r="EV170" s="145"/>
      <c r="EW170" s="145"/>
      <c r="EX170" s="145"/>
      <c r="EY170" s="145"/>
      <c r="EZ170" s="145"/>
      <c r="FA170" s="145"/>
      <c r="FB170" s="145"/>
      <c r="FC170" s="145"/>
      <c r="FD170" s="145"/>
      <c r="FE170" s="145"/>
      <c r="FF170" s="145"/>
      <c r="FG170" s="145"/>
      <c r="FH170" s="145"/>
      <c r="FI170" s="145"/>
      <c r="FJ170" s="145"/>
      <c r="FK170" s="145"/>
      <c r="FL170" s="145"/>
      <c r="FM170" s="145"/>
      <c r="FN170" s="145"/>
      <c r="FO170" s="145"/>
      <c r="FP170" s="145"/>
      <c r="FQ170" s="145"/>
      <c r="FR170" s="145"/>
      <c r="FS170" s="145"/>
      <c r="FT170" s="145"/>
      <c r="FU170" s="145"/>
      <c r="FV170" s="145"/>
      <c r="FW170" s="145"/>
      <c r="FX170" s="145"/>
      <c r="FY170" s="145"/>
      <c r="FZ170" s="145"/>
      <c r="GA170" s="145"/>
      <c r="GB170" s="145"/>
      <c r="GC170" s="145"/>
      <c r="GD170" s="145"/>
      <c r="GE170" s="145"/>
      <c r="GF170" s="145"/>
      <c r="GG170" s="145"/>
      <c r="GH170" s="145"/>
      <c r="GI170" s="145"/>
      <c r="GJ170" s="145"/>
      <c r="GK170" s="145"/>
      <c r="GL170" s="145"/>
      <c r="GM170" s="145"/>
      <c r="GN170" s="145"/>
      <c r="GO170" s="145"/>
      <c r="GP170" s="145"/>
      <c r="GQ170" s="145"/>
      <c r="GR170" s="145"/>
      <c r="GS170" s="145"/>
      <c r="GT170" s="145"/>
      <c r="GU170" s="145"/>
      <c r="GV170" s="145"/>
      <c r="GW170" s="145"/>
      <c r="GX170" s="145"/>
      <c r="GY170" s="145"/>
      <c r="GZ170" s="145"/>
      <c r="HA170" s="145"/>
      <c r="HB170" s="145"/>
      <c r="HC170" s="145"/>
      <c r="HD170" s="145"/>
      <c r="HE170" s="145"/>
      <c r="HF170" s="145"/>
      <c r="HG170" s="145"/>
      <c r="HH170" s="145"/>
      <c r="HI170" s="145"/>
      <c r="HJ170" s="145"/>
      <c r="HK170" s="145"/>
      <c r="HL170" s="145"/>
      <c r="HM170" s="145"/>
      <c r="HN170" s="145"/>
      <c r="HO170" s="145"/>
      <c r="HP170" s="145"/>
      <c r="HQ170" s="145"/>
      <c r="HR170" s="145"/>
      <c r="HS170" s="145"/>
      <c r="HT170" s="145"/>
      <c r="HU170" s="145"/>
      <c r="HV170" s="145"/>
      <c r="HW170" s="145"/>
      <c r="HX170" s="145"/>
      <c r="HY170" s="145"/>
      <c r="HZ170" s="145"/>
      <c r="IA170" s="145"/>
      <c r="IB170" s="145"/>
      <c r="IC170" s="145"/>
      <c r="ID170" s="145"/>
      <c r="IE170" s="145"/>
      <c r="IF170" s="145"/>
      <c r="IG170" s="145"/>
      <c r="IH170" s="145"/>
      <c r="II170" s="145"/>
      <c r="IJ170" s="145"/>
      <c r="IK170" s="145"/>
      <c r="IL170" s="145"/>
      <c r="IM170" s="145"/>
      <c r="IN170" s="145"/>
      <c r="IO170" s="145"/>
      <c r="IP170" s="145"/>
      <c r="IQ170" s="145"/>
      <c r="IR170" s="145"/>
      <c r="IS170" s="145"/>
      <c r="IT170" s="145"/>
      <c r="IU170" s="145"/>
      <c r="IV170" s="145"/>
    </row>
    <row r="171" spans="1:256" customFormat="1" ht="47.25" hidden="1" x14ac:dyDescent="0.25">
      <c r="A171" s="27"/>
      <c r="B171" s="223" t="s">
        <v>180</v>
      </c>
      <c r="C171" s="255" t="s">
        <v>175</v>
      </c>
      <c r="D171" s="255" t="s">
        <v>69</v>
      </c>
      <c r="E171" s="255" t="s">
        <v>22</v>
      </c>
      <c r="F171" s="255" t="s">
        <v>147</v>
      </c>
      <c r="G171" s="255" t="s">
        <v>82</v>
      </c>
      <c r="H171" s="256">
        <f>прил._4!K33</f>
        <v>58181</v>
      </c>
      <c r="I171" s="145"/>
      <c r="J171" s="145"/>
      <c r="K171" s="293"/>
      <c r="L171" s="145"/>
      <c r="M171" s="145"/>
      <c r="N171" s="145"/>
      <c r="O171" s="145"/>
      <c r="P171" s="145"/>
      <c r="Q171" s="145"/>
      <c r="R171" s="145"/>
      <c r="S171" s="145"/>
      <c r="T171" s="145"/>
      <c r="U171" s="145"/>
      <c r="V171" s="145"/>
      <c r="W171" s="145"/>
      <c r="X171" s="145"/>
      <c r="Y171" s="145"/>
      <c r="Z171" s="145"/>
      <c r="AA171" s="145"/>
      <c r="AB171" s="145"/>
      <c r="AC171" s="145"/>
      <c r="AD171" s="145"/>
      <c r="AE171" s="145"/>
      <c r="AF171" s="145"/>
      <c r="AG171" s="145"/>
      <c r="AH171" s="145"/>
      <c r="AI171" s="145"/>
      <c r="AJ171" s="145"/>
      <c r="AK171" s="145"/>
      <c r="AL171" s="145"/>
      <c r="AM171" s="145"/>
      <c r="AN171" s="145"/>
      <c r="AO171" s="145"/>
      <c r="AP171" s="145"/>
      <c r="AQ171" s="145"/>
      <c r="AR171" s="145"/>
      <c r="AS171" s="145"/>
      <c r="AT171" s="145"/>
      <c r="AU171" s="145"/>
      <c r="AV171" s="145"/>
      <c r="AW171" s="145"/>
      <c r="AX171" s="145"/>
      <c r="AY171" s="145"/>
      <c r="AZ171" s="145"/>
      <c r="BA171" s="145"/>
      <c r="BB171" s="145"/>
      <c r="BC171" s="145"/>
      <c r="BD171" s="145"/>
      <c r="BE171" s="145"/>
      <c r="BF171" s="145"/>
      <c r="BG171" s="145"/>
      <c r="BH171" s="145"/>
      <c r="BI171" s="145"/>
      <c r="BJ171" s="145"/>
      <c r="BK171" s="145"/>
      <c r="BL171" s="145"/>
      <c r="BM171" s="145"/>
      <c r="BN171" s="145"/>
      <c r="BO171" s="145"/>
      <c r="BP171" s="145"/>
      <c r="BQ171" s="145"/>
      <c r="BR171" s="145"/>
      <c r="BS171" s="145"/>
      <c r="BT171" s="145"/>
      <c r="BU171" s="145"/>
      <c r="BV171" s="145"/>
      <c r="BW171" s="145"/>
      <c r="BX171" s="145"/>
      <c r="BY171" s="145"/>
      <c r="BZ171" s="145"/>
      <c r="CA171" s="145"/>
      <c r="CB171" s="145"/>
      <c r="CC171" s="145"/>
      <c r="CD171" s="145"/>
      <c r="CE171" s="145"/>
      <c r="CF171" s="145"/>
      <c r="CG171" s="145"/>
      <c r="CH171" s="145"/>
      <c r="CI171" s="145"/>
      <c r="CJ171" s="145"/>
      <c r="CK171" s="145"/>
      <c r="CL171" s="145"/>
      <c r="CM171" s="145"/>
      <c r="CN171" s="145"/>
      <c r="CO171" s="145"/>
      <c r="CP171" s="145"/>
      <c r="CQ171" s="145"/>
      <c r="CR171" s="145"/>
      <c r="CS171" s="145"/>
      <c r="CT171" s="145"/>
      <c r="CU171" s="145"/>
      <c r="CV171" s="145"/>
      <c r="CW171" s="145"/>
      <c r="CX171" s="145"/>
      <c r="CY171" s="145"/>
      <c r="CZ171" s="145"/>
      <c r="DA171" s="145"/>
      <c r="DB171" s="145"/>
      <c r="DC171" s="145"/>
      <c r="DD171" s="145"/>
      <c r="DE171" s="145"/>
      <c r="DF171" s="145"/>
      <c r="DG171" s="145"/>
      <c r="DH171" s="145"/>
      <c r="DI171" s="145"/>
      <c r="DJ171" s="145"/>
      <c r="DK171" s="145"/>
      <c r="DL171" s="145"/>
      <c r="DM171" s="145"/>
      <c r="DN171" s="145"/>
      <c r="DO171" s="145"/>
      <c r="DP171" s="145"/>
      <c r="DQ171" s="145"/>
      <c r="DR171" s="145"/>
      <c r="DS171" s="145"/>
      <c r="DT171" s="145"/>
      <c r="DU171" s="145"/>
      <c r="DV171" s="145"/>
      <c r="DW171" s="145"/>
      <c r="DX171" s="145"/>
      <c r="DY171" s="145"/>
      <c r="DZ171" s="145"/>
      <c r="EA171" s="145"/>
      <c r="EB171" s="145"/>
      <c r="EC171" s="145"/>
      <c r="ED171" s="145"/>
      <c r="EE171" s="145"/>
      <c r="EF171" s="145"/>
      <c r="EG171" s="145"/>
      <c r="EH171" s="145"/>
      <c r="EI171" s="145"/>
      <c r="EJ171" s="145"/>
      <c r="EK171" s="145"/>
      <c r="EL171" s="145"/>
      <c r="EM171" s="145"/>
      <c r="EN171" s="145"/>
      <c r="EO171" s="145"/>
      <c r="EP171" s="145"/>
      <c r="EQ171" s="145"/>
      <c r="ER171" s="145"/>
      <c r="ES171" s="145"/>
      <c r="ET171" s="145"/>
      <c r="EU171" s="145"/>
      <c r="EV171" s="145"/>
      <c r="EW171" s="145"/>
      <c r="EX171" s="145"/>
      <c r="EY171" s="145"/>
      <c r="EZ171" s="145"/>
      <c r="FA171" s="145"/>
      <c r="FB171" s="145"/>
      <c r="FC171" s="145"/>
      <c r="FD171" s="145"/>
      <c r="FE171" s="145"/>
      <c r="FF171" s="145"/>
      <c r="FG171" s="145"/>
      <c r="FH171" s="145"/>
      <c r="FI171" s="145"/>
      <c r="FJ171" s="145"/>
      <c r="FK171" s="145"/>
      <c r="FL171" s="145"/>
      <c r="FM171" s="145"/>
      <c r="FN171" s="145"/>
      <c r="FO171" s="145"/>
      <c r="FP171" s="145"/>
      <c r="FQ171" s="145"/>
      <c r="FR171" s="145"/>
      <c r="FS171" s="145"/>
      <c r="FT171" s="145"/>
      <c r="FU171" s="145"/>
      <c r="FV171" s="145"/>
      <c r="FW171" s="145"/>
      <c r="FX171" s="145"/>
      <c r="FY171" s="145"/>
      <c r="FZ171" s="145"/>
      <c r="GA171" s="145"/>
      <c r="GB171" s="145"/>
      <c r="GC171" s="145"/>
      <c r="GD171" s="145"/>
      <c r="GE171" s="145"/>
      <c r="GF171" s="145"/>
      <c r="GG171" s="145"/>
      <c r="GH171" s="145"/>
      <c r="GI171" s="145"/>
      <c r="GJ171" s="145"/>
      <c r="GK171" s="145"/>
      <c r="GL171" s="145"/>
      <c r="GM171" s="145"/>
      <c r="GN171" s="145"/>
      <c r="GO171" s="145"/>
      <c r="GP171" s="145"/>
      <c r="GQ171" s="145"/>
      <c r="GR171" s="145"/>
      <c r="GS171" s="145"/>
      <c r="GT171" s="145"/>
      <c r="GU171" s="145"/>
      <c r="GV171" s="145"/>
      <c r="GW171" s="145"/>
      <c r="GX171" s="145"/>
      <c r="GY171" s="145"/>
      <c r="GZ171" s="145"/>
      <c r="HA171" s="145"/>
      <c r="HB171" s="145"/>
      <c r="HC171" s="145"/>
      <c r="HD171" s="145"/>
      <c r="HE171" s="145"/>
      <c r="HF171" s="145"/>
      <c r="HG171" s="145"/>
      <c r="HH171" s="145"/>
      <c r="HI171" s="145"/>
      <c r="HJ171" s="145"/>
      <c r="HK171" s="145"/>
      <c r="HL171" s="145"/>
      <c r="HM171" s="145"/>
      <c r="HN171" s="145"/>
      <c r="HO171" s="145"/>
      <c r="HP171" s="145"/>
      <c r="HQ171" s="145"/>
      <c r="HR171" s="145"/>
      <c r="HS171" s="145"/>
      <c r="HT171" s="145"/>
      <c r="HU171" s="145"/>
      <c r="HV171" s="145"/>
      <c r="HW171" s="145"/>
      <c r="HX171" s="145"/>
      <c r="HY171" s="145"/>
      <c r="HZ171" s="145"/>
      <c r="IA171" s="145"/>
      <c r="IB171" s="145"/>
      <c r="IC171" s="145"/>
      <c r="ID171" s="145"/>
      <c r="IE171" s="145"/>
      <c r="IF171" s="145"/>
      <c r="IG171" s="145"/>
      <c r="IH171" s="145"/>
      <c r="II171" s="145"/>
      <c r="IJ171" s="145"/>
      <c r="IK171" s="145"/>
      <c r="IL171" s="145"/>
      <c r="IM171" s="145"/>
      <c r="IN171" s="145"/>
      <c r="IO171" s="145"/>
      <c r="IP171" s="145"/>
      <c r="IQ171" s="145"/>
      <c r="IR171" s="145"/>
      <c r="IS171" s="145"/>
      <c r="IT171" s="145"/>
      <c r="IU171" s="145"/>
      <c r="IV171" s="145"/>
    </row>
    <row r="172" spans="1:256" customFormat="1" ht="47.25" hidden="1" x14ac:dyDescent="0.25">
      <c r="A172" s="27"/>
      <c r="B172" s="223" t="s">
        <v>180</v>
      </c>
      <c r="C172" s="255" t="s">
        <v>175</v>
      </c>
      <c r="D172" s="255" t="s">
        <v>69</v>
      </c>
      <c r="E172" s="255" t="s">
        <v>22</v>
      </c>
      <c r="F172" s="255" t="s">
        <v>147</v>
      </c>
      <c r="G172" s="255" t="s">
        <v>82</v>
      </c>
      <c r="H172" s="256">
        <f>прил._4!K34</f>
        <v>10652.6</v>
      </c>
      <c r="I172" s="145"/>
      <c r="J172" s="145"/>
      <c r="K172" s="293"/>
      <c r="L172" s="145"/>
      <c r="M172" s="145"/>
      <c r="N172" s="145"/>
      <c r="O172" s="145"/>
      <c r="P172" s="145"/>
      <c r="Q172" s="145"/>
      <c r="R172" s="145"/>
      <c r="S172" s="145"/>
      <c r="T172" s="145"/>
      <c r="U172" s="145"/>
      <c r="V172" s="145"/>
      <c r="W172" s="145"/>
      <c r="X172" s="145"/>
      <c r="Y172" s="145"/>
      <c r="Z172" s="145"/>
      <c r="AA172" s="145"/>
      <c r="AB172" s="145"/>
      <c r="AC172" s="145"/>
      <c r="AD172" s="145"/>
      <c r="AE172" s="145"/>
      <c r="AF172" s="145"/>
      <c r="AG172" s="145"/>
      <c r="AH172" s="145"/>
      <c r="AI172" s="145"/>
      <c r="AJ172" s="145"/>
      <c r="AK172" s="145"/>
      <c r="AL172" s="145"/>
      <c r="AM172" s="145"/>
      <c r="AN172" s="145"/>
      <c r="AO172" s="145"/>
      <c r="AP172" s="145"/>
      <c r="AQ172" s="145"/>
      <c r="AR172" s="145"/>
      <c r="AS172" s="145"/>
      <c r="AT172" s="145"/>
      <c r="AU172" s="145"/>
      <c r="AV172" s="145"/>
      <c r="AW172" s="145"/>
      <c r="AX172" s="145"/>
      <c r="AY172" s="145"/>
      <c r="AZ172" s="145"/>
      <c r="BA172" s="145"/>
      <c r="BB172" s="145"/>
      <c r="BC172" s="145"/>
      <c r="BD172" s="145"/>
      <c r="BE172" s="145"/>
      <c r="BF172" s="145"/>
      <c r="BG172" s="145"/>
      <c r="BH172" s="145"/>
      <c r="BI172" s="145"/>
      <c r="BJ172" s="145"/>
      <c r="BK172" s="145"/>
      <c r="BL172" s="145"/>
      <c r="BM172" s="145"/>
      <c r="BN172" s="145"/>
      <c r="BO172" s="145"/>
      <c r="BP172" s="145"/>
      <c r="BQ172" s="145"/>
      <c r="BR172" s="145"/>
      <c r="BS172" s="145"/>
      <c r="BT172" s="145"/>
      <c r="BU172" s="145"/>
      <c r="BV172" s="145"/>
      <c r="BW172" s="145"/>
      <c r="BX172" s="145"/>
      <c r="BY172" s="145"/>
      <c r="BZ172" s="145"/>
      <c r="CA172" s="145"/>
      <c r="CB172" s="145"/>
      <c r="CC172" s="145"/>
      <c r="CD172" s="145"/>
      <c r="CE172" s="145"/>
      <c r="CF172" s="145"/>
      <c r="CG172" s="145"/>
      <c r="CH172" s="145"/>
      <c r="CI172" s="145"/>
      <c r="CJ172" s="145"/>
      <c r="CK172" s="145"/>
      <c r="CL172" s="145"/>
      <c r="CM172" s="145"/>
      <c r="CN172" s="145"/>
      <c r="CO172" s="145"/>
      <c r="CP172" s="145"/>
      <c r="CQ172" s="145"/>
      <c r="CR172" s="145"/>
      <c r="CS172" s="145"/>
      <c r="CT172" s="145"/>
      <c r="CU172" s="145"/>
      <c r="CV172" s="145"/>
      <c r="CW172" s="145"/>
      <c r="CX172" s="145"/>
      <c r="CY172" s="145"/>
      <c r="CZ172" s="145"/>
      <c r="DA172" s="145"/>
      <c r="DB172" s="145"/>
      <c r="DC172" s="145"/>
      <c r="DD172" s="145"/>
      <c r="DE172" s="145"/>
      <c r="DF172" s="145"/>
      <c r="DG172" s="145"/>
      <c r="DH172" s="145"/>
      <c r="DI172" s="145"/>
      <c r="DJ172" s="145"/>
      <c r="DK172" s="145"/>
      <c r="DL172" s="145"/>
      <c r="DM172" s="145"/>
      <c r="DN172" s="145"/>
      <c r="DO172" s="145"/>
      <c r="DP172" s="145"/>
      <c r="DQ172" s="145"/>
      <c r="DR172" s="145"/>
      <c r="DS172" s="145"/>
      <c r="DT172" s="145"/>
      <c r="DU172" s="145"/>
      <c r="DV172" s="145"/>
      <c r="DW172" s="145"/>
      <c r="DX172" s="145"/>
      <c r="DY172" s="145"/>
      <c r="DZ172" s="145"/>
      <c r="EA172" s="145"/>
      <c r="EB172" s="145"/>
      <c r="EC172" s="145"/>
      <c r="ED172" s="145"/>
      <c r="EE172" s="145"/>
      <c r="EF172" s="145"/>
      <c r="EG172" s="145"/>
      <c r="EH172" s="145"/>
      <c r="EI172" s="145"/>
      <c r="EJ172" s="145"/>
      <c r="EK172" s="145"/>
      <c r="EL172" s="145"/>
      <c r="EM172" s="145"/>
      <c r="EN172" s="145"/>
      <c r="EO172" s="145"/>
      <c r="EP172" s="145"/>
      <c r="EQ172" s="145"/>
      <c r="ER172" s="145"/>
      <c r="ES172" s="145"/>
      <c r="ET172" s="145"/>
      <c r="EU172" s="145"/>
      <c r="EV172" s="145"/>
      <c r="EW172" s="145"/>
      <c r="EX172" s="145"/>
      <c r="EY172" s="145"/>
      <c r="EZ172" s="145"/>
      <c r="FA172" s="145"/>
      <c r="FB172" s="145"/>
      <c r="FC172" s="145"/>
      <c r="FD172" s="145"/>
      <c r="FE172" s="145"/>
      <c r="FF172" s="145"/>
      <c r="FG172" s="145"/>
      <c r="FH172" s="145"/>
      <c r="FI172" s="145"/>
      <c r="FJ172" s="145"/>
      <c r="FK172" s="145"/>
      <c r="FL172" s="145"/>
      <c r="FM172" s="145"/>
      <c r="FN172" s="145"/>
      <c r="FO172" s="145"/>
      <c r="FP172" s="145"/>
      <c r="FQ172" s="145"/>
      <c r="FR172" s="145"/>
      <c r="FS172" s="145"/>
      <c r="FT172" s="145"/>
      <c r="FU172" s="145"/>
      <c r="FV172" s="145"/>
      <c r="FW172" s="145"/>
      <c r="FX172" s="145"/>
      <c r="FY172" s="145"/>
      <c r="FZ172" s="145"/>
      <c r="GA172" s="145"/>
      <c r="GB172" s="145"/>
      <c r="GC172" s="145"/>
      <c r="GD172" s="145"/>
      <c r="GE172" s="145"/>
      <c r="GF172" s="145"/>
      <c r="GG172" s="145"/>
      <c r="GH172" s="145"/>
      <c r="GI172" s="145"/>
      <c r="GJ172" s="145"/>
      <c r="GK172" s="145"/>
      <c r="GL172" s="145"/>
      <c r="GM172" s="145"/>
      <c r="GN172" s="145"/>
      <c r="GO172" s="145"/>
      <c r="GP172" s="145"/>
      <c r="GQ172" s="145"/>
      <c r="GR172" s="145"/>
      <c r="GS172" s="145"/>
      <c r="GT172" s="145"/>
      <c r="GU172" s="145"/>
      <c r="GV172" s="145"/>
      <c r="GW172" s="145"/>
      <c r="GX172" s="145"/>
      <c r="GY172" s="145"/>
      <c r="GZ172" s="145"/>
      <c r="HA172" s="145"/>
      <c r="HB172" s="145"/>
      <c r="HC172" s="145"/>
      <c r="HD172" s="145"/>
      <c r="HE172" s="145"/>
      <c r="HF172" s="145"/>
      <c r="HG172" s="145"/>
      <c r="HH172" s="145"/>
      <c r="HI172" s="145"/>
      <c r="HJ172" s="145"/>
      <c r="HK172" s="145"/>
      <c r="HL172" s="145"/>
      <c r="HM172" s="145"/>
      <c r="HN172" s="145"/>
      <c r="HO172" s="145"/>
      <c r="HP172" s="145"/>
      <c r="HQ172" s="145"/>
      <c r="HR172" s="145"/>
      <c r="HS172" s="145"/>
      <c r="HT172" s="145"/>
      <c r="HU172" s="145"/>
      <c r="HV172" s="145"/>
      <c r="HW172" s="145"/>
      <c r="HX172" s="145"/>
      <c r="HY172" s="145"/>
      <c r="HZ172" s="145"/>
      <c r="IA172" s="145"/>
      <c r="IB172" s="145"/>
      <c r="IC172" s="145"/>
      <c r="ID172" s="145"/>
      <c r="IE172" s="145"/>
      <c r="IF172" s="145"/>
      <c r="IG172" s="145"/>
      <c r="IH172" s="145"/>
      <c r="II172" s="145"/>
      <c r="IJ172" s="145"/>
      <c r="IK172" s="145"/>
      <c r="IL172" s="145"/>
      <c r="IM172" s="145"/>
      <c r="IN172" s="145"/>
      <c r="IO172" s="145"/>
      <c r="IP172" s="145"/>
      <c r="IQ172" s="145"/>
      <c r="IR172" s="145"/>
      <c r="IS172" s="145"/>
      <c r="IT172" s="145"/>
      <c r="IU172" s="145"/>
      <c r="IV172" s="145"/>
    </row>
    <row r="173" spans="1:256" customFormat="1" ht="33.75" customHeight="1" x14ac:dyDescent="0.25">
      <c r="A173" s="27"/>
      <c r="B173" s="223" t="str">
        <f>прил._4!B197</f>
        <v>Обслуживание внутреннего государственного и муниципального долга</v>
      </c>
      <c r="C173" s="417" t="str">
        <f>прил._4!F198</f>
        <v>54</v>
      </c>
      <c r="D173" s="417" t="str">
        <f>прил._4!G198</f>
        <v>0</v>
      </c>
      <c r="E173" s="417" t="str">
        <f>прил._4!H198</f>
        <v>00</v>
      </c>
      <c r="F173" s="417" t="str">
        <f>прил._4!I198</f>
        <v>00000</v>
      </c>
      <c r="G173" s="415"/>
      <c r="H173" s="369">
        <f>H174</f>
        <v>2</v>
      </c>
      <c r="I173" s="145"/>
      <c r="J173" s="145"/>
      <c r="K173" s="293"/>
      <c r="L173" s="145"/>
      <c r="M173" s="145"/>
      <c r="N173" s="145"/>
      <c r="O173" s="145"/>
      <c r="P173" s="145"/>
      <c r="Q173" s="145"/>
      <c r="R173" s="145"/>
      <c r="S173" s="145"/>
      <c r="T173" s="145"/>
      <c r="U173" s="145"/>
      <c r="V173" s="145"/>
      <c r="W173" s="145"/>
      <c r="X173" s="145"/>
      <c r="Y173" s="145"/>
      <c r="Z173" s="145"/>
      <c r="AA173" s="145"/>
      <c r="AB173" s="145"/>
      <c r="AC173" s="145"/>
      <c r="AD173" s="145"/>
      <c r="AE173" s="145"/>
      <c r="AF173" s="145"/>
      <c r="AG173" s="145"/>
      <c r="AH173" s="145"/>
      <c r="AI173" s="145"/>
      <c r="AJ173" s="145"/>
      <c r="AK173" s="145"/>
      <c r="AL173" s="145"/>
      <c r="AM173" s="145"/>
      <c r="AN173" s="145"/>
      <c r="AO173" s="145"/>
      <c r="AP173" s="145"/>
      <c r="AQ173" s="145"/>
      <c r="AR173" s="145"/>
      <c r="AS173" s="145"/>
      <c r="AT173" s="145"/>
      <c r="AU173" s="145"/>
      <c r="AV173" s="145"/>
      <c r="AW173" s="145"/>
      <c r="AX173" s="145"/>
      <c r="AY173" s="145"/>
      <c r="AZ173" s="145"/>
      <c r="BA173" s="145"/>
      <c r="BB173" s="145"/>
      <c r="BC173" s="145"/>
      <c r="BD173" s="145"/>
      <c r="BE173" s="145"/>
      <c r="BF173" s="145"/>
      <c r="BG173" s="145"/>
      <c r="BH173" s="145"/>
      <c r="BI173" s="145"/>
      <c r="BJ173" s="145"/>
      <c r="BK173" s="145"/>
      <c r="BL173" s="145"/>
      <c r="BM173" s="145"/>
      <c r="BN173" s="145"/>
      <c r="BO173" s="145"/>
      <c r="BP173" s="145"/>
      <c r="BQ173" s="145"/>
      <c r="BR173" s="145"/>
      <c r="BS173" s="145"/>
      <c r="BT173" s="145"/>
      <c r="BU173" s="145"/>
      <c r="BV173" s="145"/>
      <c r="BW173" s="145"/>
      <c r="BX173" s="145"/>
      <c r="BY173" s="145"/>
      <c r="BZ173" s="145"/>
      <c r="CA173" s="145"/>
      <c r="CB173" s="145"/>
      <c r="CC173" s="145"/>
      <c r="CD173" s="145"/>
      <c r="CE173" s="145"/>
      <c r="CF173" s="145"/>
      <c r="CG173" s="145"/>
      <c r="CH173" s="145"/>
      <c r="CI173" s="145"/>
      <c r="CJ173" s="145"/>
      <c r="CK173" s="145"/>
      <c r="CL173" s="145"/>
      <c r="CM173" s="145"/>
      <c r="CN173" s="145"/>
      <c r="CO173" s="145"/>
      <c r="CP173" s="145"/>
      <c r="CQ173" s="145"/>
      <c r="CR173" s="145"/>
      <c r="CS173" s="145"/>
      <c r="CT173" s="145"/>
      <c r="CU173" s="145"/>
      <c r="CV173" s="145"/>
      <c r="CW173" s="145"/>
      <c r="CX173" s="145"/>
      <c r="CY173" s="145"/>
      <c r="CZ173" s="145"/>
      <c r="DA173" s="145"/>
      <c r="DB173" s="145"/>
      <c r="DC173" s="145"/>
      <c r="DD173" s="145"/>
      <c r="DE173" s="145"/>
      <c r="DF173" s="145"/>
      <c r="DG173" s="145"/>
      <c r="DH173" s="145"/>
      <c r="DI173" s="145"/>
      <c r="DJ173" s="145"/>
      <c r="DK173" s="145"/>
      <c r="DL173" s="145"/>
      <c r="DM173" s="145"/>
      <c r="DN173" s="145"/>
      <c r="DO173" s="145"/>
      <c r="DP173" s="145"/>
      <c r="DQ173" s="145"/>
      <c r="DR173" s="145"/>
      <c r="DS173" s="145"/>
      <c r="DT173" s="145"/>
      <c r="DU173" s="145"/>
      <c r="DV173" s="145"/>
      <c r="DW173" s="145"/>
      <c r="DX173" s="145"/>
      <c r="DY173" s="145"/>
      <c r="DZ173" s="145"/>
      <c r="EA173" s="145"/>
      <c r="EB173" s="145"/>
      <c r="EC173" s="145"/>
      <c r="ED173" s="145"/>
      <c r="EE173" s="145"/>
      <c r="EF173" s="145"/>
      <c r="EG173" s="145"/>
      <c r="EH173" s="145"/>
      <c r="EI173" s="145"/>
      <c r="EJ173" s="145"/>
      <c r="EK173" s="145"/>
      <c r="EL173" s="145"/>
      <c r="EM173" s="145"/>
      <c r="EN173" s="145"/>
      <c r="EO173" s="145"/>
      <c r="EP173" s="145"/>
      <c r="EQ173" s="145"/>
      <c r="ER173" s="145"/>
      <c r="ES173" s="145"/>
      <c r="ET173" s="145"/>
      <c r="EU173" s="145"/>
      <c r="EV173" s="145"/>
      <c r="EW173" s="145"/>
      <c r="EX173" s="145"/>
      <c r="EY173" s="145"/>
      <c r="EZ173" s="145"/>
      <c r="FA173" s="145"/>
      <c r="FB173" s="145"/>
      <c r="FC173" s="145"/>
      <c r="FD173" s="145"/>
      <c r="FE173" s="145"/>
      <c r="FF173" s="145"/>
      <c r="FG173" s="145"/>
      <c r="FH173" s="145"/>
      <c r="FI173" s="145"/>
      <c r="FJ173" s="145"/>
      <c r="FK173" s="145"/>
      <c r="FL173" s="145"/>
      <c r="FM173" s="145"/>
      <c r="FN173" s="145"/>
      <c r="FO173" s="145"/>
      <c r="FP173" s="145"/>
      <c r="FQ173" s="145"/>
      <c r="FR173" s="145"/>
      <c r="FS173" s="145"/>
      <c r="FT173" s="145"/>
      <c r="FU173" s="145"/>
      <c r="FV173" s="145"/>
      <c r="FW173" s="145"/>
      <c r="FX173" s="145"/>
      <c r="FY173" s="145"/>
      <c r="FZ173" s="145"/>
      <c r="GA173" s="145"/>
      <c r="GB173" s="145"/>
      <c r="GC173" s="145"/>
      <c r="GD173" s="145"/>
      <c r="GE173" s="145"/>
      <c r="GF173" s="145"/>
      <c r="GG173" s="145"/>
      <c r="GH173" s="145"/>
      <c r="GI173" s="145"/>
      <c r="GJ173" s="145"/>
      <c r="GK173" s="145"/>
      <c r="GL173" s="145"/>
      <c r="GM173" s="145"/>
      <c r="GN173" s="145"/>
      <c r="GO173" s="145"/>
      <c r="GP173" s="145"/>
      <c r="GQ173" s="145"/>
      <c r="GR173" s="145"/>
      <c r="GS173" s="145"/>
      <c r="GT173" s="145"/>
      <c r="GU173" s="145"/>
      <c r="GV173" s="145"/>
      <c r="GW173" s="145"/>
      <c r="GX173" s="145"/>
      <c r="GY173" s="145"/>
      <c r="GZ173" s="145"/>
      <c r="HA173" s="145"/>
      <c r="HB173" s="145"/>
      <c r="HC173" s="145"/>
      <c r="HD173" s="145"/>
      <c r="HE173" s="145"/>
      <c r="HF173" s="145"/>
      <c r="HG173" s="145"/>
      <c r="HH173" s="145"/>
      <c r="HI173" s="145"/>
      <c r="HJ173" s="145"/>
      <c r="HK173" s="145"/>
      <c r="HL173" s="145"/>
      <c r="HM173" s="145"/>
      <c r="HN173" s="145"/>
      <c r="HO173" s="145"/>
      <c r="HP173" s="145"/>
      <c r="HQ173" s="145"/>
      <c r="HR173" s="145"/>
      <c r="HS173" s="145"/>
      <c r="HT173" s="145"/>
      <c r="HU173" s="145"/>
      <c r="HV173" s="145"/>
      <c r="HW173" s="145"/>
      <c r="HX173" s="145"/>
      <c r="HY173" s="145"/>
      <c r="HZ173" s="145"/>
      <c r="IA173" s="145"/>
      <c r="IB173" s="145"/>
      <c r="IC173" s="145"/>
      <c r="ID173" s="145"/>
      <c r="IE173" s="145"/>
      <c r="IF173" s="145"/>
      <c r="IG173" s="145"/>
      <c r="IH173" s="145"/>
      <c r="II173" s="145"/>
      <c r="IJ173" s="145"/>
      <c r="IK173" s="145"/>
      <c r="IL173" s="145"/>
      <c r="IM173" s="145"/>
      <c r="IN173" s="145"/>
      <c r="IO173" s="145"/>
      <c r="IP173" s="145"/>
      <c r="IQ173" s="145"/>
      <c r="IR173" s="145"/>
      <c r="IS173" s="145"/>
      <c r="IT173" s="145"/>
      <c r="IU173" s="145"/>
      <c r="IV173" s="145"/>
    </row>
    <row r="174" spans="1:256" customFormat="1" ht="18" customHeight="1" x14ac:dyDescent="0.25">
      <c r="A174" s="27"/>
      <c r="B174" s="223" t="str">
        <f>прил._4!B198</f>
        <v>Управление муниципальными финансами</v>
      </c>
      <c r="C174" s="255" t="str">
        <f>прил._4!F199</f>
        <v>54</v>
      </c>
      <c r="D174" s="255" t="str">
        <f>прил._4!G199</f>
        <v>2</v>
      </c>
      <c r="E174" s="255" t="str">
        <f>прил._4!H199</f>
        <v>00</v>
      </c>
      <c r="F174" s="255" t="s">
        <v>133</v>
      </c>
      <c r="G174" s="415"/>
      <c r="H174" s="256">
        <f>H175</f>
        <v>2</v>
      </c>
      <c r="I174" s="145"/>
      <c r="J174" s="145"/>
      <c r="K174" s="293"/>
      <c r="L174" s="145"/>
      <c r="M174" s="145"/>
      <c r="N174" s="145"/>
      <c r="O174" s="145"/>
      <c r="P174" s="145"/>
      <c r="Q174" s="145"/>
      <c r="R174" s="145"/>
      <c r="S174" s="145"/>
      <c r="T174" s="145"/>
      <c r="U174" s="145"/>
      <c r="V174" s="145"/>
      <c r="W174" s="145"/>
      <c r="X174" s="145"/>
      <c r="Y174" s="145"/>
      <c r="Z174" s="145"/>
      <c r="AA174" s="145"/>
      <c r="AB174" s="145"/>
      <c r="AC174" s="145"/>
      <c r="AD174" s="145"/>
      <c r="AE174" s="145"/>
      <c r="AF174" s="145"/>
      <c r="AG174" s="145"/>
      <c r="AH174" s="145"/>
      <c r="AI174" s="145"/>
      <c r="AJ174" s="145"/>
      <c r="AK174" s="145"/>
      <c r="AL174" s="145"/>
      <c r="AM174" s="145"/>
      <c r="AN174" s="145"/>
      <c r="AO174" s="145"/>
      <c r="AP174" s="145"/>
      <c r="AQ174" s="145"/>
      <c r="AR174" s="145"/>
      <c r="AS174" s="145"/>
      <c r="AT174" s="145"/>
      <c r="AU174" s="145"/>
      <c r="AV174" s="145"/>
      <c r="AW174" s="145"/>
      <c r="AX174" s="145"/>
      <c r="AY174" s="145"/>
      <c r="AZ174" s="145"/>
      <c r="BA174" s="145"/>
      <c r="BB174" s="145"/>
      <c r="BC174" s="145"/>
      <c r="BD174" s="145"/>
      <c r="BE174" s="145"/>
      <c r="BF174" s="145"/>
      <c r="BG174" s="145"/>
      <c r="BH174" s="145"/>
      <c r="BI174" s="145"/>
      <c r="BJ174" s="145"/>
      <c r="BK174" s="145"/>
      <c r="BL174" s="145"/>
      <c r="BM174" s="145"/>
      <c r="BN174" s="145"/>
      <c r="BO174" s="145"/>
      <c r="BP174" s="145"/>
      <c r="BQ174" s="145"/>
      <c r="BR174" s="145"/>
      <c r="BS174" s="145"/>
      <c r="BT174" s="145"/>
      <c r="BU174" s="145"/>
      <c r="BV174" s="145"/>
      <c r="BW174" s="145"/>
      <c r="BX174" s="145"/>
      <c r="BY174" s="145"/>
      <c r="BZ174" s="145"/>
      <c r="CA174" s="145"/>
      <c r="CB174" s="145"/>
      <c r="CC174" s="145"/>
      <c r="CD174" s="145"/>
      <c r="CE174" s="145"/>
      <c r="CF174" s="145"/>
      <c r="CG174" s="145"/>
      <c r="CH174" s="145"/>
      <c r="CI174" s="145"/>
      <c r="CJ174" s="145"/>
      <c r="CK174" s="145"/>
      <c r="CL174" s="145"/>
      <c r="CM174" s="145"/>
      <c r="CN174" s="145"/>
      <c r="CO174" s="145"/>
      <c r="CP174" s="145"/>
      <c r="CQ174" s="145"/>
      <c r="CR174" s="145"/>
      <c r="CS174" s="145"/>
      <c r="CT174" s="145"/>
      <c r="CU174" s="145"/>
      <c r="CV174" s="145"/>
      <c r="CW174" s="145"/>
      <c r="CX174" s="145"/>
      <c r="CY174" s="145"/>
      <c r="CZ174" s="145"/>
      <c r="DA174" s="145"/>
      <c r="DB174" s="145"/>
      <c r="DC174" s="145"/>
      <c r="DD174" s="145"/>
      <c r="DE174" s="145"/>
      <c r="DF174" s="145"/>
      <c r="DG174" s="145"/>
      <c r="DH174" s="145"/>
      <c r="DI174" s="145"/>
      <c r="DJ174" s="145"/>
      <c r="DK174" s="145"/>
      <c r="DL174" s="145"/>
      <c r="DM174" s="145"/>
      <c r="DN174" s="145"/>
      <c r="DO174" s="145"/>
      <c r="DP174" s="145"/>
      <c r="DQ174" s="145"/>
      <c r="DR174" s="145"/>
      <c r="DS174" s="145"/>
      <c r="DT174" s="145"/>
      <c r="DU174" s="145"/>
      <c r="DV174" s="145"/>
      <c r="DW174" s="145"/>
      <c r="DX174" s="145"/>
      <c r="DY174" s="145"/>
      <c r="DZ174" s="145"/>
      <c r="EA174" s="145"/>
      <c r="EB174" s="145"/>
      <c r="EC174" s="145"/>
      <c r="ED174" s="145"/>
      <c r="EE174" s="145"/>
      <c r="EF174" s="145"/>
      <c r="EG174" s="145"/>
      <c r="EH174" s="145"/>
      <c r="EI174" s="145"/>
      <c r="EJ174" s="145"/>
      <c r="EK174" s="145"/>
      <c r="EL174" s="145"/>
      <c r="EM174" s="145"/>
      <c r="EN174" s="145"/>
      <c r="EO174" s="145"/>
      <c r="EP174" s="145"/>
      <c r="EQ174" s="145"/>
      <c r="ER174" s="145"/>
      <c r="ES174" s="145"/>
      <c r="ET174" s="145"/>
      <c r="EU174" s="145"/>
      <c r="EV174" s="145"/>
      <c r="EW174" s="145"/>
      <c r="EX174" s="145"/>
      <c r="EY174" s="145"/>
      <c r="EZ174" s="145"/>
      <c r="FA174" s="145"/>
      <c r="FB174" s="145"/>
      <c r="FC174" s="145"/>
      <c r="FD174" s="145"/>
      <c r="FE174" s="145"/>
      <c r="FF174" s="145"/>
      <c r="FG174" s="145"/>
      <c r="FH174" s="145"/>
      <c r="FI174" s="145"/>
      <c r="FJ174" s="145"/>
      <c r="FK174" s="145"/>
      <c r="FL174" s="145"/>
      <c r="FM174" s="145"/>
      <c r="FN174" s="145"/>
      <c r="FO174" s="145"/>
      <c r="FP174" s="145"/>
      <c r="FQ174" s="145"/>
      <c r="FR174" s="145"/>
      <c r="FS174" s="145"/>
      <c r="FT174" s="145"/>
      <c r="FU174" s="145"/>
      <c r="FV174" s="145"/>
      <c r="FW174" s="145"/>
      <c r="FX174" s="145"/>
      <c r="FY174" s="145"/>
      <c r="FZ174" s="145"/>
      <c r="GA174" s="145"/>
      <c r="GB174" s="145"/>
      <c r="GC174" s="145"/>
      <c r="GD174" s="145"/>
      <c r="GE174" s="145"/>
      <c r="GF174" s="145"/>
      <c r="GG174" s="145"/>
      <c r="GH174" s="145"/>
      <c r="GI174" s="145"/>
      <c r="GJ174" s="145"/>
      <c r="GK174" s="145"/>
      <c r="GL174" s="145"/>
      <c r="GM174" s="145"/>
      <c r="GN174" s="145"/>
      <c r="GO174" s="145"/>
      <c r="GP174" s="145"/>
      <c r="GQ174" s="145"/>
      <c r="GR174" s="145"/>
      <c r="GS174" s="145"/>
      <c r="GT174" s="145"/>
      <c r="GU174" s="145"/>
      <c r="GV174" s="145"/>
      <c r="GW174" s="145"/>
      <c r="GX174" s="145"/>
      <c r="GY174" s="145"/>
      <c r="GZ174" s="145"/>
      <c r="HA174" s="145"/>
      <c r="HB174" s="145"/>
      <c r="HC174" s="145"/>
      <c r="HD174" s="145"/>
      <c r="HE174" s="145"/>
      <c r="HF174" s="145"/>
      <c r="HG174" s="145"/>
      <c r="HH174" s="145"/>
      <c r="HI174" s="145"/>
      <c r="HJ174" s="145"/>
      <c r="HK174" s="145"/>
      <c r="HL174" s="145"/>
      <c r="HM174" s="145"/>
      <c r="HN174" s="145"/>
      <c r="HO174" s="145"/>
      <c r="HP174" s="145"/>
      <c r="HQ174" s="145"/>
      <c r="HR174" s="145"/>
      <c r="HS174" s="145"/>
      <c r="HT174" s="145"/>
      <c r="HU174" s="145"/>
      <c r="HV174" s="145"/>
      <c r="HW174" s="145"/>
      <c r="HX174" s="145"/>
      <c r="HY174" s="145"/>
      <c r="HZ174" s="145"/>
      <c r="IA174" s="145"/>
      <c r="IB174" s="145"/>
      <c r="IC174" s="145"/>
      <c r="ID174" s="145"/>
      <c r="IE174" s="145"/>
      <c r="IF174" s="145"/>
      <c r="IG174" s="145"/>
      <c r="IH174" s="145"/>
      <c r="II174" s="145"/>
      <c r="IJ174" s="145"/>
      <c r="IK174" s="145"/>
      <c r="IL174" s="145"/>
      <c r="IM174" s="145"/>
      <c r="IN174" s="145"/>
      <c r="IO174" s="145"/>
      <c r="IP174" s="145"/>
      <c r="IQ174" s="145"/>
      <c r="IR174" s="145"/>
      <c r="IS174" s="145"/>
      <c r="IT174" s="145"/>
      <c r="IU174" s="145"/>
      <c r="IV174" s="145"/>
    </row>
    <row r="175" spans="1:256" customFormat="1" ht="47.25" x14ac:dyDescent="0.25">
      <c r="A175" s="27"/>
      <c r="B175" s="223" t="str">
        <f>прил._4!B199</f>
        <v>Управление муниципальным долгом и муниципальными финансовыми активами Краснодарского края</v>
      </c>
      <c r="C175" s="255" t="str">
        <f>прил._4!F200</f>
        <v>54</v>
      </c>
      <c r="D175" s="255" t="str">
        <f>прил._4!G200</f>
        <v>2</v>
      </c>
      <c r="E175" s="255" t="str">
        <f>прил._4!H200</f>
        <v>00</v>
      </c>
      <c r="F175" s="255" t="str">
        <f>прил._4!I201</f>
        <v>10090</v>
      </c>
      <c r="G175" s="415"/>
      <c r="H175" s="256">
        <f>H176</f>
        <v>2</v>
      </c>
      <c r="I175" s="145"/>
      <c r="J175" s="145"/>
      <c r="K175" s="293"/>
      <c r="L175" s="145"/>
      <c r="M175" s="145"/>
      <c r="N175" s="145"/>
      <c r="O175" s="145"/>
      <c r="P175" s="145"/>
      <c r="Q175" s="145"/>
      <c r="R175" s="145"/>
      <c r="S175" s="145"/>
      <c r="T175" s="145"/>
      <c r="U175" s="145"/>
      <c r="V175" s="145"/>
      <c r="W175" s="145"/>
      <c r="X175" s="145"/>
      <c r="Y175" s="145"/>
      <c r="Z175" s="145"/>
      <c r="AA175" s="145"/>
      <c r="AB175" s="145"/>
      <c r="AC175" s="145"/>
      <c r="AD175" s="145"/>
      <c r="AE175" s="145"/>
      <c r="AF175" s="145"/>
      <c r="AG175" s="145"/>
      <c r="AH175" s="145"/>
      <c r="AI175" s="145"/>
      <c r="AJ175" s="145"/>
      <c r="AK175" s="145"/>
      <c r="AL175" s="145"/>
      <c r="AM175" s="145"/>
      <c r="AN175" s="145"/>
      <c r="AO175" s="145"/>
      <c r="AP175" s="145"/>
      <c r="AQ175" s="145"/>
      <c r="AR175" s="145"/>
      <c r="AS175" s="145"/>
      <c r="AT175" s="145"/>
      <c r="AU175" s="145"/>
      <c r="AV175" s="145"/>
      <c r="AW175" s="145"/>
      <c r="AX175" s="145"/>
      <c r="AY175" s="145"/>
      <c r="AZ175" s="145"/>
      <c r="BA175" s="145"/>
      <c r="BB175" s="145"/>
      <c r="BC175" s="145"/>
      <c r="BD175" s="145"/>
      <c r="BE175" s="145"/>
      <c r="BF175" s="145"/>
      <c r="BG175" s="145"/>
      <c r="BH175" s="145"/>
      <c r="BI175" s="145"/>
      <c r="BJ175" s="145"/>
      <c r="BK175" s="145"/>
      <c r="BL175" s="145"/>
      <c r="BM175" s="145"/>
      <c r="BN175" s="145"/>
      <c r="BO175" s="145"/>
      <c r="BP175" s="145"/>
      <c r="BQ175" s="145"/>
      <c r="BR175" s="145"/>
      <c r="BS175" s="145"/>
      <c r="BT175" s="145"/>
      <c r="BU175" s="145"/>
      <c r="BV175" s="145"/>
      <c r="BW175" s="145"/>
      <c r="BX175" s="145"/>
      <c r="BY175" s="145"/>
      <c r="BZ175" s="145"/>
      <c r="CA175" s="145"/>
      <c r="CB175" s="145"/>
      <c r="CC175" s="145"/>
      <c r="CD175" s="145"/>
      <c r="CE175" s="145"/>
      <c r="CF175" s="145"/>
      <c r="CG175" s="145"/>
      <c r="CH175" s="145"/>
      <c r="CI175" s="145"/>
      <c r="CJ175" s="145"/>
      <c r="CK175" s="145"/>
      <c r="CL175" s="145"/>
      <c r="CM175" s="145"/>
      <c r="CN175" s="145"/>
      <c r="CO175" s="145"/>
      <c r="CP175" s="145"/>
      <c r="CQ175" s="145"/>
      <c r="CR175" s="145"/>
      <c r="CS175" s="145"/>
      <c r="CT175" s="145"/>
      <c r="CU175" s="145"/>
      <c r="CV175" s="145"/>
      <c r="CW175" s="145"/>
      <c r="CX175" s="145"/>
      <c r="CY175" s="145"/>
      <c r="CZ175" s="145"/>
      <c r="DA175" s="145"/>
      <c r="DB175" s="145"/>
      <c r="DC175" s="145"/>
      <c r="DD175" s="145"/>
      <c r="DE175" s="145"/>
      <c r="DF175" s="145"/>
      <c r="DG175" s="145"/>
      <c r="DH175" s="145"/>
      <c r="DI175" s="145"/>
      <c r="DJ175" s="145"/>
      <c r="DK175" s="145"/>
      <c r="DL175" s="145"/>
      <c r="DM175" s="145"/>
      <c r="DN175" s="145"/>
      <c r="DO175" s="145"/>
      <c r="DP175" s="145"/>
      <c r="DQ175" s="145"/>
      <c r="DR175" s="145"/>
      <c r="DS175" s="145"/>
      <c r="DT175" s="145"/>
      <c r="DU175" s="145"/>
      <c r="DV175" s="145"/>
      <c r="DW175" s="145"/>
      <c r="DX175" s="145"/>
      <c r="DY175" s="145"/>
      <c r="DZ175" s="145"/>
      <c r="EA175" s="145"/>
      <c r="EB175" s="145"/>
      <c r="EC175" s="145"/>
      <c r="ED175" s="145"/>
      <c r="EE175" s="145"/>
      <c r="EF175" s="145"/>
      <c r="EG175" s="145"/>
      <c r="EH175" s="145"/>
      <c r="EI175" s="145"/>
      <c r="EJ175" s="145"/>
      <c r="EK175" s="145"/>
      <c r="EL175" s="145"/>
      <c r="EM175" s="145"/>
      <c r="EN175" s="145"/>
      <c r="EO175" s="145"/>
      <c r="EP175" s="145"/>
      <c r="EQ175" s="145"/>
      <c r="ER175" s="145"/>
      <c r="ES175" s="145"/>
      <c r="ET175" s="145"/>
      <c r="EU175" s="145"/>
      <c r="EV175" s="145"/>
      <c r="EW175" s="145"/>
      <c r="EX175" s="145"/>
      <c r="EY175" s="145"/>
      <c r="EZ175" s="145"/>
      <c r="FA175" s="145"/>
      <c r="FB175" s="145"/>
      <c r="FC175" s="145"/>
      <c r="FD175" s="145"/>
      <c r="FE175" s="145"/>
      <c r="FF175" s="145"/>
      <c r="FG175" s="145"/>
      <c r="FH175" s="145"/>
      <c r="FI175" s="145"/>
      <c r="FJ175" s="145"/>
      <c r="FK175" s="145"/>
      <c r="FL175" s="145"/>
      <c r="FM175" s="145"/>
      <c r="FN175" s="145"/>
      <c r="FO175" s="145"/>
      <c r="FP175" s="145"/>
      <c r="FQ175" s="145"/>
      <c r="FR175" s="145"/>
      <c r="FS175" s="145"/>
      <c r="FT175" s="145"/>
      <c r="FU175" s="145"/>
      <c r="FV175" s="145"/>
      <c r="FW175" s="145"/>
      <c r="FX175" s="145"/>
      <c r="FY175" s="145"/>
      <c r="FZ175" s="145"/>
      <c r="GA175" s="145"/>
      <c r="GB175" s="145"/>
      <c r="GC175" s="145"/>
      <c r="GD175" s="145"/>
      <c r="GE175" s="145"/>
      <c r="GF175" s="145"/>
      <c r="GG175" s="145"/>
      <c r="GH175" s="145"/>
      <c r="GI175" s="145"/>
      <c r="GJ175" s="145"/>
      <c r="GK175" s="145"/>
      <c r="GL175" s="145"/>
      <c r="GM175" s="145"/>
      <c r="GN175" s="145"/>
      <c r="GO175" s="145"/>
      <c r="GP175" s="145"/>
      <c r="GQ175" s="145"/>
      <c r="GR175" s="145"/>
      <c r="GS175" s="145"/>
      <c r="GT175" s="145"/>
      <c r="GU175" s="145"/>
      <c r="GV175" s="145"/>
      <c r="GW175" s="145"/>
      <c r="GX175" s="145"/>
      <c r="GY175" s="145"/>
      <c r="GZ175" s="145"/>
      <c r="HA175" s="145"/>
      <c r="HB175" s="145"/>
      <c r="HC175" s="145"/>
      <c r="HD175" s="145"/>
      <c r="HE175" s="145"/>
      <c r="HF175" s="145"/>
      <c r="HG175" s="145"/>
      <c r="HH175" s="145"/>
      <c r="HI175" s="145"/>
      <c r="HJ175" s="145"/>
      <c r="HK175" s="145"/>
      <c r="HL175" s="145"/>
      <c r="HM175" s="145"/>
      <c r="HN175" s="145"/>
      <c r="HO175" s="145"/>
      <c r="HP175" s="145"/>
      <c r="HQ175" s="145"/>
      <c r="HR175" s="145"/>
      <c r="HS175" s="145"/>
      <c r="HT175" s="145"/>
      <c r="HU175" s="145"/>
      <c r="HV175" s="145"/>
      <c r="HW175" s="145"/>
      <c r="HX175" s="145"/>
      <c r="HY175" s="145"/>
      <c r="HZ175" s="145"/>
      <c r="IA175" s="145"/>
      <c r="IB175" s="145"/>
      <c r="IC175" s="145"/>
      <c r="ID175" s="145"/>
      <c r="IE175" s="145"/>
      <c r="IF175" s="145"/>
      <c r="IG175" s="145"/>
      <c r="IH175" s="145"/>
      <c r="II175" s="145"/>
      <c r="IJ175" s="145"/>
      <c r="IK175" s="145"/>
      <c r="IL175" s="145"/>
      <c r="IM175" s="145"/>
      <c r="IN175" s="145"/>
      <c r="IO175" s="145"/>
      <c r="IP175" s="145"/>
      <c r="IQ175" s="145"/>
      <c r="IR175" s="145"/>
      <c r="IS175" s="145"/>
      <c r="IT175" s="145"/>
      <c r="IU175" s="145"/>
      <c r="IV175" s="145"/>
    </row>
    <row r="176" spans="1:256" customFormat="1" ht="15.75" x14ac:dyDescent="0.25">
      <c r="A176" s="27"/>
      <c r="B176" s="223" t="str">
        <f>прил._4!B200</f>
        <v>Процентные платежи по муниципальному долгу</v>
      </c>
      <c r="C176" s="255" t="str">
        <f>прил._4!F201</f>
        <v>54</v>
      </c>
      <c r="D176" s="255" t="str">
        <f>прил._4!G201</f>
        <v>2</v>
      </c>
      <c r="E176" s="255" t="str">
        <f>прил._4!H201</f>
        <v>00</v>
      </c>
      <c r="F176" s="255" t="str">
        <f>прил._4!I201</f>
        <v>10090</v>
      </c>
      <c r="G176" s="415" t="str">
        <f>прил._4!J201</f>
        <v>700</v>
      </c>
      <c r="H176" s="256">
        <f>прил._4!K197</f>
        <v>2</v>
      </c>
      <c r="I176" s="145"/>
      <c r="J176" s="145"/>
      <c r="K176" s="293"/>
      <c r="L176" s="145"/>
      <c r="M176" s="145"/>
      <c r="N176" s="145"/>
      <c r="O176" s="145"/>
      <c r="P176" s="145"/>
      <c r="Q176" s="145"/>
      <c r="R176" s="145"/>
      <c r="S176" s="145"/>
      <c r="T176" s="145"/>
      <c r="U176" s="145"/>
      <c r="V176" s="145"/>
      <c r="W176" s="145"/>
      <c r="X176" s="145"/>
      <c r="Y176" s="145"/>
      <c r="Z176" s="145"/>
      <c r="AA176" s="145"/>
      <c r="AB176" s="145"/>
      <c r="AC176" s="145"/>
      <c r="AD176" s="145"/>
      <c r="AE176" s="145"/>
      <c r="AF176" s="145"/>
      <c r="AG176" s="145"/>
      <c r="AH176" s="145"/>
      <c r="AI176" s="145"/>
      <c r="AJ176" s="145"/>
      <c r="AK176" s="145"/>
      <c r="AL176" s="145"/>
      <c r="AM176" s="145"/>
      <c r="AN176" s="145"/>
      <c r="AO176" s="145"/>
      <c r="AP176" s="145"/>
      <c r="AQ176" s="145"/>
      <c r="AR176" s="145"/>
      <c r="AS176" s="145"/>
      <c r="AT176" s="145"/>
      <c r="AU176" s="145"/>
      <c r="AV176" s="145"/>
      <c r="AW176" s="145"/>
      <c r="AX176" s="145"/>
      <c r="AY176" s="145"/>
      <c r="AZ176" s="145"/>
      <c r="BA176" s="145"/>
      <c r="BB176" s="145"/>
      <c r="BC176" s="145"/>
      <c r="BD176" s="145"/>
      <c r="BE176" s="145"/>
      <c r="BF176" s="145"/>
      <c r="BG176" s="145"/>
      <c r="BH176" s="145"/>
      <c r="BI176" s="145"/>
      <c r="BJ176" s="145"/>
      <c r="BK176" s="145"/>
      <c r="BL176" s="145"/>
      <c r="BM176" s="145"/>
      <c r="BN176" s="145"/>
      <c r="BO176" s="145"/>
      <c r="BP176" s="145"/>
      <c r="BQ176" s="145"/>
      <c r="BR176" s="145"/>
      <c r="BS176" s="145"/>
      <c r="BT176" s="145"/>
      <c r="BU176" s="145"/>
      <c r="BV176" s="145"/>
      <c r="BW176" s="145"/>
      <c r="BX176" s="145"/>
      <c r="BY176" s="145"/>
      <c r="BZ176" s="145"/>
      <c r="CA176" s="145"/>
      <c r="CB176" s="145"/>
      <c r="CC176" s="145"/>
      <c r="CD176" s="145"/>
      <c r="CE176" s="145"/>
      <c r="CF176" s="145"/>
      <c r="CG176" s="145"/>
      <c r="CH176" s="145"/>
      <c r="CI176" s="145"/>
      <c r="CJ176" s="145"/>
      <c r="CK176" s="145"/>
      <c r="CL176" s="145"/>
      <c r="CM176" s="145"/>
      <c r="CN176" s="145"/>
      <c r="CO176" s="145"/>
      <c r="CP176" s="145"/>
      <c r="CQ176" s="145"/>
      <c r="CR176" s="145"/>
      <c r="CS176" s="145"/>
      <c r="CT176" s="145"/>
      <c r="CU176" s="145"/>
      <c r="CV176" s="145"/>
      <c r="CW176" s="145"/>
      <c r="CX176" s="145"/>
      <c r="CY176" s="145"/>
      <c r="CZ176" s="145"/>
      <c r="DA176" s="145"/>
      <c r="DB176" s="145"/>
      <c r="DC176" s="145"/>
      <c r="DD176" s="145"/>
      <c r="DE176" s="145"/>
      <c r="DF176" s="145"/>
      <c r="DG176" s="145"/>
      <c r="DH176" s="145"/>
      <c r="DI176" s="145"/>
      <c r="DJ176" s="145"/>
      <c r="DK176" s="145"/>
      <c r="DL176" s="145"/>
      <c r="DM176" s="145"/>
      <c r="DN176" s="145"/>
      <c r="DO176" s="145"/>
      <c r="DP176" s="145"/>
      <c r="DQ176" s="145"/>
      <c r="DR176" s="145"/>
      <c r="DS176" s="145"/>
      <c r="DT176" s="145"/>
      <c r="DU176" s="145"/>
      <c r="DV176" s="145"/>
      <c r="DW176" s="145"/>
      <c r="DX176" s="145"/>
      <c r="DY176" s="145"/>
      <c r="DZ176" s="145"/>
      <c r="EA176" s="145"/>
      <c r="EB176" s="145"/>
      <c r="EC176" s="145"/>
      <c r="ED176" s="145"/>
      <c r="EE176" s="145"/>
      <c r="EF176" s="145"/>
      <c r="EG176" s="145"/>
      <c r="EH176" s="145"/>
      <c r="EI176" s="145"/>
      <c r="EJ176" s="145"/>
      <c r="EK176" s="145"/>
      <c r="EL176" s="145"/>
      <c r="EM176" s="145"/>
      <c r="EN176" s="145"/>
      <c r="EO176" s="145"/>
      <c r="EP176" s="145"/>
      <c r="EQ176" s="145"/>
      <c r="ER176" s="145"/>
      <c r="ES176" s="145"/>
      <c r="ET176" s="145"/>
      <c r="EU176" s="145"/>
      <c r="EV176" s="145"/>
      <c r="EW176" s="145"/>
      <c r="EX176" s="145"/>
      <c r="EY176" s="145"/>
      <c r="EZ176" s="145"/>
      <c r="FA176" s="145"/>
      <c r="FB176" s="145"/>
      <c r="FC176" s="145"/>
      <c r="FD176" s="145"/>
      <c r="FE176" s="145"/>
      <c r="FF176" s="145"/>
      <c r="FG176" s="145"/>
      <c r="FH176" s="145"/>
      <c r="FI176" s="145"/>
      <c r="FJ176" s="145"/>
      <c r="FK176" s="145"/>
      <c r="FL176" s="145"/>
      <c r="FM176" s="145"/>
      <c r="FN176" s="145"/>
      <c r="FO176" s="145"/>
      <c r="FP176" s="145"/>
      <c r="FQ176" s="145"/>
      <c r="FR176" s="145"/>
      <c r="FS176" s="145"/>
      <c r="FT176" s="145"/>
      <c r="FU176" s="145"/>
      <c r="FV176" s="145"/>
      <c r="FW176" s="145"/>
      <c r="FX176" s="145"/>
      <c r="FY176" s="145"/>
      <c r="FZ176" s="145"/>
      <c r="GA176" s="145"/>
      <c r="GB176" s="145"/>
      <c r="GC176" s="145"/>
      <c r="GD176" s="145"/>
      <c r="GE176" s="145"/>
      <c r="GF176" s="145"/>
      <c r="GG176" s="145"/>
      <c r="GH176" s="145"/>
      <c r="GI176" s="145"/>
      <c r="GJ176" s="145"/>
      <c r="GK176" s="145"/>
      <c r="GL176" s="145"/>
      <c r="GM176" s="145"/>
      <c r="GN176" s="145"/>
      <c r="GO176" s="145"/>
      <c r="GP176" s="145"/>
      <c r="GQ176" s="145"/>
      <c r="GR176" s="145"/>
      <c r="GS176" s="145"/>
      <c r="GT176" s="145"/>
      <c r="GU176" s="145"/>
      <c r="GV176" s="145"/>
      <c r="GW176" s="145"/>
      <c r="GX176" s="145"/>
      <c r="GY176" s="145"/>
      <c r="GZ176" s="145"/>
      <c r="HA176" s="145"/>
      <c r="HB176" s="145"/>
      <c r="HC176" s="145"/>
      <c r="HD176" s="145"/>
      <c r="HE176" s="145"/>
      <c r="HF176" s="145"/>
      <c r="HG176" s="145"/>
      <c r="HH176" s="145"/>
      <c r="HI176" s="145"/>
      <c r="HJ176" s="145"/>
      <c r="HK176" s="145"/>
      <c r="HL176" s="145"/>
      <c r="HM176" s="145"/>
      <c r="HN176" s="145"/>
      <c r="HO176" s="145"/>
      <c r="HP176" s="145"/>
      <c r="HQ176" s="145"/>
      <c r="HR176" s="145"/>
      <c r="HS176" s="145"/>
      <c r="HT176" s="145"/>
      <c r="HU176" s="145"/>
      <c r="HV176" s="145"/>
      <c r="HW176" s="145"/>
      <c r="HX176" s="145"/>
      <c r="HY176" s="145"/>
      <c r="HZ176" s="145"/>
      <c r="IA176" s="145"/>
      <c r="IB176" s="145"/>
      <c r="IC176" s="145"/>
      <c r="ID176" s="145"/>
      <c r="IE176" s="145"/>
      <c r="IF176" s="145"/>
      <c r="IG176" s="145"/>
      <c r="IH176" s="145"/>
      <c r="II176" s="145"/>
      <c r="IJ176" s="145"/>
      <c r="IK176" s="145"/>
      <c r="IL176" s="145"/>
      <c r="IM176" s="145"/>
      <c r="IN176" s="145"/>
      <c r="IO176" s="145"/>
      <c r="IP176" s="145"/>
      <c r="IQ176" s="145"/>
      <c r="IR176" s="145"/>
      <c r="IS176" s="145"/>
      <c r="IT176" s="145"/>
      <c r="IU176" s="145"/>
      <c r="IV176" s="145"/>
    </row>
    <row r="177" spans="1:17" ht="43.5" x14ac:dyDescent="0.25">
      <c r="A177" s="18"/>
      <c r="B177" s="416" t="s">
        <v>65</v>
      </c>
      <c r="C177" s="249" t="s">
        <v>66</v>
      </c>
      <c r="D177" s="249" t="s">
        <v>67</v>
      </c>
      <c r="E177" s="249" t="s">
        <v>22</v>
      </c>
      <c r="F177" s="249" t="s">
        <v>133</v>
      </c>
      <c r="G177" s="253"/>
      <c r="H177" s="418" t="str">
        <f>H180</f>
        <v>89,3</v>
      </c>
      <c r="K177" s="285"/>
    </row>
    <row r="178" spans="1:17" x14ac:dyDescent="0.25">
      <c r="A178" s="17"/>
      <c r="B178" s="20" t="s">
        <v>54</v>
      </c>
      <c r="C178" s="258" t="s">
        <v>66</v>
      </c>
      <c r="D178" s="258" t="s">
        <v>69</v>
      </c>
      <c r="E178" s="258" t="s">
        <v>22</v>
      </c>
      <c r="F178" s="258" t="s">
        <v>133</v>
      </c>
      <c r="G178" s="260"/>
      <c r="H178" s="370" t="str">
        <f>H179</f>
        <v>89,3</v>
      </c>
      <c r="K178" s="285"/>
    </row>
    <row r="179" spans="1:17" ht="30" x14ac:dyDescent="0.25">
      <c r="A179" s="17"/>
      <c r="B179" s="20" t="s">
        <v>70</v>
      </c>
      <c r="C179" s="258" t="s">
        <v>66</v>
      </c>
      <c r="D179" s="258" t="s">
        <v>69</v>
      </c>
      <c r="E179" s="258" t="s">
        <v>22</v>
      </c>
      <c r="F179" s="258" t="s">
        <v>147</v>
      </c>
      <c r="G179" s="260"/>
      <c r="H179" s="370" t="str">
        <f>H180</f>
        <v>89,3</v>
      </c>
      <c r="K179" s="285"/>
    </row>
    <row r="180" spans="1:17" ht="16.5" customHeight="1" x14ac:dyDescent="0.25">
      <c r="A180" s="17"/>
      <c r="B180" s="246" t="s">
        <v>71</v>
      </c>
      <c r="C180" s="258" t="s">
        <v>66</v>
      </c>
      <c r="D180" s="258" t="s">
        <v>69</v>
      </c>
      <c r="E180" s="258" t="s">
        <v>22</v>
      </c>
      <c r="F180" s="258" t="s">
        <v>147</v>
      </c>
      <c r="G180" s="260" t="s">
        <v>72</v>
      </c>
      <c r="H180" s="370" t="str">
        <f>прил._4!K32</f>
        <v>89,3</v>
      </c>
      <c r="K180" s="285"/>
    </row>
    <row r="181" spans="1:17" ht="25.5" hidden="1" customHeight="1" x14ac:dyDescent="0.25">
      <c r="A181" s="17"/>
      <c r="B181" s="246" t="s">
        <v>185</v>
      </c>
      <c r="C181" s="258" t="s">
        <v>181</v>
      </c>
      <c r="D181" s="258" t="s">
        <v>67</v>
      </c>
      <c r="E181" s="258" t="s">
        <v>22</v>
      </c>
      <c r="F181" s="258" t="s">
        <v>133</v>
      </c>
      <c r="G181" s="260"/>
      <c r="H181" s="370" t="e">
        <f>H183+H185</f>
        <v>#REF!</v>
      </c>
      <c r="K181" s="285"/>
    </row>
    <row r="182" spans="1:17" ht="30" hidden="1" x14ac:dyDescent="0.25">
      <c r="A182" s="17"/>
      <c r="B182" s="246" t="s">
        <v>183</v>
      </c>
      <c r="C182" s="258" t="s">
        <v>181</v>
      </c>
      <c r="D182" s="258" t="s">
        <v>95</v>
      </c>
      <c r="E182" s="258" t="s">
        <v>22</v>
      </c>
      <c r="F182" s="258" t="s">
        <v>182</v>
      </c>
      <c r="G182" s="260"/>
      <c r="H182" s="370" t="e">
        <f>H183</f>
        <v>#REF!</v>
      </c>
      <c r="K182" s="285"/>
    </row>
    <row r="183" spans="1:17" ht="32.25" hidden="1" customHeight="1" x14ac:dyDescent="0.25">
      <c r="A183" s="17"/>
      <c r="B183" s="246" t="s">
        <v>81</v>
      </c>
      <c r="C183" s="258" t="s">
        <v>181</v>
      </c>
      <c r="D183" s="258" t="s">
        <v>95</v>
      </c>
      <c r="E183" s="258" t="s">
        <v>22</v>
      </c>
      <c r="F183" s="258" t="s">
        <v>182</v>
      </c>
      <c r="G183" s="260" t="s">
        <v>82</v>
      </c>
      <c r="H183" s="370" t="e">
        <f>прил._4!#REF!</f>
        <v>#REF!</v>
      </c>
      <c r="K183" s="285"/>
    </row>
    <row r="184" spans="1:17" ht="0.75" customHeight="1" x14ac:dyDescent="0.25">
      <c r="A184" s="17"/>
      <c r="B184" s="246" t="s">
        <v>184</v>
      </c>
      <c r="C184" s="258" t="s">
        <v>181</v>
      </c>
      <c r="D184" s="258" t="s">
        <v>89</v>
      </c>
      <c r="E184" s="258" t="s">
        <v>22</v>
      </c>
      <c r="F184" s="258" t="s">
        <v>182</v>
      </c>
      <c r="G184" s="260"/>
      <c r="H184" s="370"/>
      <c r="K184" s="285"/>
    </row>
    <row r="185" spans="1:17" ht="13.5" customHeight="1" x14ac:dyDescent="0.25">
      <c r="A185" s="17"/>
      <c r="B185" s="79" t="s">
        <v>172</v>
      </c>
      <c r="C185" s="258" t="s">
        <v>475</v>
      </c>
      <c r="D185" s="258" t="s">
        <v>158</v>
      </c>
      <c r="E185" s="258" t="s">
        <v>22</v>
      </c>
      <c r="F185" s="258" t="s">
        <v>133</v>
      </c>
      <c r="G185" s="260"/>
      <c r="H185" s="364">
        <f>H186</f>
        <v>504.6</v>
      </c>
      <c r="K185" s="285"/>
    </row>
    <row r="186" spans="1:17" ht="13.5" customHeight="1" x14ac:dyDescent="0.25">
      <c r="A186" s="17"/>
      <c r="B186" s="79" t="s">
        <v>538</v>
      </c>
      <c r="C186" s="258" t="s">
        <v>475</v>
      </c>
      <c r="D186" s="258" t="s">
        <v>158</v>
      </c>
      <c r="E186" s="258" t="s">
        <v>22</v>
      </c>
      <c r="F186" s="258" t="s">
        <v>539</v>
      </c>
      <c r="G186" s="260"/>
      <c r="H186" s="364">
        <f>H187</f>
        <v>504.6</v>
      </c>
      <c r="K186" s="285"/>
    </row>
    <row r="187" spans="1:17" ht="18.75" customHeight="1" x14ac:dyDescent="0.25">
      <c r="A187" s="17"/>
      <c r="B187" s="79" t="s">
        <v>83</v>
      </c>
      <c r="C187" s="258" t="s">
        <v>475</v>
      </c>
      <c r="D187" s="258" t="s">
        <v>158</v>
      </c>
      <c r="E187" s="258" t="s">
        <v>22</v>
      </c>
      <c r="F187" s="258" t="s">
        <v>539</v>
      </c>
      <c r="G187" s="258" t="s">
        <v>84</v>
      </c>
      <c r="H187" s="364">
        <f>прил._4!K59</f>
        <v>504.6</v>
      </c>
      <c r="K187" s="285"/>
    </row>
    <row r="188" spans="1:17" ht="32.25" customHeight="1" x14ac:dyDescent="0.3">
      <c r="A188" s="31"/>
      <c r="B188" s="493" t="s">
        <v>610</v>
      </c>
      <c r="C188" s="494"/>
      <c r="D188" s="494"/>
      <c r="E188" s="494"/>
      <c r="F188" s="494"/>
      <c r="G188" s="494"/>
      <c r="H188" s="494"/>
      <c r="K188" s="285"/>
    </row>
    <row r="189" spans="1:17" ht="32.25" customHeight="1" x14ac:dyDescent="0.25">
      <c r="A189" s="31"/>
      <c r="B189" s="26"/>
      <c r="C189" s="430"/>
      <c r="D189" s="430"/>
      <c r="E189" s="430"/>
      <c r="F189" s="430"/>
      <c r="G189" s="430"/>
      <c r="H189" s="291"/>
      <c r="K189" s="285"/>
    </row>
    <row r="190" spans="1:17" x14ac:dyDescent="0.25">
      <c r="G190" s="285"/>
      <c r="K190" s="285"/>
      <c r="O190" s="285"/>
      <c r="P190" s="285"/>
      <c r="Q190" s="285"/>
    </row>
    <row r="191" spans="1:17" x14ac:dyDescent="0.25">
      <c r="B191" s="28"/>
      <c r="K191" s="285"/>
      <c r="O191" s="285"/>
      <c r="P191" s="285"/>
      <c r="Q191" s="285"/>
    </row>
    <row r="192" spans="1:17" x14ac:dyDescent="0.25">
      <c r="K192" s="285"/>
      <c r="O192" s="285"/>
      <c r="P192" s="285"/>
      <c r="Q192" s="285"/>
    </row>
    <row r="193" spans="11:11" x14ac:dyDescent="0.25">
      <c r="K193" s="285"/>
    </row>
  </sheetData>
  <mergeCells count="14">
    <mergeCell ref="C14:F14"/>
    <mergeCell ref="C15:F15"/>
    <mergeCell ref="B188:H188"/>
    <mergeCell ref="C1:H1"/>
    <mergeCell ref="C2:H2"/>
    <mergeCell ref="C3:H3"/>
    <mergeCell ref="C4:H4"/>
    <mergeCell ref="C5:H5"/>
    <mergeCell ref="A12:H12"/>
    <mergeCell ref="C7:H7"/>
    <mergeCell ref="C8:H8"/>
    <mergeCell ref="C9:H9"/>
    <mergeCell ref="C10:H10"/>
    <mergeCell ref="C11:H11"/>
  </mergeCells>
  <phoneticPr fontId="32" type="noConversion"/>
  <pageMargins left="0.70866141732283472" right="0.70866141732283472" top="0.19685039370078741" bottom="0.74803149606299213" header="0.31496062992125984" footer="0.31496062992125984"/>
  <pageSetup paperSize="9" scale="7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V204"/>
  <sheetViews>
    <sheetView view="pageBreakPreview" topLeftCell="A191" zoomScale="120" zoomScaleNormal="91" zoomScaleSheetLayoutView="120" workbookViewId="0">
      <selection activeCell="C14" sqref="C14:K14"/>
    </sheetView>
  </sheetViews>
  <sheetFormatPr defaultColWidth="11.42578125" defaultRowHeight="15" x14ac:dyDescent="0.25"/>
  <cols>
    <col min="1" max="1" width="3.85546875" style="70" customWidth="1"/>
    <col min="2" max="2" width="65.28515625" style="70" customWidth="1"/>
    <col min="3" max="3" width="4.85546875" style="70" customWidth="1"/>
    <col min="4" max="5" width="3.85546875" style="70" customWidth="1"/>
    <col min="6" max="6" width="4.140625" style="70" customWidth="1"/>
    <col min="7" max="7" width="3.28515625" style="70" customWidth="1"/>
    <col min="8" max="8" width="4" style="70" customWidth="1"/>
    <col min="9" max="9" width="7.42578125" style="70" customWidth="1"/>
    <col min="10" max="10" width="4.7109375" style="102" customWidth="1"/>
    <col min="11" max="11" width="15.7109375" style="285" customWidth="1"/>
    <col min="12" max="12" width="11.28515625" style="157" customWidth="1"/>
    <col min="13" max="13" width="14.7109375" style="158" customWidth="1"/>
    <col min="14" max="14" width="9.140625" style="158" customWidth="1"/>
    <col min="15" max="15" width="14.42578125" style="70" customWidth="1"/>
    <col min="16" max="246" width="9.140625" style="70" customWidth="1"/>
    <col min="247" max="247" width="3.85546875" style="70" customWidth="1"/>
    <col min="248" max="248" width="45.28515625" style="70" customWidth="1"/>
    <col min="249" max="249" width="4.85546875" style="70" customWidth="1"/>
    <col min="250" max="251" width="3.85546875" style="70" customWidth="1"/>
    <col min="252" max="252" width="3.7109375" style="70" customWidth="1"/>
    <col min="253" max="253" width="2.5703125" style="70" customWidth="1"/>
    <col min="254" max="254" width="7.42578125" style="70" customWidth="1"/>
    <col min="255" max="255" width="4.7109375" style="70" customWidth="1"/>
    <col min="256" max="16384" width="11.42578125" style="70"/>
  </cols>
  <sheetData>
    <row r="3" spans="1:17" ht="15.75" x14ac:dyDescent="0.25">
      <c r="C3"/>
      <c r="D3" s="267"/>
      <c r="E3"/>
      <c r="F3" s="267"/>
      <c r="G3"/>
      <c r="H3" s="267"/>
      <c r="I3" s="440" t="s">
        <v>617</v>
      </c>
      <c r="J3" s="267"/>
      <c r="K3" s="440"/>
      <c r="L3" s="440"/>
    </row>
    <row r="4" spans="1:17" ht="15.75" x14ac:dyDescent="0.25">
      <c r="C4"/>
      <c r="D4" s="267"/>
      <c r="E4"/>
      <c r="F4" s="267"/>
      <c r="G4"/>
      <c r="H4" s="267"/>
      <c r="I4" s="440" t="s">
        <v>613</v>
      </c>
      <c r="J4" s="440"/>
      <c r="K4" s="440"/>
      <c r="L4" s="440"/>
    </row>
    <row r="5" spans="1:17" ht="15.75" x14ac:dyDescent="0.25">
      <c r="C5"/>
      <c r="D5" s="267"/>
      <c r="E5"/>
      <c r="F5" s="267"/>
      <c r="G5"/>
      <c r="H5" s="267"/>
      <c r="I5" s="440" t="s">
        <v>1</v>
      </c>
      <c r="J5" s="440"/>
      <c r="K5" s="440"/>
      <c r="L5" s="440"/>
    </row>
    <row r="6" spans="1:17" ht="15.75" x14ac:dyDescent="0.25">
      <c r="C6"/>
      <c r="D6" s="267"/>
      <c r="E6"/>
      <c r="F6" s="267"/>
      <c r="G6"/>
      <c r="H6" s="267"/>
      <c r="I6" s="440" t="s">
        <v>2</v>
      </c>
      <c r="J6" s="440"/>
      <c r="K6" s="440"/>
      <c r="L6" s="440"/>
    </row>
    <row r="7" spans="1:17" x14ac:dyDescent="0.25">
      <c r="C7" s="478"/>
      <c r="D7" s="477"/>
      <c r="E7" s="478"/>
      <c r="F7" s="477"/>
      <c r="G7" s="478"/>
      <c r="H7" s="477"/>
      <c r="I7" s="204" t="s">
        <v>624</v>
      </c>
      <c r="J7" s="204"/>
      <c r="K7" s="204"/>
      <c r="L7" s="204"/>
    </row>
    <row r="9" spans="1:17" x14ac:dyDescent="0.25">
      <c r="B9"/>
      <c r="C9" s="502" t="s">
        <v>215</v>
      </c>
      <c r="D9" s="502"/>
      <c r="E9" s="502"/>
      <c r="F9" s="502"/>
      <c r="G9" s="502"/>
      <c r="H9" s="502"/>
      <c r="I9" s="502"/>
      <c r="J9" s="502"/>
      <c r="K9" s="502"/>
    </row>
    <row r="10" spans="1:17" x14ac:dyDescent="0.25">
      <c r="C10" s="502" t="s">
        <v>0</v>
      </c>
      <c r="D10" s="502"/>
      <c r="E10" s="502"/>
      <c r="F10" s="502"/>
      <c r="G10" s="502"/>
      <c r="H10" s="502"/>
      <c r="I10" s="502"/>
      <c r="J10" s="502"/>
      <c r="K10" s="502"/>
      <c r="P10" s="172"/>
      <c r="Q10" s="172"/>
    </row>
    <row r="11" spans="1:17" x14ac:dyDescent="0.25">
      <c r="C11" s="502" t="s">
        <v>1</v>
      </c>
      <c r="D11" s="502"/>
      <c r="E11" s="502"/>
      <c r="F11" s="502"/>
      <c r="G11" s="502"/>
      <c r="H11" s="502"/>
      <c r="I11" s="502"/>
      <c r="J11" s="502"/>
      <c r="K11" s="502"/>
    </row>
    <row r="12" spans="1:17" x14ac:dyDescent="0.25">
      <c r="C12" s="502" t="s">
        <v>2</v>
      </c>
      <c r="D12" s="502"/>
      <c r="E12" s="502"/>
      <c r="F12" s="502"/>
      <c r="G12" s="502"/>
      <c r="H12" s="502"/>
      <c r="I12" s="502"/>
      <c r="J12" s="502"/>
      <c r="K12" s="502"/>
    </row>
    <row r="13" spans="1:17" x14ac:dyDescent="0.25">
      <c r="C13" s="403"/>
      <c r="D13" s="403"/>
      <c r="E13" s="403"/>
      <c r="F13" s="403"/>
      <c r="G13" s="403"/>
      <c r="H13" s="403"/>
      <c r="I13" s="403"/>
      <c r="J13" s="403"/>
      <c r="K13" s="403" t="s">
        <v>597</v>
      </c>
    </row>
    <row r="14" spans="1:17" ht="12.75" customHeight="1" x14ac:dyDescent="0.25">
      <c r="C14" s="502"/>
      <c r="D14" s="502"/>
      <c r="E14" s="502"/>
      <c r="F14" s="502"/>
      <c r="G14" s="502"/>
      <c r="H14" s="502"/>
      <c r="I14" s="502"/>
      <c r="J14" s="502"/>
      <c r="K14" s="502"/>
    </row>
    <row r="15" spans="1:17" x14ac:dyDescent="0.25">
      <c r="A15" s="503" t="s">
        <v>520</v>
      </c>
      <c r="B15" s="503"/>
      <c r="C15" s="503"/>
      <c r="D15" s="503"/>
      <c r="E15" s="503"/>
      <c r="F15" s="503"/>
      <c r="G15" s="503"/>
      <c r="H15" s="503"/>
      <c r="I15" s="503"/>
      <c r="J15" s="503"/>
      <c r="K15" s="503"/>
    </row>
    <row r="16" spans="1:17" ht="6" customHeight="1" x14ac:dyDescent="0.25">
      <c r="A16" s="504"/>
      <c r="B16" s="504"/>
      <c r="C16" s="504"/>
      <c r="D16" s="504"/>
      <c r="E16" s="504"/>
      <c r="F16" s="504"/>
      <c r="G16" s="504"/>
      <c r="H16" s="504"/>
      <c r="I16" s="504"/>
      <c r="J16" s="504"/>
      <c r="K16" s="504"/>
    </row>
    <row r="17" spans="1:17" ht="17.25" customHeight="1" x14ac:dyDescent="0.25">
      <c r="A17" s="117"/>
      <c r="B17" s="117"/>
      <c r="C17" s="117"/>
      <c r="D17" s="117"/>
      <c r="E17" s="117"/>
      <c r="F17" s="117"/>
      <c r="G17" s="117"/>
      <c r="H17" s="117"/>
      <c r="I17" s="117"/>
      <c r="J17" s="118"/>
      <c r="K17" s="392" t="s">
        <v>60</v>
      </c>
    </row>
    <row r="18" spans="1:17" ht="43.5" customHeight="1" x14ac:dyDescent="0.25">
      <c r="A18" s="113" t="s">
        <v>61</v>
      </c>
      <c r="B18" s="113" t="s">
        <v>4</v>
      </c>
      <c r="C18" s="114" t="s">
        <v>62</v>
      </c>
      <c r="D18" s="115" t="s">
        <v>63</v>
      </c>
      <c r="E18" s="115" t="s">
        <v>6</v>
      </c>
      <c r="F18" s="505" t="s">
        <v>31</v>
      </c>
      <c r="G18" s="506"/>
      <c r="H18" s="506"/>
      <c r="I18" s="507"/>
      <c r="J18" s="116" t="s">
        <v>32</v>
      </c>
      <c r="K18" s="393" t="s">
        <v>157</v>
      </c>
      <c r="L18" s="159"/>
      <c r="M18" s="160"/>
    </row>
    <row r="19" spans="1:17" x14ac:dyDescent="0.25">
      <c r="A19" s="35">
        <v>1</v>
      </c>
      <c r="B19" s="35">
        <v>2</v>
      </c>
      <c r="C19" s="35">
        <v>3</v>
      </c>
      <c r="D19" s="35">
        <v>4</v>
      </c>
      <c r="E19" s="35">
        <v>5</v>
      </c>
      <c r="F19" s="508">
        <v>6</v>
      </c>
      <c r="G19" s="509"/>
      <c r="H19" s="509"/>
      <c r="I19" s="510"/>
      <c r="J19" s="103">
        <v>7</v>
      </c>
      <c r="K19" s="257">
        <v>8</v>
      </c>
      <c r="L19" s="171"/>
      <c r="M19" s="171"/>
    </row>
    <row r="20" spans="1:17" x14ac:dyDescent="0.25">
      <c r="A20" s="35"/>
      <c r="B20" s="72" t="s">
        <v>64</v>
      </c>
      <c r="C20" s="65"/>
      <c r="D20" s="65"/>
      <c r="E20" s="65"/>
      <c r="F20" s="511"/>
      <c r="G20" s="512"/>
      <c r="H20" s="512"/>
      <c r="I20" s="513"/>
      <c r="J20" s="99"/>
      <c r="K20" s="254">
        <f>K33+K21</f>
        <v>58280.3</v>
      </c>
      <c r="L20" s="159"/>
      <c r="M20" s="160"/>
      <c r="N20" s="161"/>
      <c r="O20" s="71"/>
      <c r="Q20" s="71"/>
    </row>
    <row r="21" spans="1:17" x14ac:dyDescent="0.25">
      <c r="A21" s="65">
        <v>1</v>
      </c>
      <c r="B21" s="64" t="s">
        <v>124</v>
      </c>
      <c r="C21" s="65">
        <v>991</v>
      </c>
      <c r="D21" s="66"/>
      <c r="E21" s="66"/>
      <c r="F21" s="96"/>
      <c r="G21" s="97"/>
      <c r="H21" s="97"/>
      <c r="I21" s="98"/>
      <c r="J21" s="66"/>
      <c r="K21" s="254">
        <f>K28+K27</f>
        <v>99.3</v>
      </c>
    </row>
    <row r="22" spans="1:17" x14ac:dyDescent="0.25">
      <c r="A22" s="65"/>
      <c r="B22" s="64" t="s">
        <v>7</v>
      </c>
      <c r="C22" s="65">
        <v>991</v>
      </c>
      <c r="D22" s="66" t="s">
        <v>21</v>
      </c>
      <c r="E22" s="66" t="s">
        <v>22</v>
      </c>
      <c r="F22" s="96"/>
      <c r="G22" s="97"/>
      <c r="H22" s="97"/>
      <c r="I22" s="98"/>
      <c r="J22" s="66"/>
      <c r="K22" s="254">
        <f>K21</f>
        <v>99.3</v>
      </c>
    </row>
    <row r="23" spans="1:17" ht="47.25" x14ac:dyDescent="0.25">
      <c r="A23" s="65"/>
      <c r="B23" s="307" t="s">
        <v>176</v>
      </c>
      <c r="C23" s="65">
        <v>991</v>
      </c>
      <c r="D23" s="66" t="s">
        <v>21</v>
      </c>
      <c r="E23" s="67" t="s">
        <v>25</v>
      </c>
      <c r="F23" s="96"/>
      <c r="G23" s="74"/>
      <c r="H23" s="74"/>
      <c r="I23" s="75"/>
      <c r="J23" s="68"/>
      <c r="K23" s="254">
        <f>K27</f>
        <v>10</v>
      </c>
      <c r="N23" s="160"/>
    </row>
    <row r="24" spans="1:17" ht="20.25" customHeight="1" x14ac:dyDescent="0.25">
      <c r="A24" s="35"/>
      <c r="B24" s="153" t="s">
        <v>177</v>
      </c>
      <c r="C24" s="35">
        <v>991</v>
      </c>
      <c r="D24" s="36" t="s">
        <v>21</v>
      </c>
      <c r="E24" s="37" t="s">
        <v>25</v>
      </c>
      <c r="F24" s="259" t="s">
        <v>175</v>
      </c>
      <c r="G24" s="152" t="s">
        <v>67</v>
      </c>
      <c r="H24" s="38" t="s">
        <v>22</v>
      </c>
      <c r="I24" s="39" t="s">
        <v>133</v>
      </c>
      <c r="J24" s="39"/>
      <c r="K24" s="247">
        <f>K27</f>
        <v>10</v>
      </c>
      <c r="O24" s="71"/>
    </row>
    <row r="25" spans="1:17" ht="15.75" x14ac:dyDescent="0.25">
      <c r="A25" s="35"/>
      <c r="B25" s="153" t="s">
        <v>178</v>
      </c>
      <c r="C25" s="35">
        <v>991</v>
      </c>
      <c r="D25" s="36" t="s">
        <v>21</v>
      </c>
      <c r="E25" s="37" t="s">
        <v>25</v>
      </c>
      <c r="F25" s="37" t="s">
        <v>175</v>
      </c>
      <c r="G25" s="152" t="s">
        <v>69</v>
      </c>
      <c r="H25" s="38" t="s">
        <v>22</v>
      </c>
      <c r="I25" s="39" t="s">
        <v>133</v>
      </c>
      <c r="J25" s="39"/>
      <c r="K25" s="247">
        <f>K27</f>
        <v>10</v>
      </c>
      <c r="N25" s="160"/>
      <c r="P25" s="71"/>
    </row>
    <row r="26" spans="1:17" ht="31.5" x14ac:dyDescent="0.25">
      <c r="A26" s="65"/>
      <c r="B26" s="153" t="s">
        <v>179</v>
      </c>
      <c r="C26" s="35">
        <v>991</v>
      </c>
      <c r="D26" s="36" t="s">
        <v>21</v>
      </c>
      <c r="E26" s="36" t="s">
        <v>25</v>
      </c>
      <c r="F26" s="135" t="s">
        <v>175</v>
      </c>
      <c r="G26" s="151" t="s">
        <v>69</v>
      </c>
      <c r="H26" s="151" t="s">
        <v>22</v>
      </c>
      <c r="I26" s="136" t="s">
        <v>147</v>
      </c>
      <c r="J26" s="36"/>
      <c r="K26" s="247">
        <f>K27</f>
        <v>10</v>
      </c>
    </row>
    <row r="27" spans="1:17" ht="31.5" x14ac:dyDescent="0.25">
      <c r="A27" s="65"/>
      <c r="B27" s="209" t="s">
        <v>579</v>
      </c>
      <c r="C27" s="35">
        <v>991</v>
      </c>
      <c r="D27" s="36" t="s">
        <v>21</v>
      </c>
      <c r="E27" s="36" t="s">
        <v>25</v>
      </c>
      <c r="F27" s="444" t="s">
        <v>175</v>
      </c>
      <c r="G27" s="445" t="s">
        <v>69</v>
      </c>
      <c r="H27" s="445" t="s">
        <v>22</v>
      </c>
      <c r="I27" s="446" t="s">
        <v>147</v>
      </c>
      <c r="J27" s="258" t="s">
        <v>82</v>
      </c>
      <c r="K27" s="247">
        <v>10</v>
      </c>
    </row>
    <row r="28" spans="1:17" ht="45.75" customHeight="1" x14ac:dyDescent="0.25">
      <c r="A28" s="65"/>
      <c r="B28" s="64" t="s">
        <v>47</v>
      </c>
      <c r="C28" s="65">
        <v>991</v>
      </c>
      <c r="D28" s="66" t="s">
        <v>21</v>
      </c>
      <c r="E28" s="66" t="s">
        <v>27</v>
      </c>
      <c r="F28" s="447"/>
      <c r="G28" s="448"/>
      <c r="H28" s="448"/>
      <c r="I28" s="449"/>
      <c r="J28" s="249"/>
      <c r="K28" s="367" t="str">
        <f>K32</f>
        <v>89,3</v>
      </c>
    </row>
    <row r="29" spans="1:17" ht="33" customHeight="1" x14ac:dyDescent="0.25">
      <c r="A29" s="35"/>
      <c r="B29" s="73" t="s">
        <v>65</v>
      </c>
      <c r="C29" s="35">
        <v>991</v>
      </c>
      <c r="D29" s="36" t="s">
        <v>21</v>
      </c>
      <c r="E29" s="37" t="s">
        <v>27</v>
      </c>
      <c r="F29" s="259" t="s">
        <v>66</v>
      </c>
      <c r="G29" s="252" t="s">
        <v>67</v>
      </c>
      <c r="H29" s="252" t="s">
        <v>22</v>
      </c>
      <c r="I29" s="260" t="s">
        <v>133</v>
      </c>
      <c r="J29" s="260"/>
      <c r="K29" s="364" t="str">
        <f>K32</f>
        <v>89,3</v>
      </c>
      <c r="O29" s="71"/>
    </row>
    <row r="30" spans="1:17" x14ac:dyDescent="0.25">
      <c r="A30" s="35"/>
      <c r="B30" s="73" t="s">
        <v>54</v>
      </c>
      <c r="C30" s="35">
        <v>991</v>
      </c>
      <c r="D30" s="36" t="s">
        <v>21</v>
      </c>
      <c r="E30" s="37" t="s">
        <v>27</v>
      </c>
      <c r="F30" s="259" t="s">
        <v>66</v>
      </c>
      <c r="G30" s="252" t="s">
        <v>69</v>
      </c>
      <c r="H30" s="252" t="s">
        <v>22</v>
      </c>
      <c r="I30" s="260" t="s">
        <v>133</v>
      </c>
      <c r="J30" s="260"/>
      <c r="K30" s="364" t="str">
        <f>K32</f>
        <v>89,3</v>
      </c>
      <c r="N30" s="160"/>
      <c r="P30" s="71"/>
    </row>
    <row r="31" spans="1:17" ht="14.25" customHeight="1" x14ac:dyDescent="0.25">
      <c r="A31" s="35"/>
      <c r="B31" s="76" t="s">
        <v>70</v>
      </c>
      <c r="C31" s="35">
        <v>991</v>
      </c>
      <c r="D31" s="36" t="s">
        <v>21</v>
      </c>
      <c r="E31" s="37" t="s">
        <v>27</v>
      </c>
      <c r="F31" s="259" t="s">
        <v>66</v>
      </c>
      <c r="G31" s="252" t="s">
        <v>69</v>
      </c>
      <c r="H31" s="252" t="s">
        <v>22</v>
      </c>
      <c r="I31" s="260" t="s">
        <v>147</v>
      </c>
      <c r="J31" s="260"/>
      <c r="K31" s="364" t="str">
        <f>K32</f>
        <v>89,3</v>
      </c>
      <c r="O31" s="71"/>
      <c r="P31" s="71"/>
    </row>
    <row r="32" spans="1:17" ht="13.5" customHeight="1" x14ac:dyDescent="0.25">
      <c r="A32" s="35"/>
      <c r="B32" s="73" t="s">
        <v>71</v>
      </c>
      <c r="C32" s="257">
        <v>991</v>
      </c>
      <c r="D32" s="258" t="s">
        <v>21</v>
      </c>
      <c r="E32" s="259" t="s">
        <v>27</v>
      </c>
      <c r="F32" s="259" t="s">
        <v>66</v>
      </c>
      <c r="G32" s="252" t="s">
        <v>69</v>
      </c>
      <c r="H32" s="252" t="s">
        <v>22</v>
      </c>
      <c r="I32" s="260" t="s">
        <v>147</v>
      </c>
      <c r="J32" s="260" t="s">
        <v>72</v>
      </c>
      <c r="K32" s="364" t="s">
        <v>531</v>
      </c>
      <c r="L32" s="159"/>
      <c r="N32" s="160"/>
      <c r="O32" s="71"/>
    </row>
    <row r="33" spans="1:17" ht="15" customHeight="1" x14ac:dyDescent="0.25">
      <c r="A33" s="65">
        <v>2</v>
      </c>
      <c r="B33" s="77" t="s">
        <v>73</v>
      </c>
      <c r="C33" s="65">
        <v>992</v>
      </c>
      <c r="D33" s="63"/>
      <c r="E33" s="63"/>
      <c r="F33" s="259"/>
      <c r="G33" s="252"/>
      <c r="H33" s="252"/>
      <c r="I33" s="260"/>
      <c r="J33" s="248"/>
      <c r="K33" s="254">
        <f>K34+K78+K85+K108+K131+K150+K158+K171+K182+K190+K196</f>
        <v>58181</v>
      </c>
      <c r="L33" s="159"/>
      <c r="N33" s="160"/>
      <c r="O33" s="71"/>
      <c r="P33" s="71"/>
      <c r="Q33" s="71"/>
    </row>
    <row r="34" spans="1:17" s="69" customFormat="1" ht="14.25" x14ac:dyDescent="0.2">
      <c r="A34" s="65"/>
      <c r="B34" s="77" t="s">
        <v>7</v>
      </c>
      <c r="C34" s="65">
        <v>992</v>
      </c>
      <c r="D34" s="66" t="s">
        <v>21</v>
      </c>
      <c r="E34" s="66" t="s">
        <v>22</v>
      </c>
      <c r="F34" s="250"/>
      <c r="G34" s="251"/>
      <c r="H34" s="251"/>
      <c r="I34" s="253"/>
      <c r="J34" s="249"/>
      <c r="K34" s="254">
        <f>K35+K40+K55+K65+K60</f>
        <v>10652.6</v>
      </c>
      <c r="L34" s="162"/>
      <c r="M34" s="163"/>
      <c r="N34" s="163"/>
    </row>
    <row r="35" spans="1:17" s="69" customFormat="1" ht="30.75" customHeight="1" x14ac:dyDescent="0.25">
      <c r="A35" s="65"/>
      <c r="B35" s="308" t="s">
        <v>36</v>
      </c>
      <c r="C35" s="35">
        <v>992</v>
      </c>
      <c r="D35" s="221" t="s">
        <v>21</v>
      </c>
      <c r="E35" s="221" t="s">
        <v>23</v>
      </c>
      <c r="F35" s="259"/>
      <c r="G35" s="252"/>
      <c r="H35" s="252"/>
      <c r="I35" s="260"/>
      <c r="J35" s="258"/>
      <c r="K35" s="247">
        <f>K39</f>
        <v>1110</v>
      </c>
      <c r="L35" s="162"/>
      <c r="M35" s="163"/>
      <c r="N35" s="163"/>
    </row>
    <row r="36" spans="1:17" s="69" customFormat="1" x14ac:dyDescent="0.25">
      <c r="A36" s="65"/>
      <c r="B36" s="73" t="s">
        <v>74</v>
      </c>
      <c r="C36" s="35">
        <v>992</v>
      </c>
      <c r="D36" s="36" t="s">
        <v>21</v>
      </c>
      <c r="E36" s="36" t="s">
        <v>23</v>
      </c>
      <c r="F36" s="259" t="s">
        <v>75</v>
      </c>
      <c r="G36" s="252" t="s">
        <v>67</v>
      </c>
      <c r="H36" s="252" t="s">
        <v>22</v>
      </c>
      <c r="I36" s="260" t="s">
        <v>133</v>
      </c>
      <c r="J36" s="258"/>
      <c r="K36" s="247">
        <f>K39</f>
        <v>1110</v>
      </c>
      <c r="L36" s="162"/>
      <c r="M36" s="163"/>
      <c r="N36" s="163"/>
      <c r="O36" s="82"/>
    </row>
    <row r="37" spans="1:17" s="69" customFormat="1" x14ac:dyDescent="0.25">
      <c r="A37" s="65"/>
      <c r="B37" s="73" t="s">
        <v>52</v>
      </c>
      <c r="C37" s="35">
        <v>992</v>
      </c>
      <c r="D37" s="36" t="s">
        <v>21</v>
      </c>
      <c r="E37" s="36" t="s">
        <v>23</v>
      </c>
      <c r="F37" s="259" t="s">
        <v>75</v>
      </c>
      <c r="G37" s="252" t="s">
        <v>76</v>
      </c>
      <c r="H37" s="252" t="s">
        <v>22</v>
      </c>
      <c r="I37" s="260" t="s">
        <v>133</v>
      </c>
      <c r="J37" s="258"/>
      <c r="K37" s="247">
        <f>K39</f>
        <v>1110</v>
      </c>
      <c r="L37" s="162"/>
      <c r="M37" s="163"/>
      <c r="N37" s="163"/>
      <c r="O37" s="82"/>
    </row>
    <row r="38" spans="1:17" s="69" customFormat="1" ht="16.5" customHeight="1" x14ac:dyDescent="0.25">
      <c r="A38" s="65"/>
      <c r="B38" s="308" t="s">
        <v>70</v>
      </c>
      <c r="C38" s="35">
        <v>992</v>
      </c>
      <c r="D38" s="36" t="s">
        <v>21</v>
      </c>
      <c r="E38" s="36" t="s">
        <v>23</v>
      </c>
      <c r="F38" s="259" t="s">
        <v>75</v>
      </c>
      <c r="G38" s="252" t="s">
        <v>76</v>
      </c>
      <c r="H38" s="252" t="s">
        <v>22</v>
      </c>
      <c r="I38" s="260" t="s">
        <v>147</v>
      </c>
      <c r="J38" s="258"/>
      <c r="K38" s="247">
        <f>K39</f>
        <v>1110</v>
      </c>
      <c r="L38" s="162"/>
      <c r="M38" s="163"/>
      <c r="N38" s="163"/>
    </row>
    <row r="39" spans="1:17" s="69" customFormat="1" ht="61.5" customHeight="1" x14ac:dyDescent="0.25">
      <c r="A39" s="65"/>
      <c r="B39" s="73" t="s">
        <v>77</v>
      </c>
      <c r="C39" s="35">
        <v>992</v>
      </c>
      <c r="D39" s="36" t="s">
        <v>21</v>
      </c>
      <c r="E39" s="36" t="s">
        <v>23</v>
      </c>
      <c r="F39" s="259" t="s">
        <v>75</v>
      </c>
      <c r="G39" s="252" t="s">
        <v>76</v>
      </c>
      <c r="H39" s="252" t="s">
        <v>22</v>
      </c>
      <c r="I39" s="260" t="s">
        <v>147</v>
      </c>
      <c r="J39" s="258" t="s">
        <v>78</v>
      </c>
      <c r="K39" s="247">
        <v>1110</v>
      </c>
      <c r="L39" s="162"/>
      <c r="M39" s="163"/>
      <c r="N39" s="163"/>
      <c r="O39" s="82"/>
    </row>
    <row r="40" spans="1:17" s="69" customFormat="1" ht="46.5" customHeight="1" x14ac:dyDescent="0.25">
      <c r="A40" s="65"/>
      <c r="B40" s="308" t="s">
        <v>79</v>
      </c>
      <c r="C40" s="35">
        <v>992</v>
      </c>
      <c r="D40" s="221" t="s">
        <v>21</v>
      </c>
      <c r="E40" s="221" t="s">
        <v>24</v>
      </c>
      <c r="F40" s="259"/>
      <c r="G40" s="252"/>
      <c r="H40" s="252"/>
      <c r="I40" s="260"/>
      <c r="J40" s="258"/>
      <c r="K40" s="247">
        <f>K44+K45+K46+K49+K50</f>
        <v>6140.3</v>
      </c>
      <c r="L40" s="162"/>
      <c r="M40" s="164"/>
      <c r="N40" s="163"/>
    </row>
    <row r="41" spans="1:17" s="69" customFormat="1" x14ac:dyDescent="0.25">
      <c r="A41" s="65"/>
      <c r="B41" s="73" t="s">
        <v>362</v>
      </c>
      <c r="C41" s="35">
        <v>992</v>
      </c>
      <c r="D41" s="36" t="s">
        <v>21</v>
      </c>
      <c r="E41" s="36" t="s">
        <v>24</v>
      </c>
      <c r="F41" s="259" t="s">
        <v>80</v>
      </c>
      <c r="G41" s="252" t="s">
        <v>67</v>
      </c>
      <c r="H41" s="252" t="s">
        <v>22</v>
      </c>
      <c r="I41" s="260" t="s">
        <v>133</v>
      </c>
      <c r="J41" s="258"/>
      <c r="K41" s="247">
        <f>K42+K47+K50</f>
        <v>6140.3</v>
      </c>
      <c r="L41" s="162"/>
      <c r="M41" s="163"/>
      <c r="N41" s="163"/>
    </row>
    <row r="42" spans="1:17" x14ac:dyDescent="0.25">
      <c r="A42" s="33"/>
      <c r="B42" s="73" t="s">
        <v>580</v>
      </c>
      <c r="C42" s="35">
        <v>992</v>
      </c>
      <c r="D42" s="36" t="s">
        <v>21</v>
      </c>
      <c r="E42" s="36" t="s">
        <v>24</v>
      </c>
      <c r="F42" s="259" t="s">
        <v>80</v>
      </c>
      <c r="G42" s="252" t="s">
        <v>76</v>
      </c>
      <c r="H42" s="252" t="s">
        <v>22</v>
      </c>
      <c r="I42" s="260" t="s">
        <v>133</v>
      </c>
      <c r="J42" s="258"/>
      <c r="K42" s="247">
        <f>K43</f>
        <v>6071</v>
      </c>
    </row>
    <row r="43" spans="1:17" ht="20.25" customHeight="1" x14ac:dyDescent="0.25">
      <c r="A43" s="33"/>
      <c r="B43" s="308" t="s">
        <v>70</v>
      </c>
      <c r="C43" s="35">
        <v>992</v>
      </c>
      <c r="D43" s="36" t="s">
        <v>21</v>
      </c>
      <c r="E43" s="36" t="s">
        <v>24</v>
      </c>
      <c r="F43" s="259" t="s">
        <v>80</v>
      </c>
      <c r="G43" s="252" t="s">
        <v>76</v>
      </c>
      <c r="H43" s="252" t="s">
        <v>22</v>
      </c>
      <c r="I43" s="260" t="s">
        <v>147</v>
      </c>
      <c r="J43" s="258"/>
      <c r="K43" s="247">
        <f>K44+K45+K46</f>
        <v>6071</v>
      </c>
    </row>
    <row r="44" spans="1:17" ht="56.25" customHeight="1" x14ac:dyDescent="0.25">
      <c r="A44" s="33"/>
      <c r="B44" s="73" t="s">
        <v>77</v>
      </c>
      <c r="C44" s="35">
        <v>992</v>
      </c>
      <c r="D44" s="36" t="s">
        <v>21</v>
      </c>
      <c r="E44" s="36" t="s">
        <v>24</v>
      </c>
      <c r="F44" s="259" t="s">
        <v>80</v>
      </c>
      <c r="G44" s="252" t="s">
        <v>76</v>
      </c>
      <c r="H44" s="252" t="s">
        <v>22</v>
      </c>
      <c r="I44" s="260" t="s">
        <v>147</v>
      </c>
      <c r="J44" s="258" t="s">
        <v>78</v>
      </c>
      <c r="K44" s="247">
        <v>4841</v>
      </c>
    </row>
    <row r="45" spans="1:17" ht="28.5" customHeight="1" x14ac:dyDescent="0.25">
      <c r="A45" s="33"/>
      <c r="B45" s="73" t="s">
        <v>81</v>
      </c>
      <c r="C45" s="35">
        <v>992</v>
      </c>
      <c r="D45" s="36" t="s">
        <v>21</v>
      </c>
      <c r="E45" s="36" t="s">
        <v>24</v>
      </c>
      <c r="F45" s="259" t="s">
        <v>80</v>
      </c>
      <c r="G45" s="252" t="s">
        <v>76</v>
      </c>
      <c r="H45" s="252" t="s">
        <v>22</v>
      </c>
      <c r="I45" s="260" t="s">
        <v>147</v>
      </c>
      <c r="J45" s="258" t="s">
        <v>82</v>
      </c>
      <c r="K45" s="247">
        <v>1200</v>
      </c>
    </row>
    <row r="46" spans="1:17" ht="16.5" customHeight="1" x14ac:dyDescent="0.25">
      <c r="A46" s="309"/>
      <c r="B46" s="19" t="s">
        <v>83</v>
      </c>
      <c r="C46" s="140">
        <v>992</v>
      </c>
      <c r="D46" s="25" t="s">
        <v>21</v>
      </c>
      <c r="E46" s="25" t="s">
        <v>24</v>
      </c>
      <c r="F46" s="259" t="s">
        <v>80</v>
      </c>
      <c r="G46" s="252" t="s">
        <v>76</v>
      </c>
      <c r="H46" s="252" t="s">
        <v>22</v>
      </c>
      <c r="I46" s="260" t="s">
        <v>147</v>
      </c>
      <c r="J46" s="258" t="s">
        <v>84</v>
      </c>
      <c r="K46" s="247">
        <v>30</v>
      </c>
    </row>
    <row r="47" spans="1:17" x14ac:dyDescent="0.25">
      <c r="A47" s="33"/>
      <c r="B47" s="73" t="s">
        <v>57</v>
      </c>
      <c r="C47" s="35">
        <v>992</v>
      </c>
      <c r="D47" s="36" t="s">
        <v>21</v>
      </c>
      <c r="E47" s="36" t="s">
        <v>24</v>
      </c>
      <c r="F47" s="259" t="s">
        <v>80</v>
      </c>
      <c r="G47" s="252" t="s">
        <v>69</v>
      </c>
      <c r="H47" s="252" t="s">
        <v>22</v>
      </c>
      <c r="I47" s="260" t="s">
        <v>133</v>
      </c>
      <c r="J47" s="258"/>
      <c r="K47" s="247">
        <f>K48</f>
        <v>3.8</v>
      </c>
    </row>
    <row r="48" spans="1:17" ht="45" x14ac:dyDescent="0.25">
      <c r="A48" s="33"/>
      <c r="B48" s="73" t="s">
        <v>85</v>
      </c>
      <c r="C48" s="35">
        <v>992</v>
      </c>
      <c r="D48" s="36" t="s">
        <v>21</v>
      </c>
      <c r="E48" s="36" t="s">
        <v>24</v>
      </c>
      <c r="F48" s="259" t="s">
        <v>80</v>
      </c>
      <c r="G48" s="252" t="s">
        <v>69</v>
      </c>
      <c r="H48" s="252" t="s">
        <v>22</v>
      </c>
      <c r="I48" s="260" t="s">
        <v>148</v>
      </c>
      <c r="J48" s="258"/>
      <c r="K48" s="247">
        <f>K49</f>
        <v>3.8</v>
      </c>
    </row>
    <row r="49" spans="1:11" ht="27" customHeight="1" x14ac:dyDescent="0.25">
      <c r="A49" s="137"/>
      <c r="B49" s="80" t="s">
        <v>81</v>
      </c>
      <c r="C49" s="138">
        <v>992</v>
      </c>
      <c r="D49" s="156" t="s">
        <v>21</v>
      </c>
      <c r="E49" s="156" t="s">
        <v>24</v>
      </c>
      <c r="F49" s="441" t="s">
        <v>80</v>
      </c>
      <c r="G49" s="442" t="s">
        <v>69</v>
      </c>
      <c r="H49" s="442" t="s">
        <v>22</v>
      </c>
      <c r="I49" s="443" t="s">
        <v>148</v>
      </c>
      <c r="J49" s="428" t="s">
        <v>82</v>
      </c>
      <c r="K49" s="368">
        <v>3.8</v>
      </c>
    </row>
    <row r="50" spans="1:11" x14ac:dyDescent="0.25">
      <c r="A50" s="33"/>
      <c r="B50" s="79" t="s">
        <v>343</v>
      </c>
      <c r="C50" s="35">
        <v>992</v>
      </c>
      <c r="D50" s="221" t="s">
        <v>21</v>
      </c>
      <c r="E50" s="221" t="s">
        <v>24</v>
      </c>
      <c r="F50" s="441" t="s">
        <v>80</v>
      </c>
      <c r="G50" s="442" t="s">
        <v>158</v>
      </c>
      <c r="H50" s="442" t="s">
        <v>22</v>
      </c>
      <c r="I50" s="443" t="s">
        <v>133</v>
      </c>
      <c r="J50" s="258"/>
      <c r="K50" s="247">
        <f>K51+K53</f>
        <v>65.5</v>
      </c>
    </row>
    <row r="51" spans="1:11" ht="45" x14ac:dyDescent="0.25">
      <c r="A51" s="33"/>
      <c r="B51" s="79" t="s">
        <v>344</v>
      </c>
      <c r="C51" s="35">
        <v>992</v>
      </c>
      <c r="D51" s="221" t="s">
        <v>21</v>
      </c>
      <c r="E51" s="221" t="s">
        <v>24</v>
      </c>
      <c r="F51" s="441" t="s">
        <v>80</v>
      </c>
      <c r="G51" s="442" t="s">
        <v>158</v>
      </c>
      <c r="H51" s="442" t="s">
        <v>22</v>
      </c>
      <c r="I51" s="443" t="s">
        <v>345</v>
      </c>
      <c r="J51" s="258"/>
      <c r="K51" s="247">
        <f>K52</f>
        <v>30.8</v>
      </c>
    </row>
    <row r="52" spans="1:11" x14ac:dyDescent="0.25">
      <c r="A52" s="33"/>
      <c r="B52" s="79" t="s">
        <v>71</v>
      </c>
      <c r="C52" s="35">
        <v>992</v>
      </c>
      <c r="D52" s="221" t="s">
        <v>21</v>
      </c>
      <c r="E52" s="221" t="s">
        <v>24</v>
      </c>
      <c r="F52" s="441" t="s">
        <v>80</v>
      </c>
      <c r="G52" s="442" t="s">
        <v>158</v>
      </c>
      <c r="H52" s="442" t="s">
        <v>22</v>
      </c>
      <c r="I52" s="443" t="s">
        <v>345</v>
      </c>
      <c r="J52" s="258" t="s">
        <v>72</v>
      </c>
      <c r="K52" s="247">
        <v>30.8</v>
      </c>
    </row>
    <row r="53" spans="1:11" ht="30" x14ac:dyDescent="0.25">
      <c r="A53" s="33"/>
      <c r="B53" s="79" t="s">
        <v>346</v>
      </c>
      <c r="C53" s="35">
        <v>992</v>
      </c>
      <c r="D53" s="221" t="s">
        <v>21</v>
      </c>
      <c r="E53" s="221" t="s">
        <v>24</v>
      </c>
      <c r="F53" s="441" t="s">
        <v>80</v>
      </c>
      <c r="G53" s="442" t="s">
        <v>158</v>
      </c>
      <c r="H53" s="442" t="s">
        <v>22</v>
      </c>
      <c r="I53" s="443" t="s">
        <v>348</v>
      </c>
      <c r="J53" s="258"/>
      <c r="K53" s="247">
        <f>K54</f>
        <v>34.700000000000003</v>
      </c>
    </row>
    <row r="54" spans="1:11" x14ac:dyDescent="0.25">
      <c r="A54" s="33"/>
      <c r="B54" s="79" t="s">
        <v>71</v>
      </c>
      <c r="C54" s="35">
        <v>992</v>
      </c>
      <c r="D54" s="221" t="s">
        <v>21</v>
      </c>
      <c r="E54" s="221" t="s">
        <v>24</v>
      </c>
      <c r="F54" s="441" t="s">
        <v>80</v>
      </c>
      <c r="G54" s="442" t="s">
        <v>158</v>
      </c>
      <c r="H54" s="442" t="s">
        <v>22</v>
      </c>
      <c r="I54" s="443" t="s">
        <v>348</v>
      </c>
      <c r="J54" s="258" t="s">
        <v>72</v>
      </c>
      <c r="K54" s="247">
        <v>34.700000000000003</v>
      </c>
    </row>
    <row r="55" spans="1:11" ht="15" customHeight="1" x14ac:dyDescent="0.25">
      <c r="A55" s="33"/>
      <c r="B55" s="395" t="s">
        <v>536</v>
      </c>
      <c r="C55" s="65">
        <v>992</v>
      </c>
      <c r="D55" s="66" t="s">
        <v>21</v>
      </c>
      <c r="E55" s="66" t="s">
        <v>28</v>
      </c>
      <c r="F55" s="450"/>
      <c r="G55" s="451"/>
      <c r="H55" s="451"/>
      <c r="I55" s="452"/>
      <c r="J55" s="249"/>
      <c r="K55" s="254">
        <f>K56</f>
        <v>504.6</v>
      </c>
    </row>
    <row r="56" spans="1:11" ht="31.5" customHeight="1" x14ac:dyDescent="0.25">
      <c r="A56" s="33"/>
      <c r="B56" s="432" t="s">
        <v>537</v>
      </c>
      <c r="C56" s="35">
        <v>992</v>
      </c>
      <c r="D56" s="221" t="s">
        <v>21</v>
      </c>
      <c r="E56" s="221" t="s">
        <v>28</v>
      </c>
      <c r="F56" s="441" t="s">
        <v>475</v>
      </c>
      <c r="G56" s="442" t="s">
        <v>67</v>
      </c>
      <c r="H56" s="442" t="s">
        <v>22</v>
      </c>
      <c r="I56" s="443" t="s">
        <v>133</v>
      </c>
      <c r="J56" s="258"/>
      <c r="K56" s="247">
        <f>K57</f>
        <v>504.6</v>
      </c>
    </row>
    <row r="57" spans="1:11" ht="14.25" customHeight="1" x14ac:dyDescent="0.25">
      <c r="A57" s="33"/>
      <c r="B57" s="79" t="s">
        <v>172</v>
      </c>
      <c r="C57" s="35">
        <v>992</v>
      </c>
      <c r="D57" s="221" t="s">
        <v>21</v>
      </c>
      <c r="E57" s="221" t="s">
        <v>28</v>
      </c>
      <c r="F57" s="441" t="s">
        <v>475</v>
      </c>
      <c r="G57" s="442" t="s">
        <v>158</v>
      </c>
      <c r="H57" s="442" t="s">
        <v>22</v>
      </c>
      <c r="I57" s="443" t="s">
        <v>133</v>
      </c>
      <c r="J57" s="258"/>
      <c r="K57" s="247">
        <f>K58</f>
        <v>504.6</v>
      </c>
    </row>
    <row r="58" spans="1:11" ht="13.5" customHeight="1" x14ac:dyDescent="0.25">
      <c r="A58" s="33"/>
      <c r="B58" s="79" t="s">
        <v>538</v>
      </c>
      <c r="C58" s="35">
        <v>992</v>
      </c>
      <c r="D58" s="221" t="s">
        <v>21</v>
      </c>
      <c r="E58" s="221" t="s">
        <v>28</v>
      </c>
      <c r="F58" s="441" t="s">
        <v>475</v>
      </c>
      <c r="G58" s="442" t="s">
        <v>158</v>
      </c>
      <c r="H58" s="442" t="s">
        <v>22</v>
      </c>
      <c r="I58" s="443" t="s">
        <v>539</v>
      </c>
      <c r="J58" s="258"/>
      <c r="K58" s="247">
        <f>K59</f>
        <v>504.6</v>
      </c>
    </row>
    <row r="59" spans="1:11" ht="13.5" customHeight="1" x14ac:dyDescent="0.25">
      <c r="A59" s="33"/>
      <c r="B59" s="79" t="s">
        <v>83</v>
      </c>
      <c r="C59" s="35">
        <v>992</v>
      </c>
      <c r="D59" s="221" t="s">
        <v>21</v>
      </c>
      <c r="E59" s="221" t="s">
        <v>28</v>
      </c>
      <c r="F59" s="441" t="s">
        <v>475</v>
      </c>
      <c r="G59" s="442" t="s">
        <v>158</v>
      </c>
      <c r="H59" s="442" t="s">
        <v>22</v>
      </c>
      <c r="I59" s="443" t="s">
        <v>539</v>
      </c>
      <c r="J59" s="258" t="s">
        <v>84</v>
      </c>
      <c r="K59" s="247">
        <v>504.6</v>
      </c>
    </row>
    <row r="60" spans="1:11" x14ac:dyDescent="0.25">
      <c r="A60" s="33"/>
      <c r="B60" s="64" t="s">
        <v>86</v>
      </c>
      <c r="C60" s="65">
        <v>992</v>
      </c>
      <c r="D60" s="66" t="s">
        <v>21</v>
      </c>
      <c r="E60" s="66" t="s">
        <v>41</v>
      </c>
      <c r="F60" s="250"/>
      <c r="G60" s="251"/>
      <c r="H60" s="251"/>
      <c r="I60" s="253"/>
      <c r="J60" s="249"/>
      <c r="K60" s="254">
        <f>K64</f>
        <v>10</v>
      </c>
    </row>
    <row r="61" spans="1:11" x14ac:dyDescent="0.25">
      <c r="A61" s="33"/>
      <c r="B61" s="73" t="s">
        <v>59</v>
      </c>
      <c r="C61" s="35">
        <v>992</v>
      </c>
      <c r="D61" s="36" t="s">
        <v>21</v>
      </c>
      <c r="E61" s="36" t="s">
        <v>41</v>
      </c>
      <c r="F61" s="259" t="s">
        <v>80</v>
      </c>
      <c r="G61" s="252" t="s">
        <v>67</v>
      </c>
      <c r="H61" s="252" t="s">
        <v>22</v>
      </c>
      <c r="I61" s="260" t="s">
        <v>133</v>
      </c>
      <c r="J61" s="258"/>
      <c r="K61" s="247">
        <f>K64</f>
        <v>10</v>
      </c>
    </row>
    <row r="62" spans="1:11" x14ac:dyDescent="0.25">
      <c r="A62" s="33"/>
      <c r="B62" s="73" t="s">
        <v>55</v>
      </c>
      <c r="C62" s="35">
        <v>992</v>
      </c>
      <c r="D62" s="36" t="s">
        <v>21</v>
      </c>
      <c r="E62" s="36" t="s">
        <v>41</v>
      </c>
      <c r="F62" s="259" t="s">
        <v>80</v>
      </c>
      <c r="G62" s="252" t="s">
        <v>87</v>
      </c>
      <c r="H62" s="252" t="s">
        <v>22</v>
      </c>
      <c r="I62" s="260" t="s">
        <v>133</v>
      </c>
      <c r="J62" s="258"/>
      <c r="K62" s="247">
        <f>K64</f>
        <v>10</v>
      </c>
    </row>
    <row r="63" spans="1:11" x14ac:dyDescent="0.25">
      <c r="A63" s="33"/>
      <c r="B63" s="73" t="s">
        <v>88</v>
      </c>
      <c r="C63" s="35">
        <v>992</v>
      </c>
      <c r="D63" s="36" t="s">
        <v>21</v>
      </c>
      <c r="E63" s="36" t="s">
        <v>41</v>
      </c>
      <c r="F63" s="259" t="s">
        <v>80</v>
      </c>
      <c r="G63" s="252" t="s">
        <v>87</v>
      </c>
      <c r="H63" s="252" t="s">
        <v>22</v>
      </c>
      <c r="I63" s="260" t="s">
        <v>149</v>
      </c>
      <c r="J63" s="258"/>
      <c r="K63" s="247">
        <f>K64</f>
        <v>10</v>
      </c>
    </row>
    <row r="64" spans="1:11" x14ac:dyDescent="0.25">
      <c r="A64" s="33"/>
      <c r="B64" s="73" t="s">
        <v>83</v>
      </c>
      <c r="C64" s="35">
        <v>992</v>
      </c>
      <c r="D64" s="36" t="s">
        <v>21</v>
      </c>
      <c r="E64" s="36" t="s">
        <v>41</v>
      </c>
      <c r="F64" s="259" t="s">
        <v>80</v>
      </c>
      <c r="G64" s="252" t="s">
        <v>87</v>
      </c>
      <c r="H64" s="252" t="s">
        <v>22</v>
      </c>
      <c r="I64" s="260" t="s">
        <v>149</v>
      </c>
      <c r="J64" s="258" t="s">
        <v>84</v>
      </c>
      <c r="K64" s="247">
        <v>10</v>
      </c>
    </row>
    <row r="65" spans="1:256" s="69" customFormat="1" ht="15.75" customHeight="1" x14ac:dyDescent="0.25">
      <c r="A65" s="63"/>
      <c r="B65" s="77" t="s">
        <v>581</v>
      </c>
      <c r="C65" s="248">
        <v>992</v>
      </c>
      <c r="D65" s="249" t="s">
        <v>21</v>
      </c>
      <c r="E65" s="249">
        <v>13</v>
      </c>
      <c r="F65" s="250"/>
      <c r="G65" s="251"/>
      <c r="H65" s="252"/>
      <c r="I65" s="253"/>
      <c r="J65" s="249"/>
      <c r="K65" s="254">
        <f>K66+K70+K75</f>
        <v>2887.7000000000003</v>
      </c>
      <c r="L65" s="162"/>
      <c r="M65" s="163"/>
      <c r="N65" s="163"/>
    </row>
    <row r="66" spans="1:256" ht="45" customHeight="1" x14ac:dyDescent="0.25">
      <c r="A66" s="33"/>
      <c r="B66" s="40" t="s">
        <v>540</v>
      </c>
      <c r="C66" s="35">
        <v>992</v>
      </c>
      <c r="D66" s="36" t="s">
        <v>21</v>
      </c>
      <c r="E66" s="36">
        <v>13</v>
      </c>
      <c r="F66" s="259" t="s">
        <v>41</v>
      </c>
      <c r="G66" s="252" t="s">
        <v>67</v>
      </c>
      <c r="H66" s="252" t="s">
        <v>22</v>
      </c>
      <c r="I66" s="260" t="s">
        <v>133</v>
      </c>
      <c r="J66" s="424"/>
      <c r="K66" s="247">
        <f>K69</f>
        <v>14.4</v>
      </c>
    </row>
    <row r="67" spans="1:256" ht="18.75" customHeight="1" x14ac:dyDescent="0.25">
      <c r="A67" s="33"/>
      <c r="B67" s="40" t="s">
        <v>93</v>
      </c>
      <c r="C67" s="35">
        <v>992</v>
      </c>
      <c r="D67" s="36" t="s">
        <v>21</v>
      </c>
      <c r="E67" s="36">
        <v>13</v>
      </c>
      <c r="F67" s="259" t="s">
        <v>41</v>
      </c>
      <c r="G67" s="252" t="s">
        <v>76</v>
      </c>
      <c r="H67" s="252" t="s">
        <v>22</v>
      </c>
      <c r="I67" s="260" t="s">
        <v>133</v>
      </c>
      <c r="J67" s="424"/>
      <c r="K67" s="247">
        <f>K69</f>
        <v>14.4</v>
      </c>
    </row>
    <row r="68" spans="1:256" s="28" customFormat="1" ht="19.5" customHeight="1" x14ac:dyDescent="0.25">
      <c r="A68" s="27"/>
      <c r="B68" s="139" t="s">
        <v>94</v>
      </c>
      <c r="C68" s="140">
        <v>992</v>
      </c>
      <c r="D68" s="25" t="s">
        <v>21</v>
      </c>
      <c r="E68" s="25">
        <v>13</v>
      </c>
      <c r="F68" s="259" t="s">
        <v>41</v>
      </c>
      <c r="G68" s="252" t="s">
        <v>76</v>
      </c>
      <c r="H68" s="252" t="s">
        <v>22</v>
      </c>
      <c r="I68" s="260" t="s">
        <v>139</v>
      </c>
      <c r="J68" s="424"/>
      <c r="K68" s="247">
        <f>K69</f>
        <v>14.4</v>
      </c>
      <c r="L68" s="165"/>
      <c r="M68" s="166"/>
      <c r="N68" s="166"/>
    </row>
    <row r="69" spans="1:256" ht="18" customHeight="1" x14ac:dyDescent="0.25">
      <c r="A69" s="33"/>
      <c r="B69" s="73" t="s">
        <v>116</v>
      </c>
      <c r="C69" s="35">
        <v>992</v>
      </c>
      <c r="D69" s="36" t="s">
        <v>21</v>
      </c>
      <c r="E69" s="258">
        <v>13</v>
      </c>
      <c r="F69" s="259" t="s">
        <v>41</v>
      </c>
      <c r="G69" s="252" t="s">
        <v>76</v>
      </c>
      <c r="H69" s="252" t="s">
        <v>22</v>
      </c>
      <c r="I69" s="260" t="s">
        <v>139</v>
      </c>
      <c r="J69" s="258" t="s">
        <v>117</v>
      </c>
      <c r="K69" s="247">
        <v>14.4</v>
      </c>
    </row>
    <row r="70" spans="1:256" ht="51" customHeight="1" x14ac:dyDescent="0.25">
      <c r="A70" s="33"/>
      <c r="B70" s="40" t="s">
        <v>221</v>
      </c>
      <c r="C70" s="140">
        <v>992</v>
      </c>
      <c r="D70" s="25" t="s">
        <v>21</v>
      </c>
      <c r="E70" s="258">
        <v>13</v>
      </c>
      <c r="F70" s="259" t="s">
        <v>40</v>
      </c>
      <c r="G70" s="252" t="s">
        <v>67</v>
      </c>
      <c r="H70" s="252" t="s">
        <v>22</v>
      </c>
      <c r="I70" s="260" t="s">
        <v>133</v>
      </c>
      <c r="J70" s="258"/>
      <c r="K70" s="247">
        <f>K73</f>
        <v>250</v>
      </c>
    </row>
    <row r="71" spans="1:256" ht="15.75" customHeight="1" x14ac:dyDescent="0.25">
      <c r="A71" s="33"/>
      <c r="B71" s="139" t="s">
        <v>186</v>
      </c>
      <c r="C71" s="140">
        <v>992</v>
      </c>
      <c r="D71" s="25" t="s">
        <v>21</v>
      </c>
      <c r="E71" s="258">
        <v>13</v>
      </c>
      <c r="F71" s="259" t="s">
        <v>40</v>
      </c>
      <c r="G71" s="252" t="s">
        <v>76</v>
      </c>
      <c r="H71" s="252" t="s">
        <v>22</v>
      </c>
      <c r="I71" s="260" t="s">
        <v>133</v>
      </c>
      <c r="J71" s="258"/>
      <c r="K71" s="247">
        <f>K73</f>
        <v>250</v>
      </c>
    </row>
    <row r="72" spans="1:256" ht="48" customHeight="1" x14ac:dyDescent="0.25">
      <c r="A72" s="33"/>
      <c r="B72" s="139" t="s">
        <v>188</v>
      </c>
      <c r="C72" s="140">
        <v>992</v>
      </c>
      <c r="D72" s="25" t="s">
        <v>21</v>
      </c>
      <c r="E72" s="258">
        <v>13</v>
      </c>
      <c r="F72" s="259" t="s">
        <v>40</v>
      </c>
      <c r="G72" s="252" t="s">
        <v>76</v>
      </c>
      <c r="H72" s="252" t="s">
        <v>22</v>
      </c>
      <c r="I72" s="260" t="s">
        <v>187</v>
      </c>
      <c r="J72" s="258"/>
      <c r="K72" s="247">
        <f>K73</f>
        <v>250</v>
      </c>
    </row>
    <row r="73" spans="1:256" ht="28.5" customHeight="1" x14ac:dyDescent="0.25">
      <c r="A73" s="33"/>
      <c r="B73" s="19" t="s">
        <v>81</v>
      </c>
      <c r="C73" s="140">
        <v>992</v>
      </c>
      <c r="D73" s="25" t="s">
        <v>21</v>
      </c>
      <c r="E73" s="258">
        <v>13</v>
      </c>
      <c r="F73" s="259" t="s">
        <v>40</v>
      </c>
      <c r="G73" s="252" t="s">
        <v>76</v>
      </c>
      <c r="H73" s="252" t="s">
        <v>22</v>
      </c>
      <c r="I73" s="260" t="s">
        <v>187</v>
      </c>
      <c r="J73" s="258" t="s">
        <v>82</v>
      </c>
      <c r="K73" s="247">
        <v>250</v>
      </c>
    </row>
    <row r="74" spans="1:256" x14ac:dyDescent="0.25">
      <c r="A74" s="33"/>
      <c r="B74" s="19" t="s">
        <v>59</v>
      </c>
      <c r="C74" s="35">
        <v>992</v>
      </c>
      <c r="D74" s="221" t="s">
        <v>21</v>
      </c>
      <c r="E74" s="258" t="s">
        <v>40</v>
      </c>
      <c r="F74" s="259" t="s">
        <v>80</v>
      </c>
      <c r="G74" s="252" t="s">
        <v>67</v>
      </c>
      <c r="H74" s="252" t="s">
        <v>22</v>
      </c>
      <c r="I74" s="260" t="s">
        <v>133</v>
      </c>
      <c r="J74" s="258"/>
      <c r="K74" s="247">
        <f>K75</f>
        <v>2623.3</v>
      </c>
    </row>
    <row r="75" spans="1:256" x14ac:dyDescent="0.25">
      <c r="A75" s="33"/>
      <c r="B75" s="73" t="s">
        <v>53</v>
      </c>
      <c r="C75" s="35">
        <v>992</v>
      </c>
      <c r="D75" s="36" t="s">
        <v>21</v>
      </c>
      <c r="E75" s="258" t="s">
        <v>40</v>
      </c>
      <c r="F75" s="259" t="s">
        <v>80</v>
      </c>
      <c r="G75" s="252" t="s">
        <v>76</v>
      </c>
      <c r="H75" s="252" t="s">
        <v>22</v>
      </c>
      <c r="I75" s="260" t="s">
        <v>133</v>
      </c>
      <c r="J75" s="258"/>
      <c r="K75" s="247">
        <f>K76</f>
        <v>2623.3</v>
      </c>
    </row>
    <row r="76" spans="1:256" s="69" customFormat="1" x14ac:dyDescent="0.25">
      <c r="A76" s="33"/>
      <c r="B76" s="73" t="s">
        <v>172</v>
      </c>
      <c r="C76" s="35">
        <v>992</v>
      </c>
      <c r="D76" s="36" t="s">
        <v>21</v>
      </c>
      <c r="E76" s="258" t="s">
        <v>40</v>
      </c>
      <c r="F76" s="259" t="s">
        <v>80</v>
      </c>
      <c r="G76" s="252" t="s">
        <v>76</v>
      </c>
      <c r="H76" s="252" t="s">
        <v>22</v>
      </c>
      <c r="I76" s="260" t="s">
        <v>173</v>
      </c>
      <c r="J76" s="258"/>
      <c r="K76" s="247">
        <f>K77</f>
        <v>2623.3</v>
      </c>
      <c r="L76" s="157"/>
      <c r="M76" s="158"/>
      <c r="N76" s="158"/>
      <c r="O76" s="70"/>
      <c r="P76" s="70"/>
      <c r="Q76" s="70"/>
      <c r="R76" s="70"/>
      <c r="S76" s="70"/>
      <c r="T76" s="70"/>
      <c r="U76" s="70"/>
      <c r="V76" s="70"/>
      <c r="W76" s="70"/>
      <c r="X76" s="70"/>
      <c r="Y76" s="70"/>
      <c r="Z76" s="70"/>
      <c r="AA76" s="70"/>
      <c r="AB76" s="70"/>
      <c r="AC76" s="70"/>
      <c r="AD76" s="70"/>
      <c r="AE76" s="70"/>
      <c r="AF76" s="70"/>
      <c r="AG76" s="70"/>
      <c r="AH76" s="70"/>
      <c r="AI76" s="70"/>
      <c r="AJ76" s="70"/>
      <c r="AK76" s="70"/>
      <c r="AL76" s="70"/>
      <c r="AM76" s="70"/>
      <c r="AN76" s="70"/>
      <c r="AO76" s="70"/>
      <c r="AP76" s="70"/>
      <c r="AQ76" s="70"/>
      <c r="AR76" s="70"/>
      <c r="AS76" s="70"/>
      <c r="AT76" s="70"/>
      <c r="AU76" s="70"/>
      <c r="AV76" s="70"/>
      <c r="AW76" s="70"/>
      <c r="AX76" s="70"/>
      <c r="AY76" s="70"/>
      <c r="AZ76" s="70"/>
      <c r="BA76" s="70"/>
      <c r="BB76" s="70"/>
      <c r="BC76" s="70"/>
      <c r="BD76" s="70"/>
      <c r="BE76" s="70"/>
      <c r="BF76" s="70"/>
      <c r="BG76" s="70"/>
      <c r="BH76" s="70"/>
      <c r="BI76" s="70"/>
      <c r="BJ76" s="70"/>
      <c r="BK76" s="70"/>
      <c r="BL76" s="70"/>
      <c r="BM76" s="70"/>
      <c r="BN76" s="70"/>
      <c r="BO76" s="70"/>
      <c r="BP76" s="70"/>
      <c r="BQ76" s="70"/>
      <c r="BR76" s="70"/>
      <c r="BS76" s="70"/>
      <c r="BT76" s="70"/>
      <c r="BU76" s="70"/>
      <c r="BV76" s="70"/>
      <c r="BW76" s="70"/>
      <c r="BX76" s="70"/>
      <c r="BY76" s="70"/>
      <c r="BZ76" s="70"/>
      <c r="CA76" s="70"/>
      <c r="CB76" s="70"/>
      <c r="CC76" s="70"/>
      <c r="CD76" s="70"/>
      <c r="CE76" s="70"/>
      <c r="CF76" s="70"/>
      <c r="CG76" s="70"/>
      <c r="CH76" s="70"/>
      <c r="CI76" s="70"/>
      <c r="CJ76" s="70"/>
      <c r="CK76" s="70"/>
      <c r="CL76" s="70"/>
      <c r="CM76" s="70"/>
      <c r="CN76" s="70"/>
      <c r="CO76" s="70"/>
      <c r="CP76" s="70"/>
      <c r="CQ76" s="70"/>
      <c r="CR76" s="70"/>
      <c r="CS76" s="70"/>
      <c r="CT76" s="70"/>
      <c r="CU76" s="70"/>
      <c r="CV76" s="70"/>
      <c r="CW76" s="70"/>
      <c r="CX76" s="70"/>
      <c r="CY76" s="70"/>
      <c r="CZ76" s="70"/>
      <c r="DA76" s="70"/>
      <c r="DB76" s="70"/>
      <c r="DC76" s="70"/>
      <c r="DD76" s="70"/>
      <c r="DE76" s="70"/>
      <c r="DF76" s="70"/>
      <c r="DG76" s="70"/>
      <c r="DH76" s="70"/>
      <c r="DI76" s="70"/>
      <c r="DJ76" s="70"/>
      <c r="DK76" s="70"/>
      <c r="DL76" s="70"/>
      <c r="DM76" s="70"/>
      <c r="DN76" s="70"/>
      <c r="DO76" s="70"/>
      <c r="DP76" s="70"/>
      <c r="DQ76" s="70"/>
      <c r="DR76" s="70"/>
      <c r="DS76" s="70"/>
      <c r="DT76" s="70"/>
      <c r="DU76" s="70"/>
      <c r="DV76" s="70"/>
      <c r="DW76" s="70"/>
      <c r="DX76" s="70"/>
      <c r="DY76" s="70"/>
      <c r="DZ76" s="70"/>
      <c r="EA76" s="70"/>
      <c r="EB76" s="70"/>
      <c r="EC76" s="70"/>
      <c r="ED76" s="70"/>
      <c r="EE76" s="70"/>
      <c r="EF76" s="70"/>
      <c r="EG76" s="70"/>
      <c r="EH76" s="70"/>
      <c r="EI76" s="70"/>
      <c r="EJ76" s="70"/>
      <c r="EK76" s="70"/>
      <c r="EL76" s="70"/>
      <c r="EM76" s="70"/>
      <c r="EN76" s="70"/>
      <c r="EO76" s="70"/>
      <c r="EP76" s="70"/>
      <c r="EQ76" s="70"/>
      <c r="ER76" s="70"/>
      <c r="ES76" s="70"/>
      <c r="ET76" s="70"/>
      <c r="EU76" s="70"/>
      <c r="EV76" s="70"/>
      <c r="EW76" s="70"/>
      <c r="EX76" s="70"/>
      <c r="EY76" s="70"/>
      <c r="EZ76" s="70"/>
      <c r="FA76" s="70"/>
      <c r="FB76" s="70"/>
      <c r="FC76" s="70"/>
      <c r="FD76" s="70"/>
      <c r="FE76" s="70"/>
      <c r="FF76" s="70"/>
      <c r="FG76" s="70"/>
      <c r="FH76" s="70"/>
      <c r="FI76" s="70"/>
      <c r="FJ76" s="70"/>
      <c r="FK76" s="70"/>
      <c r="FL76" s="70"/>
      <c r="FM76" s="70"/>
      <c r="FN76" s="70"/>
      <c r="FO76" s="70"/>
      <c r="FP76" s="70"/>
      <c r="FQ76" s="70"/>
      <c r="FR76" s="70"/>
      <c r="FS76" s="70"/>
      <c r="FT76" s="70"/>
      <c r="FU76" s="70"/>
      <c r="FV76" s="70"/>
      <c r="FW76" s="70"/>
      <c r="FX76" s="70"/>
      <c r="FY76" s="70"/>
      <c r="FZ76" s="70"/>
      <c r="GA76" s="70"/>
      <c r="GB76" s="70"/>
      <c r="GC76" s="70"/>
      <c r="GD76" s="70"/>
      <c r="GE76" s="70"/>
      <c r="GF76" s="70"/>
      <c r="GG76" s="70"/>
      <c r="GH76" s="70"/>
      <c r="GI76" s="70"/>
      <c r="GJ76" s="70"/>
      <c r="GK76" s="70"/>
      <c r="GL76" s="70"/>
      <c r="GM76" s="70"/>
      <c r="GN76" s="70"/>
      <c r="GO76" s="70"/>
      <c r="GP76" s="70"/>
      <c r="GQ76" s="70"/>
      <c r="GR76" s="70"/>
      <c r="GS76" s="70"/>
      <c r="GT76" s="70"/>
      <c r="GU76" s="70"/>
      <c r="GV76" s="70"/>
      <c r="GW76" s="70"/>
      <c r="GX76" s="70"/>
      <c r="GY76" s="70"/>
      <c r="GZ76" s="70"/>
      <c r="HA76" s="70"/>
      <c r="HB76" s="70"/>
      <c r="HC76" s="70"/>
      <c r="HD76" s="70"/>
      <c r="HE76" s="70"/>
      <c r="HF76" s="70"/>
      <c r="HG76" s="70"/>
      <c r="HH76" s="70"/>
      <c r="HI76" s="70"/>
      <c r="HJ76" s="70"/>
      <c r="HK76" s="70"/>
      <c r="HL76" s="70"/>
      <c r="HM76" s="70"/>
      <c r="HN76" s="70"/>
      <c r="HO76" s="70"/>
      <c r="HP76" s="70"/>
      <c r="HQ76" s="70"/>
      <c r="HR76" s="70"/>
      <c r="HS76" s="70"/>
      <c r="HT76" s="70"/>
      <c r="HU76" s="70"/>
      <c r="HV76" s="70"/>
      <c r="HW76" s="70"/>
      <c r="HX76" s="70"/>
      <c r="HY76" s="70"/>
      <c r="HZ76" s="70"/>
      <c r="IA76" s="70"/>
      <c r="IB76" s="70"/>
      <c r="IC76" s="70"/>
      <c r="ID76" s="70"/>
      <c r="IE76" s="70"/>
      <c r="IF76" s="70"/>
      <c r="IG76" s="70"/>
      <c r="IH76" s="70"/>
      <c r="II76" s="70"/>
      <c r="IJ76" s="70"/>
      <c r="IK76" s="70"/>
      <c r="IL76" s="70"/>
      <c r="IM76" s="70"/>
      <c r="IN76" s="70"/>
      <c r="IO76" s="70"/>
      <c r="IP76" s="70"/>
      <c r="IQ76" s="70"/>
      <c r="IR76" s="70"/>
      <c r="IS76" s="70"/>
      <c r="IT76" s="70"/>
      <c r="IU76" s="70"/>
      <c r="IV76" s="70"/>
    </row>
    <row r="77" spans="1:256" x14ac:dyDescent="0.25">
      <c r="A77" s="33"/>
      <c r="B77" s="222" t="s">
        <v>360</v>
      </c>
      <c r="C77" s="35">
        <v>993</v>
      </c>
      <c r="D77" s="221" t="s">
        <v>21</v>
      </c>
      <c r="E77" s="258" t="s">
        <v>40</v>
      </c>
      <c r="F77" s="259" t="s">
        <v>80</v>
      </c>
      <c r="G77" s="252" t="s">
        <v>76</v>
      </c>
      <c r="H77" s="252" t="s">
        <v>22</v>
      </c>
      <c r="I77" s="260" t="s">
        <v>173</v>
      </c>
      <c r="J77" s="258" t="s">
        <v>84</v>
      </c>
      <c r="K77" s="247">
        <v>2623.3</v>
      </c>
      <c r="L77" s="157">
        <v>243.1</v>
      </c>
    </row>
    <row r="78" spans="1:256" s="69" customFormat="1" ht="14.25" x14ac:dyDescent="0.2">
      <c r="A78" s="63"/>
      <c r="B78" s="64" t="s">
        <v>33</v>
      </c>
      <c r="C78" s="65">
        <v>992</v>
      </c>
      <c r="D78" s="66" t="s">
        <v>23</v>
      </c>
      <c r="E78" s="249" t="s">
        <v>22</v>
      </c>
      <c r="F78" s="250"/>
      <c r="G78" s="251"/>
      <c r="H78" s="251"/>
      <c r="I78" s="253"/>
      <c r="J78" s="249"/>
      <c r="K78" s="254">
        <f>K83+K84</f>
        <v>354.7</v>
      </c>
      <c r="L78" s="162"/>
      <c r="M78" s="163"/>
      <c r="N78" s="163"/>
    </row>
    <row r="79" spans="1:256" ht="16.5" customHeight="1" x14ac:dyDescent="0.25">
      <c r="A79" s="33"/>
      <c r="B79" s="222" t="s">
        <v>9</v>
      </c>
      <c r="C79" s="35">
        <v>992</v>
      </c>
      <c r="D79" s="221" t="s">
        <v>23</v>
      </c>
      <c r="E79" s="221" t="s">
        <v>25</v>
      </c>
      <c r="F79" s="259"/>
      <c r="G79" s="252"/>
      <c r="H79" s="252"/>
      <c r="I79" s="260"/>
      <c r="J79" s="258"/>
      <c r="K79" s="247">
        <f>K78</f>
        <v>354.7</v>
      </c>
    </row>
    <row r="80" spans="1:256" x14ac:dyDescent="0.25">
      <c r="A80" s="33"/>
      <c r="B80" s="73" t="s">
        <v>362</v>
      </c>
      <c r="C80" s="35">
        <v>992</v>
      </c>
      <c r="D80" s="36" t="s">
        <v>23</v>
      </c>
      <c r="E80" s="36" t="s">
        <v>25</v>
      </c>
      <c r="F80" s="259" t="s">
        <v>80</v>
      </c>
      <c r="G80" s="252" t="s">
        <v>67</v>
      </c>
      <c r="H80" s="252" t="s">
        <v>22</v>
      </c>
      <c r="I80" s="260" t="s">
        <v>68</v>
      </c>
      <c r="J80" s="258"/>
      <c r="K80" s="247">
        <f>K78</f>
        <v>354.7</v>
      </c>
    </row>
    <row r="81" spans="1:14" ht="13.5" customHeight="1" x14ac:dyDescent="0.25">
      <c r="A81" s="33"/>
      <c r="B81" s="73" t="s">
        <v>168</v>
      </c>
      <c r="C81" s="35">
        <v>992</v>
      </c>
      <c r="D81" s="36" t="s">
        <v>23</v>
      </c>
      <c r="E81" s="36" t="s">
        <v>25</v>
      </c>
      <c r="F81" s="259" t="s">
        <v>80</v>
      </c>
      <c r="G81" s="252" t="s">
        <v>76</v>
      </c>
      <c r="H81" s="252" t="s">
        <v>22</v>
      </c>
      <c r="I81" s="260" t="s">
        <v>68</v>
      </c>
      <c r="J81" s="258"/>
      <c r="K81" s="247">
        <f>K78</f>
        <v>354.7</v>
      </c>
    </row>
    <row r="82" spans="1:14" ht="30" x14ac:dyDescent="0.25">
      <c r="A82" s="33"/>
      <c r="B82" s="73" t="s">
        <v>34</v>
      </c>
      <c r="C82" s="35">
        <v>992</v>
      </c>
      <c r="D82" s="36" t="s">
        <v>23</v>
      </c>
      <c r="E82" s="36" t="s">
        <v>25</v>
      </c>
      <c r="F82" s="259" t="s">
        <v>80</v>
      </c>
      <c r="G82" s="252" t="s">
        <v>76</v>
      </c>
      <c r="H82" s="252" t="s">
        <v>22</v>
      </c>
      <c r="I82" s="260" t="s">
        <v>151</v>
      </c>
      <c r="J82" s="258"/>
      <c r="K82" s="247">
        <f>K83+K84</f>
        <v>354.7</v>
      </c>
    </row>
    <row r="83" spans="1:14" ht="60" x14ac:dyDescent="0.25">
      <c r="A83" s="33"/>
      <c r="B83" s="73" t="s">
        <v>77</v>
      </c>
      <c r="C83" s="35">
        <v>992</v>
      </c>
      <c r="D83" s="36" t="s">
        <v>23</v>
      </c>
      <c r="E83" s="36" t="s">
        <v>25</v>
      </c>
      <c r="F83" s="259" t="s">
        <v>80</v>
      </c>
      <c r="G83" s="252" t="s">
        <v>76</v>
      </c>
      <c r="H83" s="252" t="s">
        <v>22</v>
      </c>
      <c r="I83" s="260" t="s">
        <v>151</v>
      </c>
      <c r="J83" s="258" t="s">
        <v>78</v>
      </c>
      <c r="K83" s="394">
        <v>354.7</v>
      </c>
    </row>
    <row r="84" spans="1:14" ht="3.75" hidden="1" customHeight="1" x14ac:dyDescent="0.25">
      <c r="A84" s="33"/>
      <c r="B84" s="73" t="s">
        <v>81</v>
      </c>
      <c r="C84" s="35">
        <v>992</v>
      </c>
      <c r="D84" s="36" t="s">
        <v>23</v>
      </c>
      <c r="E84" s="36" t="s">
        <v>25</v>
      </c>
      <c r="F84" s="259" t="s">
        <v>80</v>
      </c>
      <c r="G84" s="252" t="s">
        <v>76</v>
      </c>
      <c r="H84" s="252" t="s">
        <v>22</v>
      </c>
      <c r="I84" s="260" t="s">
        <v>151</v>
      </c>
      <c r="J84" s="258" t="s">
        <v>82</v>
      </c>
      <c r="K84" s="394">
        <v>0</v>
      </c>
    </row>
    <row r="85" spans="1:14" s="69" customFormat="1" ht="28.5" x14ac:dyDescent="0.2">
      <c r="A85" s="63"/>
      <c r="B85" s="77" t="s">
        <v>10</v>
      </c>
      <c r="C85" s="65">
        <v>992</v>
      </c>
      <c r="D85" s="66" t="s">
        <v>25</v>
      </c>
      <c r="E85" s="66" t="s">
        <v>22</v>
      </c>
      <c r="F85" s="250"/>
      <c r="G85" s="251"/>
      <c r="H85" s="251"/>
      <c r="I85" s="253"/>
      <c r="J85" s="249"/>
      <c r="K85" s="254">
        <f>K86+K95</f>
        <v>48</v>
      </c>
      <c r="L85" s="162"/>
      <c r="M85" s="163"/>
      <c r="N85" s="163"/>
    </row>
    <row r="86" spans="1:14" ht="30" customHeight="1" x14ac:dyDescent="0.25">
      <c r="A86" s="33"/>
      <c r="B86" s="40" t="s">
        <v>570</v>
      </c>
      <c r="C86" s="35">
        <v>992</v>
      </c>
      <c r="D86" s="221" t="s">
        <v>25</v>
      </c>
      <c r="E86" s="221" t="s">
        <v>100</v>
      </c>
      <c r="F86" s="259"/>
      <c r="G86" s="252"/>
      <c r="H86" s="252"/>
      <c r="I86" s="260"/>
      <c r="J86" s="258"/>
      <c r="K86" s="247">
        <f>K90+K91</f>
        <v>20</v>
      </c>
    </row>
    <row r="87" spans="1:14" ht="45" x14ac:dyDescent="0.25">
      <c r="A87" s="33"/>
      <c r="B87" s="40" t="s">
        <v>571</v>
      </c>
      <c r="C87" s="35">
        <v>992</v>
      </c>
      <c r="D87" s="36" t="s">
        <v>25</v>
      </c>
      <c r="E87" s="36" t="s">
        <v>100</v>
      </c>
      <c r="F87" s="259" t="s">
        <v>29</v>
      </c>
      <c r="G87" s="252" t="s">
        <v>67</v>
      </c>
      <c r="H87" s="252" t="s">
        <v>22</v>
      </c>
      <c r="I87" s="260" t="s">
        <v>133</v>
      </c>
      <c r="J87" s="258"/>
      <c r="K87" s="247">
        <f>K90</f>
        <v>20</v>
      </c>
    </row>
    <row r="88" spans="1:14" ht="30" x14ac:dyDescent="0.25">
      <c r="A88" s="33"/>
      <c r="B88" s="40" t="s">
        <v>169</v>
      </c>
      <c r="C88" s="35">
        <v>992</v>
      </c>
      <c r="D88" s="36" t="s">
        <v>25</v>
      </c>
      <c r="E88" s="36" t="s">
        <v>100</v>
      </c>
      <c r="F88" s="259" t="s">
        <v>29</v>
      </c>
      <c r="G88" s="252" t="s">
        <v>76</v>
      </c>
      <c r="H88" s="252" t="s">
        <v>22</v>
      </c>
      <c r="I88" s="260" t="s">
        <v>133</v>
      </c>
      <c r="J88" s="258"/>
      <c r="K88" s="247">
        <f>K90</f>
        <v>20</v>
      </c>
    </row>
    <row r="89" spans="1:14" ht="30" x14ac:dyDescent="0.25">
      <c r="A89" s="33"/>
      <c r="B89" s="80" t="s">
        <v>582</v>
      </c>
      <c r="C89" s="35">
        <v>992</v>
      </c>
      <c r="D89" s="36" t="s">
        <v>25</v>
      </c>
      <c r="E89" s="36" t="s">
        <v>100</v>
      </c>
      <c r="F89" s="259" t="s">
        <v>29</v>
      </c>
      <c r="G89" s="252" t="s">
        <v>76</v>
      </c>
      <c r="H89" s="252" t="s">
        <v>22</v>
      </c>
      <c r="I89" s="260" t="s">
        <v>153</v>
      </c>
      <c r="J89" s="258"/>
      <c r="K89" s="247">
        <f>K90</f>
        <v>20</v>
      </c>
    </row>
    <row r="90" spans="1:14" ht="30.75" customHeight="1" x14ac:dyDescent="0.25">
      <c r="A90" s="137"/>
      <c r="B90" s="79" t="s">
        <v>81</v>
      </c>
      <c r="C90" s="138">
        <v>992</v>
      </c>
      <c r="D90" s="156" t="s">
        <v>25</v>
      </c>
      <c r="E90" s="156" t="s">
        <v>100</v>
      </c>
      <c r="F90" s="441" t="s">
        <v>29</v>
      </c>
      <c r="G90" s="442" t="s">
        <v>76</v>
      </c>
      <c r="H90" s="442" t="s">
        <v>22</v>
      </c>
      <c r="I90" s="443" t="s">
        <v>153</v>
      </c>
      <c r="J90" s="428" t="s">
        <v>82</v>
      </c>
      <c r="K90" s="368">
        <v>20</v>
      </c>
    </row>
    <row r="91" spans="1:14" ht="1.5" customHeight="1" x14ac:dyDescent="0.25">
      <c r="A91" s="325"/>
      <c r="B91" s="79" t="s">
        <v>468</v>
      </c>
      <c r="C91" s="138">
        <v>992</v>
      </c>
      <c r="D91" s="156" t="s">
        <v>25</v>
      </c>
      <c r="E91" s="156" t="s">
        <v>100</v>
      </c>
      <c r="F91" s="441" t="s">
        <v>45</v>
      </c>
      <c r="G91" s="442" t="s">
        <v>67</v>
      </c>
      <c r="H91" s="442" t="s">
        <v>22</v>
      </c>
      <c r="I91" s="443" t="s">
        <v>133</v>
      </c>
      <c r="J91" s="428"/>
      <c r="K91" s="368">
        <f>K92</f>
        <v>0</v>
      </c>
    </row>
    <row r="92" spans="1:14" ht="18" hidden="1" customHeight="1" x14ac:dyDescent="0.25">
      <c r="A92" s="325"/>
      <c r="B92" s="79" t="s">
        <v>469</v>
      </c>
      <c r="C92" s="138">
        <v>992</v>
      </c>
      <c r="D92" s="156" t="s">
        <v>25</v>
      </c>
      <c r="E92" s="156" t="s">
        <v>100</v>
      </c>
      <c r="F92" s="441" t="s">
        <v>45</v>
      </c>
      <c r="G92" s="442" t="s">
        <v>76</v>
      </c>
      <c r="H92" s="442" t="s">
        <v>22</v>
      </c>
      <c r="I92" s="443" t="s">
        <v>133</v>
      </c>
      <c r="J92" s="428"/>
      <c r="K92" s="368">
        <f>K93</f>
        <v>0</v>
      </c>
    </row>
    <row r="93" spans="1:14" ht="45" hidden="1" x14ac:dyDescent="0.25">
      <c r="A93" s="325"/>
      <c r="B93" s="79" t="s">
        <v>470</v>
      </c>
      <c r="C93" s="138">
        <v>992</v>
      </c>
      <c r="D93" s="156" t="s">
        <v>25</v>
      </c>
      <c r="E93" s="156" t="s">
        <v>100</v>
      </c>
      <c r="F93" s="441" t="s">
        <v>45</v>
      </c>
      <c r="G93" s="442" t="s">
        <v>76</v>
      </c>
      <c r="H93" s="442" t="s">
        <v>21</v>
      </c>
      <c r="I93" s="443" t="s">
        <v>467</v>
      </c>
      <c r="J93" s="428"/>
      <c r="K93" s="368">
        <f>K94</f>
        <v>0</v>
      </c>
    </row>
    <row r="94" spans="1:14" ht="31.5" hidden="1" customHeight="1" x14ac:dyDescent="0.25">
      <c r="A94" s="325"/>
      <c r="B94" s="79" t="s">
        <v>81</v>
      </c>
      <c r="C94" s="138">
        <v>992</v>
      </c>
      <c r="D94" s="156" t="s">
        <v>25</v>
      </c>
      <c r="E94" s="156" t="s">
        <v>100</v>
      </c>
      <c r="F94" s="441" t="s">
        <v>45</v>
      </c>
      <c r="G94" s="442" t="s">
        <v>76</v>
      </c>
      <c r="H94" s="442" t="s">
        <v>21</v>
      </c>
      <c r="I94" s="443" t="s">
        <v>467</v>
      </c>
      <c r="J94" s="428" t="s">
        <v>82</v>
      </c>
      <c r="K94" s="368">
        <v>0</v>
      </c>
    </row>
    <row r="95" spans="1:14" ht="27.75" customHeight="1" x14ac:dyDescent="0.25">
      <c r="A95" s="325"/>
      <c r="B95" s="78" t="s">
        <v>11</v>
      </c>
      <c r="C95" s="326">
        <v>992</v>
      </c>
      <c r="D95" s="310" t="s">
        <v>25</v>
      </c>
      <c r="E95" s="310" t="s">
        <v>45</v>
      </c>
      <c r="F95" s="259"/>
      <c r="G95" s="252"/>
      <c r="H95" s="252"/>
      <c r="I95" s="260"/>
      <c r="J95" s="428"/>
      <c r="K95" s="368">
        <f>K99+K103+K104</f>
        <v>28</v>
      </c>
    </row>
    <row r="96" spans="1:14" ht="39.75" customHeight="1" x14ac:dyDescent="0.25">
      <c r="A96" s="33"/>
      <c r="B96" s="79" t="s">
        <v>572</v>
      </c>
      <c r="C96" s="138">
        <v>992</v>
      </c>
      <c r="D96" s="156" t="s">
        <v>25</v>
      </c>
      <c r="E96" s="156" t="s">
        <v>45</v>
      </c>
      <c r="F96" s="441" t="s">
        <v>29</v>
      </c>
      <c r="G96" s="442" t="s">
        <v>67</v>
      </c>
      <c r="H96" s="442" t="s">
        <v>22</v>
      </c>
      <c r="I96" s="443" t="s">
        <v>133</v>
      </c>
      <c r="J96" s="428"/>
      <c r="K96" s="368">
        <f>K99</f>
        <v>5</v>
      </c>
    </row>
    <row r="97" spans="1:14" ht="18.75" customHeight="1" x14ac:dyDescent="0.25">
      <c r="A97" s="33"/>
      <c r="B97" s="79" t="s">
        <v>573</v>
      </c>
      <c r="C97" s="138">
        <v>992</v>
      </c>
      <c r="D97" s="156" t="s">
        <v>25</v>
      </c>
      <c r="E97" s="156" t="s">
        <v>45</v>
      </c>
      <c r="F97" s="441" t="s">
        <v>29</v>
      </c>
      <c r="G97" s="442" t="s">
        <v>89</v>
      </c>
      <c r="H97" s="442" t="s">
        <v>22</v>
      </c>
      <c r="I97" s="443" t="s">
        <v>68</v>
      </c>
      <c r="J97" s="428"/>
      <c r="K97" s="368">
        <v>5</v>
      </c>
    </row>
    <row r="98" spans="1:14" ht="21.75" customHeight="1" x14ac:dyDescent="0.25">
      <c r="A98" s="33"/>
      <c r="B98" s="79" t="s">
        <v>574</v>
      </c>
      <c r="C98" s="138">
        <v>992</v>
      </c>
      <c r="D98" s="156" t="s">
        <v>25</v>
      </c>
      <c r="E98" s="156" t="s">
        <v>45</v>
      </c>
      <c r="F98" s="441" t="s">
        <v>29</v>
      </c>
      <c r="G98" s="442" t="s">
        <v>89</v>
      </c>
      <c r="H98" s="442" t="s">
        <v>22</v>
      </c>
      <c r="I98" s="443" t="s">
        <v>386</v>
      </c>
      <c r="J98" s="428"/>
      <c r="K98" s="368">
        <f>K99</f>
        <v>5</v>
      </c>
    </row>
    <row r="99" spans="1:14" ht="30.75" customHeight="1" x14ac:dyDescent="0.25">
      <c r="A99" s="33"/>
      <c r="B99" s="79" t="s">
        <v>81</v>
      </c>
      <c r="C99" s="35">
        <v>992</v>
      </c>
      <c r="D99" s="221" t="s">
        <v>25</v>
      </c>
      <c r="E99" s="221" t="s">
        <v>45</v>
      </c>
      <c r="F99" s="441" t="s">
        <v>29</v>
      </c>
      <c r="G99" s="442" t="s">
        <v>89</v>
      </c>
      <c r="H99" s="442" t="s">
        <v>22</v>
      </c>
      <c r="I99" s="443" t="s">
        <v>386</v>
      </c>
      <c r="J99" s="258" t="s">
        <v>82</v>
      </c>
      <c r="K99" s="247">
        <v>5</v>
      </c>
    </row>
    <row r="100" spans="1:14" ht="29.25" hidden="1" customHeight="1" x14ac:dyDescent="0.25">
      <c r="A100" s="33"/>
      <c r="B100" s="79" t="s">
        <v>541</v>
      </c>
      <c r="C100" s="35">
        <v>992</v>
      </c>
      <c r="D100" s="221" t="s">
        <v>25</v>
      </c>
      <c r="E100" s="221" t="s">
        <v>45</v>
      </c>
      <c r="F100" s="441" t="s">
        <v>29</v>
      </c>
      <c r="G100" s="442" t="s">
        <v>67</v>
      </c>
      <c r="H100" s="442" t="s">
        <v>22</v>
      </c>
      <c r="I100" s="443" t="s">
        <v>133</v>
      </c>
      <c r="J100" s="258"/>
      <c r="K100" s="247">
        <f>K103</f>
        <v>20</v>
      </c>
    </row>
    <row r="101" spans="1:14" ht="17.25" customHeight="1" x14ac:dyDescent="0.25">
      <c r="A101" s="33"/>
      <c r="B101" s="79" t="s">
        <v>96</v>
      </c>
      <c r="C101" s="35">
        <v>992</v>
      </c>
      <c r="D101" s="36" t="s">
        <v>25</v>
      </c>
      <c r="E101" s="134" t="s">
        <v>45</v>
      </c>
      <c r="F101" s="444" t="s">
        <v>29</v>
      </c>
      <c r="G101" s="453" t="s">
        <v>91</v>
      </c>
      <c r="H101" s="453" t="s">
        <v>22</v>
      </c>
      <c r="I101" s="446" t="s">
        <v>133</v>
      </c>
      <c r="J101" s="258"/>
      <c r="K101" s="247">
        <f>K103</f>
        <v>20</v>
      </c>
    </row>
    <row r="102" spans="1:14" s="147" customFormat="1" ht="15" customHeight="1" x14ac:dyDescent="0.25">
      <c r="A102" s="146"/>
      <c r="B102" s="304" t="s">
        <v>96</v>
      </c>
      <c r="C102" s="35">
        <v>992</v>
      </c>
      <c r="D102" s="36" t="s">
        <v>25</v>
      </c>
      <c r="E102" s="36" t="s">
        <v>45</v>
      </c>
      <c r="F102" s="259" t="s">
        <v>29</v>
      </c>
      <c r="G102" s="252" t="s">
        <v>91</v>
      </c>
      <c r="H102" s="252" t="s">
        <v>22</v>
      </c>
      <c r="I102" s="260" t="s">
        <v>154</v>
      </c>
      <c r="J102" s="258"/>
      <c r="K102" s="247">
        <f>K103</f>
        <v>20</v>
      </c>
      <c r="L102" s="157"/>
      <c r="M102" s="167"/>
      <c r="N102" s="167"/>
    </row>
    <row r="103" spans="1:14" s="147" customFormat="1" ht="29.25" customHeight="1" x14ac:dyDescent="0.25">
      <c r="A103" s="146"/>
      <c r="B103" s="219" t="s">
        <v>111</v>
      </c>
      <c r="C103" s="35">
        <v>992</v>
      </c>
      <c r="D103" s="36" t="s">
        <v>25</v>
      </c>
      <c r="E103" s="36" t="s">
        <v>45</v>
      </c>
      <c r="F103" s="259" t="s">
        <v>29</v>
      </c>
      <c r="G103" s="252" t="s">
        <v>91</v>
      </c>
      <c r="H103" s="252" t="s">
        <v>22</v>
      </c>
      <c r="I103" s="260" t="s">
        <v>154</v>
      </c>
      <c r="J103" s="258" t="s">
        <v>112</v>
      </c>
      <c r="K103" s="247">
        <v>20</v>
      </c>
      <c r="L103" s="157"/>
      <c r="M103" s="167"/>
      <c r="N103" s="167"/>
    </row>
    <row r="104" spans="1:14" s="147" customFormat="1" ht="60.75" customHeight="1" x14ac:dyDescent="0.25">
      <c r="A104" s="146"/>
      <c r="B104" s="432" t="s">
        <v>549</v>
      </c>
      <c r="C104" s="138">
        <v>992</v>
      </c>
      <c r="D104" s="156" t="s">
        <v>25</v>
      </c>
      <c r="E104" s="156" t="s">
        <v>45</v>
      </c>
      <c r="F104" s="441" t="s">
        <v>45</v>
      </c>
      <c r="G104" s="442" t="s">
        <v>67</v>
      </c>
      <c r="H104" s="442" t="s">
        <v>22</v>
      </c>
      <c r="I104" s="443" t="s">
        <v>133</v>
      </c>
      <c r="J104" s="428"/>
      <c r="K104" s="368">
        <f>K105</f>
        <v>3</v>
      </c>
      <c r="L104" s="157"/>
      <c r="M104" s="167"/>
      <c r="N104" s="167"/>
    </row>
    <row r="105" spans="1:14" s="147" customFormat="1" ht="19.5" customHeight="1" x14ac:dyDescent="0.25">
      <c r="A105" s="146"/>
      <c r="B105" s="79" t="s">
        <v>469</v>
      </c>
      <c r="C105" s="138">
        <v>992</v>
      </c>
      <c r="D105" s="156" t="s">
        <v>25</v>
      </c>
      <c r="E105" s="156" t="s">
        <v>45</v>
      </c>
      <c r="F105" s="441" t="s">
        <v>45</v>
      </c>
      <c r="G105" s="442" t="s">
        <v>76</v>
      </c>
      <c r="H105" s="442" t="s">
        <v>22</v>
      </c>
      <c r="I105" s="443" t="s">
        <v>133</v>
      </c>
      <c r="J105" s="428"/>
      <c r="K105" s="368">
        <f>K106</f>
        <v>3</v>
      </c>
      <c r="L105" s="157"/>
      <c r="M105" s="167"/>
      <c r="N105" s="167"/>
    </row>
    <row r="106" spans="1:14" s="147" customFormat="1" ht="47.25" customHeight="1" x14ac:dyDescent="0.25">
      <c r="A106" s="146"/>
      <c r="B106" s="79" t="s">
        <v>470</v>
      </c>
      <c r="C106" s="138">
        <v>992</v>
      </c>
      <c r="D106" s="156" t="s">
        <v>25</v>
      </c>
      <c r="E106" s="156" t="s">
        <v>45</v>
      </c>
      <c r="F106" s="441" t="s">
        <v>45</v>
      </c>
      <c r="G106" s="442" t="s">
        <v>76</v>
      </c>
      <c r="H106" s="442" t="s">
        <v>21</v>
      </c>
      <c r="I106" s="443" t="s">
        <v>467</v>
      </c>
      <c r="J106" s="428"/>
      <c r="K106" s="368">
        <f>K107</f>
        <v>3</v>
      </c>
      <c r="L106" s="157"/>
      <c r="M106" s="167"/>
      <c r="N106" s="167"/>
    </row>
    <row r="107" spans="1:14" s="147" customFormat="1" ht="29.25" customHeight="1" x14ac:dyDescent="0.25">
      <c r="A107" s="146"/>
      <c r="B107" s="79" t="s">
        <v>81</v>
      </c>
      <c r="C107" s="138">
        <v>992</v>
      </c>
      <c r="D107" s="156" t="s">
        <v>25</v>
      </c>
      <c r="E107" s="156" t="s">
        <v>45</v>
      </c>
      <c r="F107" s="441" t="s">
        <v>45</v>
      </c>
      <c r="G107" s="442" t="s">
        <v>76</v>
      </c>
      <c r="H107" s="442" t="s">
        <v>21</v>
      </c>
      <c r="I107" s="443" t="s">
        <v>467</v>
      </c>
      <c r="J107" s="428" t="s">
        <v>82</v>
      </c>
      <c r="K107" s="368">
        <v>3</v>
      </c>
      <c r="L107" s="157"/>
      <c r="M107" s="167"/>
      <c r="N107" s="167"/>
    </row>
    <row r="108" spans="1:14" s="150" customFormat="1" ht="15" customHeight="1" x14ac:dyDescent="0.2">
      <c r="A108" s="148"/>
      <c r="B108" s="149" t="s">
        <v>12</v>
      </c>
      <c r="C108" s="65">
        <v>992</v>
      </c>
      <c r="D108" s="66" t="s">
        <v>24</v>
      </c>
      <c r="E108" s="66" t="s">
        <v>22</v>
      </c>
      <c r="F108" s="250"/>
      <c r="G108" s="251"/>
      <c r="H108" s="251"/>
      <c r="I108" s="253"/>
      <c r="J108" s="249"/>
      <c r="K108" s="254">
        <f>K109+K121+K126</f>
        <v>5338.8</v>
      </c>
      <c r="L108" s="168"/>
      <c r="M108" s="169"/>
      <c r="N108" s="170"/>
    </row>
    <row r="109" spans="1:14" x14ac:dyDescent="0.25">
      <c r="A109" s="33"/>
      <c r="B109" s="40" t="s">
        <v>98</v>
      </c>
      <c r="C109" s="65">
        <v>992</v>
      </c>
      <c r="D109" s="66" t="s">
        <v>24</v>
      </c>
      <c r="E109" s="66" t="s">
        <v>26</v>
      </c>
      <c r="F109" s="259"/>
      <c r="G109" s="252"/>
      <c r="H109" s="252"/>
      <c r="I109" s="260"/>
      <c r="J109" s="258"/>
      <c r="K109" s="247">
        <f>K110+K114</f>
        <v>5028.8</v>
      </c>
    </row>
    <row r="110" spans="1:14" ht="30" x14ac:dyDescent="0.25">
      <c r="A110" s="33"/>
      <c r="B110" s="79" t="s">
        <v>548</v>
      </c>
      <c r="C110" s="35">
        <v>992</v>
      </c>
      <c r="D110" s="36" t="s">
        <v>24</v>
      </c>
      <c r="E110" s="36" t="s">
        <v>26</v>
      </c>
      <c r="F110" s="259" t="s">
        <v>23</v>
      </c>
      <c r="G110" s="252" t="s">
        <v>67</v>
      </c>
      <c r="H110" s="252" t="s">
        <v>22</v>
      </c>
      <c r="I110" s="260" t="s">
        <v>133</v>
      </c>
      <c r="J110" s="258"/>
      <c r="K110" s="247">
        <f>K111</f>
        <v>10</v>
      </c>
    </row>
    <row r="111" spans="1:14" x14ac:dyDescent="0.25">
      <c r="A111" s="33"/>
      <c r="B111" s="79" t="s">
        <v>105</v>
      </c>
      <c r="C111" s="35">
        <v>992</v>
      </c>
      <c r="D111" s="36" t="s">
        <v>24</v>
      </c>
      <c r="E111" s="36" t="s">
        <v>26</v>
      </c>
      <c r="F111" s="259" t="s">
        <v>23</v>
      </c>
      <c r="G111" s="252" t="s">
        <v>76</v>
      </c>
      <c r="H111" s="252" t="s">
        <v>22</v>
      </c>
      <c r="I111" s="260" t="s">
        <v>133</v>
      </c>
      <c r="J111" s="258"/>
      <c r="K111" s="247">
        <f>K112</f>
        <v>10</v>
      </c>
    </row>
    <row r="112" spans="1:14" ht="30" x14ac:dyDescent="0.25">
      <c r="A112" s="33"/>
      <c r="B112" s="79" t="s">
        <v>166</v>
      </c>
      <c r="C112" s="35">
        <v>992</v>
      </c>
      <c r="D112" s="36" t="s">
        <v>24</v>
      </c>
      <c r="E112" s="36" t="s">
        <v>26</v>
      </c>
      <c r="F112" s="259" t="s">
        <v>23</v>
      </c>
      <c r="G112" s="252" t="s">
        <v>76</v>
      </c>
      <c r="H112" s="252" t="s">
        <v>22</v>
      </c>
      <c r="I112" s="260" t="s">
        <v>132</v>
      </c>
      <c r="J112" s="258"/>
      <c r="K112" s="247">
        <f>K113</f>
        <v>10</v>
      </c>
    </row>
    <row r="113" spans="1:12" ht="30" x14ac:dyDescent="0.25">
      <c r="A113" s="33"/>
      <c r="B113" s="79" t="s">
        <v>81</v>
      </c>
      <c r="C113" s="35">
        <v>992</v>
      </c>
      <c r="D113" s="36" t="s">
        <v>24</v>
      </c>
      <c r="E113" s="36" t="s">
        <v>26</v>
      </c>
      <c r="F113" s="259" t="s">
        <v>23</v>
      </c>
      <c r="G113" s="252" t="s">
        <v>76</v>
      </c>
      <c r="H113" s="252" t="s">
        <v>22</v>
      </c>
      <c r="I113" s="260" t="s">
        <v>132</v>
      </c>
      <c r="J113" s="258" t="s">
        <v>82</v>
      </c>
      <c r="K113" s="247">
        <v>10</v>
      </c>
    </row>
    <row r="114" spans="1:12" ht="60" x14ac:dyDescent="0.25">
      <c r="A114" s="33"/>
      <c r="B114" s="40" t="s">
        <v>547</v>
      </c>
      <c r="C114" s="35">
        <v>992</v>
      </c>
      <c r="D114" s="36" t="s">
        <v>24</v>
      </c>
      <c r="E114" s="36" t="s">
        <v>26</v>
      </c>
      <c r="F114" s="259" t="s">
        <v>24</v>
      </c>
      <c r="G114" s="252" t="s">
        <v>67</v>
      </c>
      <c r="H114" s="252" t="s">
        <v>22</v>
      </c>
      <c r="I114" s="260" t="s">
        <v>133</v>
      </c>
      <c r="J114" s="258"/>
      <c r="K114" s="247">
        <f>K115+K118</f>
        <v>5018.8</v>
      </c>
    </row>
    <row r="115" spans="1:12" ht="30" x14ac:dyDescent="0.25">
      <c r="A115" s="33"/>
      <c r="B115" s="79" t="s">
        <v>330</v>
      </c>
      <c r="C115" s="35">
        <v>992</v>
      </c>
      <c r="D115" s="36" t="s">
        <v>24</v>
      </c>
      <c r="E115" s="36" t="s">
        <v>26</v>
      </c>
      <c r="F115" s="259" t="s">
        <v>24</v>
      </c>
      <c r="G115" s="252" t="s">
        <v>76</v>
      </c>
      <c r="H115" s="252" t="s">
        <v>22</v>
      </c>
      <c r="I115" s="260" t="s">
        <v>133</v>
      </c>
      <c r="J115" s="258"/>
      <c r="K115" s="247">
        <f>K116</f>
        <v>4578.8</v>
      </c>
    </row>
    <row r="116" spans="1:12" x14ac:dyDescent="0.25">
      <c r="A116" s="33"/>
      <c r="B116" s="40" t="s">
        <v>575</v>
      </c>
      <c r="C116" s="35">
        <v>992</v>
      </c>
      <c r="D116" s="36" t="s">
        <v>24</v>
      </c>
      <c r="E116" s="36" t="s">
        <v>26</v>
      </c>
      <c r="F116" s="259" t="s">
        <v>24</v>
      </c>
      <c r="G116" s="252" t="s">
        <v>76</v>
      </c>
      <c r="H116" s="252" t="s">
        <v>22</v>
      </c>
      <c r="I116" s="260" t="s">
        <v>134</v>
      </c>
      <c r="J116" s="258"/>
      <c r="K116" s="247">
        <f>K117</f>
        <v>4578.8</v>
      </c>
    </row>
    <row r="117" spans="1:12" ht="30" x14ac:dyDescent="0.25">
      <c r="A117" s="33"/>
      <c r="B117" s="80" t="s">
        <v>81</v>
      </c>
      <c r="C117" s="35">
        <v>992</v>
      </c>
      <c r="D117" s="36" t="s">
        <v>24</v>
      </c>
      <c r="E117" s="36" t="s">
        <v>26</v>
      </c>
      <c r="F117" s="259" t="s">
        <v>24</v>
      </c>
      <c r="G117" s="252" t="s">
        <v>76</v>
      </c>
      <c r="H117" s="252" t="s">
        <v>22</v>
      </c>
      <c r="I117" s="260" t="s">
        <v>134</v>
      </c>
      <c r="J117" s="258" t="s">
        <v>82</v>
      </c>
      <c r="K117" s="247">
        <f>4343.8+235</f>
        <v>4578.8</v>
      </c>
      <c r="L117" s="159"/>
    </row>
    <row r="118" spans="1:12" x14ac:dyDescent="0.25">
      <c r="A118" s="33"/>
      <c r="B118" s="80" t="s">
        <v>474</v>
      </c>
      <c r="C118" s="35">
        <v>992</v>
      </c>
      <c r="D118" s="221" t="s">
        <v>24</v>
      </c>
      <c r="E118" s="221" t="s">
        <v>26</v>
      </c>
      <c r="F118" s="259" t="s">
        <v>24</v>
      </c>
      <c r="G118" s="252" t="s">
        <v>69</v>
      </c>
      <c r="H118" s="252" t="s">
        <v>22</v>
      </c>
      <c r="I118" s="260" t="s">
        <v>133</v>
      </c>
      <c r="J118" s="258"/>
      <c r="K118" s="247">
        <f>K119</f>
        <v>440</v>
      </c>
    </row>
    <row r="119" spans="1:12" x14ac:dyDescent="0.25">
      <c r="A119" s="33"/>
      <c r="B119" s="80" t="s">
        <v>474</v>
      </c>
      <c r="C119" s="35">
        <v>992</v>
      </c>
      <c r="D119" s="221" t="s">
        <v>24</v>
      </c>
      <c r="E119" s="221" t="s">
        <v>26</v>
      </c>
      <c r="F119" s="259" t="s">
        <v>24</v>
      </c>
      <c r="G119" s="252" t="s">
        <v>69</v>
      </c>
      <c r="H119" s="252" t="s">
        <v>22</v>
      </c>
      <c r="I119" s="260" t="s">
        <v>134</v>
      </c>
      <c r="J119" s="258"/>
      <c r="K119" s="247">
        <f>K120</f>
        <v>440</v>
      </c>
    </row>
    <row r="120" spans="1:12" ht="30" x14ac:dyDescent="0.25">
      <c r="A120" s="33"/>
      <c r="B120" s="80" t="s">
        <v>81</v>
      </c>
      <c r="C120" s="35">
        <v>992</v>
      </c>
      <c r="D120" s="221" t="s">
        <v>24</v>
      </c>
      <c r="E120" s="221" t="s">
        <v>26</v>
      </c>
      <c r="F120" s="259" t="s">
        <v>24</v>
      </c>
      <c r="G120" s="252" t="s">
        <v>69</v>
      </c>
      <c r="H120" s="252" t="s">
        <v>22</v>
      </c>
      <c r="I120" s="260" t="s">
        <v>134</v>
      </c>
      <c r="J120" s="258" t="s">
        <v>82</v>
      </c>
      <c r="K120" s="247">
        <v>440</v>
      </c>
    </row>
    <row r="121" spans="1:12" x14ac:dyDescent="0.25">
      <c r="A121" s="33"/>
      <c r="B121" s="64" t="s">
        <v>99</v>
      </c>
      <c r="C121" s="65">
        <v>992</v>
      </c>
      <c r="D121" s="66" t="s">
        <v>24</v>
      </c>
      <c r="E121" s="66" t="s">
        <v>100</v>
      </c>
      <c r="F121" s="250"/>
      <c r="G121" s="251"/>
      <c r="H121" s="251"/>
      <c r="I121" s="253"/>
      <c r="J121" s="249"/>
      <c r="K121" s="254">
        <f>K125</f>
        <v>300</v>
      </c>
    </row>
    <row r="122" spans="1:12" ht="31.5" customHeight="1" x14ac:dyDescent="0.25">
      <c r="A122" s="33"/>
      <c r="B122" s="79" t="s">
        <v>542</v>
      </c>
      <c r="C122" s="35">
        <v>992</v>
      </c>
      <c r="D122" s="36" t="s">
        <v>24</v>
      </c>
      <c r="E122" s="36" t="s">
        <v>100</v>
      </c>
      <c r="F122" s="259" t="s">
        <v>101</v>
      </c>
      <c r="G122" s="252" t="s">
        <v>67</v>
      </c>
      <c r="H122" s="252" t="s">
        <v>22</v>
      </c>
      <c r="I122" s="260" t="s">
        <v>133</v>
      </c>
      <c r="J122" s="258"/>
      <c r="K122" s="247">
        <f>K125</f>
        <v>300</v>
      </c>
    </row>
    <row r="123" spans="1:12" x14ac:dyDescent="0.25">
      <c r="A123" s="33"/>
      <c r="B123" s="78" t="s">
        <v>357</v>
      </c>
      <c r="C123" s="35">
        <v>992</v>
      </c>
      <c r="D123" s="36" t="s">
        <v>24</v>
      </c>
      <c r="E123" s="36" t="s">
        <v>100</v>
      </c>
      <c r="F123" s="259" t="s">
        <v>101</v>
      </c>
      <c r="G123" s="252" t="s">
        <v>69</v>
      </c>
      <c r="H123" s="252" t="s">
        <v>22</v>
      </c>
      <c r="I123" s="260" t="s">
        <v>133</v>
      </c>
      <c r="J123" s="258"/>
      <c r="K123" s="247">
        <f>K125</f>
        <v>300</v>
      </c>
    </row>
    <row r="124" spans="1:12" x14ac:dyDescent="0.25">
      <c r="A124" s="33"/>
      <c r="B124" s="80" t="s">
        <v>58</v>
      </c>
      <c r="C124" s="35">
        <v>992</v>
      </c>
      <c r="D124" s="36" t="s">
        <v>24</v>
      </c>
      <c r="E124" s="36" t="s">
        <v>100</v>
      </c>
      <c r="F124" s="259" t="s">
        <v>101</v>
      </c>
      <c r="G124" s="252" t="s">
        <v>69</v>
      </c>
      <c r="H124" s="252" t="s">
        <v>22</v>
      </c>
      <c r="I124" s="260" t="s">
        <v>141</v>
      </c>
      <c r="J124" s="258"/>
      <c r="K124" s="247">
        <f>K125</f>
        <v>300</v>
      </c>
    </row>
    <row r="125" spans="1:12" ht="30" x14ac:dyDescent="0.25">
      <c r="A125" s="137"/>
      <c r="B125" s="80" t="s">
        <v>81</v>
      </c>
      <c r="C125" s="138">
        <v>992</v>
      </c>
      <c r="D125" s="156" t="s">
        <v>24</v>
      </c>
      <c r="E125" s="156" t="s">
        <v>100</v>
      </c>
      <c r="F125" s="441" t="s">
        <v>101</v>
      </c>
      <c r="G125" s="442" t="s">
        <v>69</v>
      </c>
      <c r="H125" s="442" t="s">
        <v>22</v>
      </c>
      <c r="I125" s="443" t="s">
        <v>141</v>
      </c>
      <c r="J125" s="428" t="s">
        <v>82</v>
      </c>
      <c r="K125" s="368">
        <v>300</v>
      </c>
    </row>
    <row r="126" spans="1:12" x14ac:dyDescent="0.25">
      <c r="A126" s="33"/>
      <c r="B126" s="79" t="s">
        <v>363</v>
      </c>
      <c r="C126" s="65">
        <v>992</v>
      </c>
      <c r="D126" s="66" t="s">
        <v>24</v>
      </c>
      <c r="E126" s="66" t="s">
        <v>39</v>
      </c>
      <c r="F126" s="250"/>
      <c r="G126" s="251"/>
      <c r="H126" s="251"/>
      <c r="I126" s="253"/>
      <c r="J126" s="258"/>
      <c r="K126" s="247">
        <f>K130</f>
        <v>10</v>
      </c>
    </row>
    <row r="127" spans="1:12" ht="45" x14ac:dyDescent="0.25">
      <c r="A127" s="33"/>
      <c r="B127" s="79" t="s">
        <v>546</v>
      </c>
      <c r="C127" s="35">
        <v>992</v>
      </c>
      <c r="D127" s="221" t="s">
        <v>24</v>
      </c>
      <c r="E127" s="37" t="s">
        <v>39</v>
      </c>
      <c r="F127" s="259" t="s">
        <v>97</v>
      </c>
      <c r="G127" s="252" t="s">
        <v>67</v>
      </c>
      <c r="H127" s="252" t="s">
        <v>22</v>
      </c>
      <c r="I127" s="260" t="s">
        <v>133</v>
      </c>
      <c r="J127" s="260"/>
      <c r="K127" s="247">
        <f>K130</f>
        <v>10</v>
      </c>
    </row>
    <row r="128" spans="1:12" ht="30" x14ac:dyDescent="0.25">
      <c r="A128" s="33"/>
      <c r="B128" s="79" t="s">
        <v>364</v>
      </c>
      <c r="C128" s="35">
        <v>992</v>
      </c>
      <c r="D128" s="221" t="s">
        <v>24</v>
      </c>
      <c r="E128" s="37" t="s">
        <v>39</v>
      </c>
      <c r="F128" s="454" t="s">
        <v>97</v>
      </c>
      <c r="G128" s="430" t="s">
        <v>76</v>
      </c>
      <c r="H128" s="430" t="s">
        <v>22</v>
      </c>
      <c r="I128" s="455" t="s">
        <v>133</v>
      </c>
      <c r="J128" s="260"/>
      <c r="K128" s="247">
        <f>K130</f>
        <v>10</v>
      </c>
    </row>
    <row r="129" spans="1:21" ht="30" x14ac:dyDescent="0.25">
      <c r="A129" s="33"/>
      <c r="B129" s="304" t="s">
        <v>365</v>
      </c>
      <c r="C129" s="35">
        <v>992</v>
      </c>
      <c r="D129" s="221" t="s">
        <v>24</v>
      </c>
      <c r="E129" s="37" t="s">
        <v>39</v>
      </c>
      <c r="F129" s="259" t="s">
        <v>97</v>
      </c>
      <c r="G129" s="252" t="s">
        <v>76</v>
      </c>
      <c r="H129" s="252" t="s">
        <v>21</v>
      </c>
      <c r="I129" s="260" t="s">
        <v>155</v>
      </c>
      <c r="J129" s="260"/>
      <c r="K129" s="247">
        <f>K130</f>
        <v>10</v>
      </c>
    </row>
    <row r="130" spans="1:21" ht="30" x14ac:dyDescent="0.25">
      <c r="A130" s="33"/>
      <c r="B130" s="80" t="s">
        <v>81</v>
      </c>
      <c r="C130" s="35">
        <v>992</v>
      </c>
      <c r="D130" s="221" t="s">
        <v>24</v>
      </c>
      <c r="E130" s="37" t="s">
        <v>39</v>
      </c>
      <c r="F130" s="444" t="s">
        <v>97</v>
      </c>
      <c r="G130" s="453" t="s">
        <v>76</v>
      </c>
      <c r="H130" s="453" t="s">
        <v>21</v>
      </c>
      <c r="I130" s="446" t="s">
        <v>155</v>
      </c>
      <c r="J130" s="260" t="s">
        <v>82</v>
      </c>
      <c r="K130" s="247">
        <v>10</v>
      </c>
    </row>
    <row r="131" spans="1:21" s="69" customFormat="1" ht="14.25" x14ac:dyDescent="0.2">
      <c r="A131" s="63"/>
      <c r="B131" s="77" t="s">
        <v>13</v>
      </c>
      <c r="C131" s="65">
        <v>992</v>
      </c>
      <c r="D131" s="66" t="s">
        <v>29</v>
      </c>
      <c r="E131" s="66" t="s">
        <v>22</v>
      </c>
      <c r="F131" s="250"/>
      <c r="G131" s="251"/>
      <c r="H131" s="251"/>
      <c r="I131" s="253"/>
      <c r="J131" s="249"/>
      <c r="K131" s="254">
        <f>K132+K139</f>
        <v>34279.399999999994</v>
      </c>
      <c r="L131" s="162"/>
      <c r="M131" s="164"/>
      <c r="N131" s="163"/>
    </row>
    <row r="132" spans="1:21" x14ac:dyDescent="0.25">
      <c r="A132" s="33"/>
      <c r="B132" s="40" t="s">
        <v>14</v>
      </c>
      <c r="C132" s="35">
        <v>992</v>
      </c>
      <c r="D132" s="221" t="s">
        <v>29</v>
      </c>
      <c r="E132" s="221" t="s">
        <v>23</v>
      </c>
      <c r="F132" s="456"/>
      <c r="G132" s="457"/>
      <c r="H132" s="457"/>
      <c r="I132" s="458"/>
      <c r="J132" s="459"/>
      <c r="K132" s="247">
        <f>K133</f>
        <v>31560.899999999998</v>
      </c>
    </row>
    <row r="133" spans="1:21" ht="45" x14ac:dyDescent="0.25">
      <c r="A133" s="33"/>
      <c r="B133" s="40" t="s">
        <v>543</v>
      </c>
      <c r="C133" s="35">
        <v>992</v>
      </c>
      <c r="D133" s="36" t="s">
        <v>29</v>
      </c>
      <c r="E133" s="36" t="s">
        <v>23</v>
      </c>
      <c r="F133" s="259" t="s">
        <v>102</v>
      </c>
      <c r="G133" s="252" t="s">
        <v>67</v>
      </c>
      <c r="H133" s="252" t="s">
        <v>22</v>
      </c>
      <c r="I133" s="260" t="s">
        <v>133</v>
      </c>
      <c r="J133" s="258"/>
      <c r="K133" s="247">
        <f>K134</f>
        <v>31560.899999999998</v>
      </c>
    </row>
    <row r="134" spans="1:21" x14ac:dyDescent="0.25">
      <c r="A134" s="33"/>
      <c r="B134" s="40" t="s">
        <v>583</v>
      </c>
      <c r="C134" s="35">
        <v>992</v>
      </c>
      <c r="D134" s="36" t="s">
        <v>29</v>
      </c>
      <c r="E134" s="36" t="s">
        <v>23</v>
      </c>
      <c r="F134" s="259" t="s">
        <v>102</v>
      </c>
      <c r="G134" s="252" t="s">
        <v>69</v>
      </c>
      <c r="H134" s="252" t="s">
        <v>22</v>
      </c>
      <c r="I134" s="260" t="s">
        <v>133</v>
      </c>
      <c r="J134" s="258"/>
      <c r="K134" s="247">
        <f>K136+K138</f>
        <v>31560.899999999998</v>
      </c>
    </row>
    <row r="135" spans="1:21" x14ac:dyDescent="0.25">
      <c r="A135" s="33"/>
      <c r="B135" s="40" t="s">
        <v>46</v>
      </c>
      <c r="C135" s="35">
        <v>992</v>
      </c>
      <c r="D135" s="36" t="s">
        <v>29</v>
      </c>
      <c r="E135" s="36" t="s">
        <v>23</v>
      </c>
      <c r="F135" s="259" t="s">
        <v>102</v>
      </c>
      <c r="G135" s="252" t="s">
        <v>69</v>
      </c>
      <c r="H135" s="252" t="s">
        <v>22</v>
      </c>
      <c r="I135" s="260" t="s">
        <v>156</v>
      </c>
      <c r="J135" s="258"/>
      <c r="K135" s="247">
        <f>K136</f>
        <v>3252.6</v>
      </c>
    </row>
    <row r="136" spans="1:21" ht="30" x14ac:dyDescent="0.25">
      <c r="A136" s="33"/>
      <c r="B136" s="40" t="s">
        <v>81</v>
      </c>
      <c r="C136" s="35">
        <v>992</v>
      </c>
      <c r="D136" s="36" t="s">
        <v>29</v>
      </c>
      <c r="E136" s="36" t="s">
        <v>23</v>
      </c>
      <c r="F136" s="259" t="s">
        <v>102</v>
      </c>
      <c r="G136" s="252" t="s">
        <v>69</v>
      </c>
      <c r="H136" s="252" t="s">
        <v>22</v>
      </c>
      <c r="I136" s="260" t="s">
        <v>156</v>
      </c>
      <c r="J136" s="258" t="s">
        <v>82</v>
      </c>
      <c r="K136" s="247">
        <v>3252.6</v>
      </c>
      <c r="L136" s="157">
        <v>213.1</v>
      </c>
    </row>
    <row r="137" spans="1:21" x14ac:dyDescent="0.25">
      <c r="A137" s="33"/>
      <c r="B137" s="40"/>
      <c r="C137" s="35"/>
      <c r="D137" s="221"/>
      <c r="E137" s="221"/>
      <c r="F137" s="259"/>
      <c r="G137" s="252"/>
      <c r="H137" s="252"/>
      <c r="I137" s="260"/>
      <c r="J137" s="258"/>
      <c r="K137" s="247"/>
    </row>
    <row r="138" spans="1:21" ht="30" x14ac:dyDescent="0.25">
      <c r="A138" s="33"/>
      <c r="B138" s="40" t="s">
        <v>600</v>
      </c>
      <c r="C138" s="35">
        <v>993</v>
      </c>
      <c r="D138" s="221" t="s">
        <v>29</v>
      </c>
      <c r="E138" s="221" t="s">
        <v>23</v>
      </c>
      <c r="F138" s="259" t="s">
        <v>102</v>
      </c>
      <c r="G138" s="252" t="s">
        <v>69</v>
      </c>
      <c r="H138" s="252" t="s">
        <v>22</v>
      </c>
      <c r="I138" s="260" t="s">
        <v>598</v>
      </c>
      <c r="J138" s="258" t="s">
        <v>599</v>
      </c>
      <c r="K138" s="247">
        <v>28308.3</v>
      </c>
    </row>
    <row r="139" spans="1:21" s="69" customFormat="1" x14ac:dyDescent="0.25">
      <c r="A139" s="63"/>
      <c r="B139" s="40" t="s">
        <v>15</v>
      </c>
      <c r="C139" s="35">
        <v>992</v>
      </c>
      <c r="D139" s="221" t="s">
        <v>29</v>
      </c>
      <c r="E139" s="221" t="s">
        <v>25</v>
      </c>
      <c r="F139" s="456"/>
      <c r="G139" s="457"/>
      <c r="H139" s="457"/>
      <c r="I139" s="458"/>
      <c r="J139" s="459"/>
      <c r="K139" s="419">
        <f>K143+K146+K149</f>
        <v>2718.5</v>
      </c>
      <c r="L139" s="162"/>
      <c r="M139" s="164"/>
      <c r="N139" s="163"/>
    </row>
    <row r="140" spans="1:21" ht="30" x14ac:dyDescent="0.25">
      <c r="A140" s="33"/>
      <c r="B140" s="40" t="s">
        <v>545</v>
      </c>
      <c r="C140" s="35">
        <v>992</v>
      </c>
      <c r="D140" s="36" t="s">
        <v>29</v>
      </c>
      <c r="E140" s="36" t="s">
        <v>25</v>
      </c>
      <c r="F140" s="259" t="s">
        <v>107</v>
      </c>
      <c r="G140" s="252" t="s">
        <v>67</v>
      </c>
      <c r="H140" s="252" t="s">
        <v>22</v>
      </c>
      <c r="I140" s="260" t="s">
        <v>133</v>
      </c>
      <c r="J140" s="258"/>
      <c r="K140" s="247">
        <f>K141+K144+K147</f>
        <v>2718.5</v>
      </c>
    </row>
    <row r="141" spans="1:21" ht="27.75" customHeight="1" x14ac:dyDescent="0.25">
      <c r="A141" s="33"/>
      <c r="B141" s="40" t="s">
        <v>584</v>
      </c>
      <c r="C141" s="35">
        <v>992</v>
      </c>
      <c r="D141" s="36" t="s">
        <v>29</v>
      </c>
      <c r="E141" s="36" t="s">
        <v>25</v>
      </c>
      <c r="F141" s="259" t="s">
        <v>107</v>
      </c>
      <c r="G141" s="252" t="s">
        <v>76</v>
      </c>
      <c r="H141" s="252" t="s">
        <v>22</v>
      </c>
      <c r="I141" s="260" t="s">
        <v>133</v>
      </c>
      <c r="J141" s="258"/>
      <c r="K141" s="247">
        <f>K143</f>
        <v>400</v>
      </c>
    </row>
    <row r="142" spans="1:21" ht="30" x14ac:dyDescent="0.25">
      <c r="A142" s="33"/>
      <c r="B142" s="73" t="s">
        <v>108</v>
      </c>
      <c r="C142" s="35">
        <v>992</v>
      </c>
      <c r="D142" s="36" t="s">
        <v>29</v>
      </c>
      <c r="E142" s="36" t="s">
        <v>25</v>
      </c>
      <c r="F142" s="259" t="s">
        <v>107</v>
      </c>
      <c r="G142" s="252" t="s">
        <v>76</v>
      </c>
      <c r="H142" s="252" t="s">
        <v>22</v>
      </c>
      <c r="I142" s="260" t="s">
        <v>144</v>
      </c>
      <c r="J142" s="258"/>
      <c r="K142" s="247">
        <f>K143</f>
        <v>400</v>
      </c>
      <c r="U142" s="70" t="s">
        <v>174</v>
      </c>
    </row>
    <row r="143" spans="1:21" ht="30" x14ac:dyDescent="0.25">
      <c r="A143" s="33"/>
      <c r="B143" s="132" t="s">
        <v>81</v>
      </c>
      <c r="C143" s="140">
        <v>992</v>
      </c>
      <c r="D143" s="25" t="s">
        <v>29</v>
      </c>
      <c r="E143" s="25" t="s">
        <v>25</v>
      </c>
      <c r="F143" s="259" t="s">
        <v>107</v>
      </c>
      <c r="G143" s="252" t="s">
        <v>76</v>
      </c>
      <c r="H143" s="252" t="s">
        <v>22</v>
      </c>
      <c r="I143" s="260" t="s">
        <v>144</v>
      </c>
      <c r="J143" s="258" t="s">
        <v>82</v>
      </c>
      <c r="K143" s="247">
        <v>400</v>
      </c>
    </row>
    <row r="144" spans="1:21" ht="30" x14ac:dyDescent="0.25">
      <c r="A144" s="33"/>
      <c r="B144" s="132" t="s">
        <v>560</v>
      </c>
      <c r="C144" s="140">
        <v>992</v>
      </c>
      <c r="D144" s="25" t="s">
        <v>29</v>
      </c>
      <c r="E144" s="25" t="s">
        <v>25</v>
      </c>
      <c r="F144" s="259" t="s">
        <v>107</v>
      </c>
      <c r="G144" s="252" t="s">
        <v>69</v>
      </c>
      <c r="H144" s="252" t="s">
        <v>22</v>
      </c>
      <c r="I144" s="260" t="s">
        <v>133</v>
      </c>
      <c r="J144" s="258"/>
      <c r="K144" s="247">
        <f>K146</f>
        <v>250</v>
      </c>
    </row>
    <row r="145" spans="1:14" x14ac:dyDescent="0.25">
      <c r="A145" s="309"/>
      <c r="B145" s="132" t="s">
        <v>109</v>
      </c>
      <c r="C145" s="140">
        <v>992</v>
      </c>
      <c r="D145" s="25" t="s">
        <v>29</v>
      </c>
      <c r="E145" s="25" t="s">
        <v>25</v>
      </c>
      <c r="F145" s="259" t="s">
        <v>107</v>
      </c>
      <c r="G145" s="252" t="s">
        <v>69</v>
      </c>
      <c r="H145" s="252" t="s">
        <v>22</v>
      </c>
      <c r="I145" s="260" t="s">
        <v>133</v>
      </c>
      <c r="J145" s="258"/>
      <c r="K145" s="247">
        <f>K146</f>
        <v>250</v>
      </c>
    </row>
    <row r="146" spans="1:14" ht="30" x14ac:dyDescent="0.25">
      <c r="A146" s="309"/>
      <c r="B146" s="132" t="s">
        <v>81</v>
      </c>
      <c r="C146" s="140">
        <v>992</v>
      </c>
      <c r="D146" s="25" t="s">
        <v>29</v>
      </c>
      <c r="E146" s="25" t="s">
        <v>25</v>
      </c>
      <c r="F146" s="259" t="s">
        <v>107</v>
      </c>
      <c r="G146" s="252" t="s">
        <v>69</v>
      </c>
      <c r="H146" s="252" t="s">
        <v>22</v>
      </c>
      <c r="I146" s="260" t="s">
        <v>145</v>
      </c>
      <c r="J146" s="258" t="s">
        <v>82</v>
      </c>
      <c r="K146" s="247">
        <f>485-235</f>
        <v>250</v>
      </c>
      <c r="N146" s="157"/>
    </row>
    <row r="147" spans="1:14" ht="51" customHeight="1" x14ac:dyDescent="0.25">
      <c r="A147" s="33"/>
      <c r="B147" s="139" t="s">
        <v>561</v>
      </c>
      <c r="C147" s="140">
        <v>992</v>
      </c>
      <c r="D147" s="25" t="s">
        <v>29</v>
      </c>
      <c r="E147" s="25" t="s">
        <v>25</v>
      </c>
      <c r="F147" s="259" t="s">
        <v>107</v>
      </c>
      <c r="G147" s="252" t="s">
        <v>95</v>
      </c>
      <c r="H147" s="252" t="s">
        <v>22</v>
      </c>
      <c r="I147" s="260" t="s">
        <v>133</v>
      </c>
      <c r="J147" s="258"/>
      <c r="K147" s="247">
        <f>K149</f>
        <v>2068.5</v>
      </c>
      <c r="N147" s="157"/>
    </row>
    <row r="148" spans="1:14" ht="30" x14ac:dyDescent="0.25">
      <c r="A148" s="33"/>
      <c r="B148" s="132" t="s">
        <v>110</v>
      </c>
      <c r="C148" s="140">
        <v>992</v>
      </c>
      <c r="D148" s="25" t="s">
        <v>29</v>
      </c>
      <c r="E148" s="25" t="s">
        <v>25</v>
      </c>
      <c r="F148" s="259" t="s">
        <v>107</v>
      </c>
      <c r="G148" s="252" t="s">
        <v>95</v>
      </c>
      <c r="H148" s="252" t="s">
        <v>22</v>
      </c>
      <c r="I148" s="260" t="s">
        <v>146</v>
      </c>
      <c r="J148" s="258"/>
      <c r="K148" s="247">
        <f>K149</f>
        <v>2068.5</v>
      </c>
      <c r="L148" s="157">
        <v>213.1</v>
      </c>
      <c r="M148" s="160"/>
    </row>
    <row r="149" spans="1:14" ht="30" x14ac:dyDescent="0.25">
      <c r="A149" s="33"/>
      <c r="B149" s="132" t="s">
        <v>81</v>
      </c>
      <c r="C149" s="140">
        <v>992</v>
      </c>
      <c r="D149" s="25" t="s">
        <v>29</v>
      </c>
      <c r="E149" s="25" t="s">
        <v>25</v>
      </c>
      <c r="F149" s="259" t="s">
        <v>107</v>
      </c>
      <c r="G149" s="252" t="s">
        <v>95</v>
      </c>
      <c r="H149" s="252" t="s">
        <v>22</v>
      </c>
      <c r="I149" s="260" t="s">
        <v>146</v>
      </c>
      <c r="J149" s="258" t="s">
        <v>82</v>
      </c>
      <c r="K149" s="247">
        <v>2068.5</v>
      </c>
      <c r="L149" s="208"/>
    </row>
    <row r="150" spans="1:14" s="69" customFormat="1" x14ac:dyDescent="0.25">
      <c r="A150" s="63"/>
      <c r="B150" s="77" t="s">
        <v>16</v>
      </c>
      <c r="C150" s="65">
        <v>992</v>
      </c>
      <c r="D150" s="66" t="s">
        <v>28</v>
      </c>
      <c r="E150" s="66" t="s">
        <v>22</v>
      </c>
      <c r="F150" s="250"/>
      <c r="G150" s="251"/>
      <c r="H150" s="252"/>
      <c r="I150" s="253"/>
      <c r="J150" s="249"/>
      <c r="K150" s="254">
        <f>K151</f>
        <v>277</v>
      </c>
      <c r="L150" s="162"/>
      <c r="M150" s="163"/>
      <c r="N150" s="163"/>
    </row>
    <row r="151" spans="1:14" x14ac:dyDescent="0.25">
      <c r="A151" s="33"/>
      <c r="B151" s="222" t="s">
        <v>167</v>
      </c>
      <c r="C151" s="35">
        <v>992</v>
      </c>
      <c r="D151" s="221" t="s">
        <v>28</v>
      </c>
      <c r="E151" s="221" t="s">
        <v>28</v>
      </c>
      <c r="F151" s="259"/>
      <c r="G151" s="252"/>
      <c r="H151" s="252"/>
      <c r="I151" s="260"/>
      <c r="J151" s="258"/>
      <c r="K151" s="247">
        <f>K152</f>
        <v>277</v>
      </c>
    </row>
    <row r="152" spans="1:14" ht="30" x14ac:dyDescent="0.25">
      <c r="A152" s="33"/>
      <c r="B152" s="40" t="s">
        <v>585</v>
      </c>
      <c r="C152" s="35">
        <v>992</v>
      </c>
      <c r="D152" s="36" t="s">
        <v>28</v>
      </c>
      <c r="E152" s="36" t="s">
        <v>28</v>
      </c>
      <c r="F152" s="259" t="s">
        <v>100</v>
      </c>
      <c r="G152" s="252" t="s">
        <v>67</v>
      </c>
      <c r="H152" s="252" t="s">
        <v>22</v>
      </c>
      <c r="I152" s="260" t="s">
        <v>133</v>
      </c>
      <c r="J152" s="258"/>
      <c r="K152" s="247">
        <f>K153</f>
        <v>277</v>
      </c>
    </row>
    <row r="153" spans="1:14" ht="30" x14ac:dyDescent="0.25">
      <c r="A153" s="33"/>
      <c r="B153" s="40" t="s">
        <v>356</v>
      </c>
      <c r="C153" s="35">
        <v>992</v>
      </c>
      <c r="D153" s="36" t="s">
        <v>28</v>
      </c>
      <c r="E153" s="36" t="s">
        <v>28</v>
      </c>
      <c r="F153" s="259" t="s">
        <v>100</v>
      </c>
      <c r="G153" s="252" t="s">
        <v>76</v>
      </c>
      <c r="H153" s="252" t="s">
        <v>22</v>
      </c>
      <c r="I153" s="260" t="s">
        <v>133</v>
      </c>
      <c r="J153" s="258"/>
      <c r="K153" s="247">
        <f>K155</f>
        <v>277</v>
      </c>
    </row>
    <row r="154" spans="1:14" ht="34.5" customHeight="1" x14ac:dyDescent="0.25">
      <c r="A154" s="33"/>
      <c r="B154" s="40" t="s">
        <v>578</v>
      </c>
      <c r="C154" s="35">
        <v>992</v>
      </c>
      <c r="D154" s="221" t="s">
        <v>28</v>
      </c>
      <c r="E154" s="221" t="s">
        <v>28</v>
      </c>
      <c r="F154" s="259" t="s">
        <v>100</v>
      </c>
      <c r="G154" s="252" t="s">
        <v>76</v>
      </c>
      <c r="H154" s="252" t="s">
        <v>21</v>
      </c>
      <c r="I154" s="260" t="s">
        <v>68</v>
      </c>
      <c r="J154" s="258"/>
      <c r="K154" s="247">
        <f>K155</f>
        <v>277</v>
      </c>
    </row>
    <row r="155" spans="1:14" x14ac:dyDescent="0.25">
      <c r="A155" s="33"/>
      <c r="B155" s="40" t="s">
        <v>366</v>
      </c>
      <c r="C155" s="35">
        <v>992</v>
      </c>
      <c r="D155" s="221" t="s">
        <v>28</v>
      </c>
      <c r="E155" s="221" t="s">
        <v>28</v>
      </c>
      <c r="F155" s="259" t="s">
        <v>100</v>
      </c>
      <c r="G155" s="252" t="s">
        <v>76</v>
      </c>
      <c r="H155" s="252" t="s">
        <v>21</v>
      </c>
      <c r="I155" s="260" t="s">
        <v>138</v>
      </c>
      <c r="J155" s="258"/>
      <c r="K155" s="247">
        <f>K156+K157</f>
        <v>277</v>
      </c>
    </row>
    <row r="156" spans="1:14" ht="63" customHeight="1" x14ac:dyDescent="0.25">
      <c r="A156" s="33"/>
      <c r="B156" s="433" t="s">
        <v>77</v>
      </c>
      <c r="C156" s="140">
        <v>992</v>
      </c>
      <c r="D156" s="25" t="s">
        <v>28</v>
      </c>
      <c r="E156" s="25" t="s">
        <v>28</v>
      </c>
      <c r="F156" s="259" t="s">
        <v>100</v>
      </c>
      <c r="G156" s="252" t="s">
        <v>76</v>
      </c>
      <c r="H156" s="252" t="s">
        <v>21</v>
      </c>
      <c r="I156" s="260" t="s">
        <v>138</v>
      </c>
      <c r="J156" s="258" t="s">
        <v>78</v>
      </c>
      <c r="K156" s="247">
        <v>247</v>
      </c>
      <c r="L156" s="165"/>
    </row>
    <row r="157" spans="1:14" ht="31.5" customHeight="1" x14ac:dyDescent="0.25">
      <c r="A157" s="33"/>
      <c r="B157" s="26" t="s">
        <v>81</v>
      </c>
      <c r="C157" s="140">
        <v>992</v>
      </c>
      <c r="D157" s="25" t="s">
        <v>28</v>
      </c>
      <c r="E157" s="25" t="s">
        <v>28</v>
      </c>
      <c r="F157" s="259" t="s">
        <v>100</v>
      </c>
      <c r="G157" s="252" t="s">
        <v>76</v>
      </c>
      <c r="H157" s="252" t="s">
        <v>21</v>
      </c>
      <c r="I157" s="260" t="s">
        <v>138</v>
      </c>
      <c r="J157" s="258" t="s">
        <v>82</v>
      </c>
      <c r="K157" s="247">
        <v>30</v>
      </c>
      <c r="L157" s="165"/>
    </row>
    <row r="158" spans="1:14" s="69" customFormat="1" ht="14.25" x14ac:dyDescent="0.2">
      <c r="A158" s="63"/>
      <c r="B158" s="214" t="s">
        <v>586</v>
      </c>
      <c r="C158" s="215">
        <v>992</v>
      </c>
      <c r="D158" s="100" t="s">
        <v>30</v>
      </c>
      <c r="E158" s="100" t="s">
        <v>22</v>
      </c>
      <c r="F158" s="250"/>
      <c r="G158" s="251"/>
      <c r="H158" s="251"/>
      <c r="I158" s="253"/>
      <c r="J158" s="249"/>
      <c r="K158" s="254">
        <f>K159</f>
        <v>5981.5</v>
      </c>
      <c r="L158" s="216"/>
      <c r="M158" s="163"/>
      <c r="N158" s="163"/>
    </row>
    <row r="159" spans="1:14" x14ac:dyDescent="0.25">
      <c r="A159" s="33"/>
      <c r="B159" s="139" t="s">
        <v>18</v>
      </c>
      <c r="C159" s="140">
        <v>992</v>
      </c>
      <c r="D159" s="25" t="s">
        <v>30</v>
      </c>
      <c r="E159" s="25" t="s">
        <v>21</v>
      </c>
      <c r="F159" s="259"/>
      <c r="G159" s="252"/>
      <c r="H159" s="252"/>
      <c r="I159" s="260"/>
      <c r="J159" s="258"/>
      <c r="K159" s="247">
        <f>K160</f>
        <v>5981.5</v>
      </c>
      <c r="L159" s="165"/>
    </row>
    <row r="160" spans="1:14" ht="30" x14ac:dyDescent="0.25">
      <c r="A160" s="33"/>
      <c r="B160" s="217" t="s">
        <v>587</v>
      </c>
      <c r="C160" s="140">
        <v>992</v>
      </c>
      <c r="D160" s="25" t="s">
        <v>30</v>
      </c>
      <c r="E160" s="25" t="s">
        <v>21</v>
      </c>
      <c r="F160" s="259" t="s">
        <v>27</v>
      </c>
      <c r="G160" s="252" t="s">
        <v>67</v>
      </c>
      <c r="H160" s="252" t="s">
        <v>22</v>
      </c>
      <c r="I160" s="260" t="s">
        <v>133</v>
      </c>
      <c r="J160" s="258"/>
      <c r="K160" s="247">
        <f>K161</f>
        <v>5981.5</v>
      </c>
      <c r="L160" s="165"/>
    </row>
    <row r="161" spans="1:14" ht="15.75" customHeight="1" x14ac:dyDescent="0.25">
      <c r="A161" s="33"/>
      <c r="B161" s="139" t="s">
        <v>170</v>
      </c>
      <c r="C161" s="140">
        <v>992</v>
      </c>
      <c r="D161" s="25" t="s">
        <v>30</v>
      </c>
      <c r="E161" s="25" t="s">
        <v>21</v>
      </c>
      <c r="F161" s="259" t="s">
        <v>27</v>
      </c>
      <c r="G161" s="252" t="s">
        <v>76</v>
      </c>
      <c r="H161" s="252" t="s">
        <v>22</v>
      </c>
      <c r="I161" s="260" t="s">
        <v>133</v>
      </c>
      <c r="J161" s="258"/>
      <c r="K161" s="247">
        <f>K162+K168</f>
        <v>5981.5</v>
      </c>
      <c r="L161" s="165"/>
    </row>
    <row r="162" spans="1:14" ht="17.25" customHeight="1" x14ac:dyDescent="0.25">
      <c r="A162" s="33"/>
      <c r="B162" s="139" t="s">
        <v>113</v>
      </c>
      <c r="C162" s="140">
        <v>992</v>
      </c>
      <c r="D162" s="25" t="s">
        <v>30</v>
      </c>
      <c r="E162" s="25" t="s">
        <v>21</v>
      </c>
      <c r="F162" s="259" t="s">
        <v>27</v>
      </c>
      <c r="G162" s="252" t="s">
        <v>76</v>
      </c>
      <c r="H162" s="252" t="s">
        <v>29</v>
      </c>
      <c r="I162" s="260" t="s">
        <v>133</v>
      </c>
      <c r="J162" s="258"/>
      <c r="K162" s="247">
        <f>K165+K167</f>
        <v>5881.5</v>
      </c>
      <c r="L162" s="165"/>
    </row>
    <row r="163" spans="1:14" ht="5.25" hidden="1" customHeight="1" x14ac:dyDescent="0.25">
      <c r="A163" s="33"/>
      <c r="B163" s="139" t="s">
        <v>471</v>
      </c>
      <c r="C163" s="140">
        <v>992</v>
      </c>
      <c r="D163" s="25" t="s">
        <v>30</v>
      </c>
      <c r="E163" s="25" t="s">
        <v>21</v>
      </c>
      <c r="F163" s="259" t="s">
        <v>27</v>
      </c>
      <c r="G163" s="252" t="s">
        <v>76</v>
      </c>
      <c r="H163" s="252" t="s">
        <v>29</v>
      </c>
      <c r="I163" s="260" t="s">
        <v>472</v>
      </c>
      <c r="J163" s="258" t="s">
        <v>112</v>
      </c>
      <c r="K163" s="247">
        <v>0</v>
      </c>
      <c r="L163" s="165"/>
    </row>
    <row r="164" spans="1:14" ht="30" customHeight="1" x14ac:dyDescent="0.25">
      <c r="A164" s="33"/>
      <c r="B164" s="308" t="s">
        <v>90</v>
      </c>
      <c r="C164" s="35">
        <v>992</v>
      </c>
      <c r="D164" s="36" t="s">
        <v>30</v>
      </c>
      <c r="E164" s="36" t="s">
        <v>21</v>
      </c>
      <c r="F164" s="259" t="s">
        <v>27</v>
      </c>
      <c r="G164" s="252" t="s">
        <v>76</v>
      </c>
      <c r="H164" s="252" t="s">
        <v>29</v>
      </c>
      <c r="I164" s="260" t="s">
        <v>135</v>
      </c>
      <c r="J164" s="258"/>
      <c r="K164" s="247">
        <f>K165</f>
        <v>5462.2</v>
      </c>
    </row>
    <row r="165" spans="1:14" ht="33.75" customHeight="1" x14ac:dyDescent="0.25">
      <c r="A165" s="33"/>
      <c r="B165" s="40" t="s">
        <v>111</v>
      </c>
      <c r="C165" s="35">
        <v>992</v>
      </c>
      <c r="D165" s="36" t="s">
        <v>30</v>
      </c>
      <c r="E165" s="36" t="s">
        <v>21</v>
      </c>
      <c r="F165" s="259" t="s">
        <v>27</v>
      </c>
      <c r="G165" s="252" t="s">
        <v>76</v>
      </c>
      <c r="H165" s="252" t="s">
        <v>29</v>
      </c>
      <c r="I165" s="260" t="s">
        <v>135</v>
      </c>
      <c r="J165" s="258" t="s">
        <v>112</v>
      </c>
      <c r="K165" s="247">
        <v>5462.2</v>
      </c>
      <c r="L165" s="157">
        <v>-1518.5</v>
      </c>
    </row>
    <row r="166" spans="1:14" ht="39.75" customHeight="1" x14ac:dyDescent="0.25">
      <c r="A166" s="33"/>
      <c r="B166" s="40" t="s">
        <v>601</v>
      </c>
      <c r="C166" s="257">
        <v>992</v>
      </c>
      <c r="D166" s="258" t="s">
        <v>30</v>
      </c>
      <c r="E166" s="258" t="s">
        <v>21</v>
      </c>
      <c r="F166" s="259" t="s">
        <v>27</v>
      </c>
      <c r="G166" s="252" t="s">
        <v>76</v>
      </c>
      <c r="H166" s="252" t="s">
        <v>29</v>
      </c>
      <c r="I166" s="260" t="s">
        <v>602</v>
      </c>
      <c r="J166" s="258"/>
      <c r="K166" s="247">
        <v>419.3</v>
      </c>
    </row>
    <row r="167" spans="1:14" ht="36" customHeight="1" x14ac:dyDescent="0.25">
      <c r="A167" s="33"/>
      <c r="B167" s="40" t="s">
        <v>111</v>
      </c>
      <c r="C167" s="257">
        <v>992</v>
      </c>
      <c r="D167" s="258" t="s">
        <v>30</v>
      </c>
      <c r="E167" s="258" t="s">
        <v>21</v>
      </c>
      <c r="F167" s="259" t="s">
        <v>27</v>
      </c>
      <c r="G167" s="252" t="s">
        <v>76</v>
      </c>
      <c r="H167" s="252" t="s">
        <v>29</v>
      </c>
      <c r="I167" s="260" t="s">
        <v>602</v>
      </c>
      <c r="J167" s="258" t="s">
        <v>112</v>
      </c>
      <c r="K167" s="247">
        <v>419.3</v>
      </c>
    </row>
    <row r="168" spans="1:14" x14ac:dyDescent="0.25">
      <c r="A168" s="33"/>
      <c r="B168" s="73" t="s">
        <v>114</v>
      </c>
      <c r="C168" s="35">
        <v>992</v>
      </c>
      <c r="D168" s="36" t="s">
        <v>30</v>
      </c>
      <c r="E168" s="36" t="s">
        <v>21</v>
      </c>
      <c r="F168" s="259" t="s">
        <v>27</v>
      </c>
      <c r="G168" s="252" t="s">
        <v>76</v>
      </c>
      <c r="H168" s="252" t="s">
        <v>30</v>
      </c>
      <c r="I168" s="260" t="s">
        <v>133</v>
      </c>
      <c r="J168" s="258"/>
      <c r="K168" s="247">
        <f>K169</f>
        <v>100</v>
      </c>
    </row>
    <row r="169" spans="1:14" x14ac:dyDescent="0.25">
      <c r="A169" s="33"/>
      <c r="B169" s="79" t="s">
        <v>171</v>
      </c>
      <c r="C169" s="35">
        <v>992</v>
      </c>
      <c r="D169" s="36" t="s">
        <v>30</v>
      </c>
      <c r="E169" s="36" t="s">
        <v>21</v>
      </c>
      <c r="F169" s="259" t="s">
        <v>27</v>
      </c>
      <c r="G169" s="252" t="s">
        <v>76</v>
      </c>
      <c r="H169" s="252" t="s">
        <v>30</v>
      </c>
      <c r="I169" s="260" t="s">
        <v>136</v>
      </c>
      <c r="J169" s="258"/>
      <c r="K169" s="247">
        <f>K170</f>
        <v>100</v>
      </c>
    </row>
    <row r="170" spans="1:14" ht="30" x14ac:dyDescent="0.25">
      <c r="A170" s="33"/>
      <c r="B170" s="79" t="s">
        <v>81</v>
      </c>
      <c r="C170" s="35">
        <v>992</v>
      </c>
      <c r="D170" s="36" t="s">
        <v>30</v>
      </c>
      <c r="E170" s="36" t="s">
        <v>21</v>
      </c>
      <c r="F170" s="259" t="s">
        <v>27</v>
      </c>
      <c r="G170" s="252" t="s">
        <v>76</v>
      </c>
      <c r="H170" s="252" t="s">
        <v>30</v>
      </c>
      <c r="I170" s="260" t="s">
        <v>136</v>
      </c>
      <c r="J170" s="258" t="s">
        <v>82</v>
      </c>
      <c r="K170" s="247">
        <v>100</v>
      </c>
    </row>
    <row r="171" spans="1:14" s="69" customFormat="1" x14ac:dyDescent="0.25">
      <c r="A171" s="63"/>
      <c r="B171" s="77" t="s">
        <v>37</v>
      </c>
      <c r="C171" s="65">
        <v>992</v>
      </c>
      <c r="D171" s="66">
        <v>10</v>
      </c>
      <c r="E171" s="66" t="s">
        <v>22</v>
      </c>
      <c r="F171" s="250"/>
      <c r="G171" s="251"/>
      <c r="H171" s="252"/>
      <c r="I171" s="253"/>
      <c r="J171" s="249"/>
      <c r="K171" s="254">
        <f>K172+K177</f>
        <v>690</v>
      </c>
      <c r="L171" s="162"/>
      <c r="M171" s="163"/>
      <c r="N171" s="163"/>
    </row>
    <row r="172" spans="1:14" x14ac:dyDescent="0.25">
      <c r="A172" s="33"/>
      <c r="B172" s="311" t="s">
        <v>38</v>
      </c>
      <c r="C172" s="35">
        <v>992</v>
      </c>
      <c r="D172" s="221">
        <v>10</v>
      </c>
      <c r="E172" s="221" t="s">
        <v>21</v>
      </c>
      <c r="F172" s="259"/>
      <c r="G172" s="252"/>
      <c r="H172" s="252"/>
      <c r="I172" s="260"/>
      <c r="J172" s="258"/>
      <c r="K172" s="247">
        <f>K176</f>
        <v>650</v>
      </c>
    </row>
    <row r="173" spans="1:14" x14ac:dyDescent="0.25">
      <c r="A173" s="33"/>
      <c r="B173" s="73" t="s">
        <v>59</v>
      </c>
      <c r="C173" s="35">
        <v>992</v>
      </c>
      <c r="D173" s="36">
        <v>10</v>
      </c>
      <c r="E173" s="36" t="s">
        <v>21</v>
      </c>
      <c r="F173" s="259" t="s">
        <v>80</v>
      </c>
      <c r="G173" s="252" t="s">
        <v>67</v>
      </c>
      <c r="H173" s="252" t="s">
        <v>22</v>
      </c>
      <c r="I173" s="260" t="s">
        <v>133</v>
      </c>
      <c r="J173" s="258"/>
      <c r="K173" s="247">
        <f>K176</f>
        <v>650</v>
      </c>
    </row>
    <row r="174" spans="1:14" ht="30" x14ac:dyDescent="0.25">
      <c r="A174" s="33"/>
      <c r="B174" s="73" t="s">
        <v>49</v>
      </c>
      <c r="C174" s="35">
        <v>992</v>
      </c>
      <c r="D174" s="36">
        <v>10</v>
      </c>
      <c r="E174" s="36" t="s">
        <v>21</v>
      </c>
      <c r="F174" s="259" t="s">
        <v>80</v>
      </c>
      <c r="G174" s="252" t="s">
        <v>92</v>
      </c>
      <c r="H174" s="252" t="s">
        <v>22</v>
      </c>
      <c r="I174" s="260" t="s">
        <v>133</v>
      </c>
      <c r="J174" s="258"/>
      <c r="K174" s="247">
        <f>K176</f>
        <v>650</v>
      </c>
    </row>
    <row r="175" spans="1:14" x14ac:dyDescent="0.25">
      <c r="A175" s="33"/>
      <c r="B175" s="73" t="s">
        <v>115</v>
      </c>
      <c r="C175" s="35">
        <v>992</v>
      </c>
      <c r="D175" s="36">
        <v>10</v>
      </c>
      <c r="E175" s="36" t="s">
        <v>21</v>
      </c>
      <c r="F175" s="259" t="s">
        <v>80</v>
      </c>
      <c r="G175" s="252" t="s">
        <v>92</v>
      </c>
      <c r="H175" s="252" t="s">
        <v>22</v>
      </c>
      <c r="I175" s="260" t="s">
        <v>150</v>
      </c>
      <c r="J175" s="258"/>
      <c r="K175" s="247">
        <f>K176</f>
        <v>650</v>
      </c>
    </row>
    <row r="176" spans="1:14" x14ac:dyDescent="0.25">
      <c r="A176" s="33"/>
      <c r="B176" s="81" t="s">
        <v>116</v>
      </c>
      <c r="C176" s="35">
        <v>992</v>
      </c>
      <c r="D176" s="36">
        <v>10</v>
      </c>
      <c r="E176" s="36" t="s">
        <v>21</v>
      </c>
      <c r="F176" s="259" t="s">
        <v>80</v>
      </c>
      <c r="G176" s="252" t="s">
        <v>92</v>
      </c>
      <c r="H176" s="252" t="s">
        <v>22</v>
      </c>
      <c r="I176" s="260" t="s">
        <v>150</v>
      </c>
      <c r="J176" s="258" t="s">
        <v>117</v>
      </c>
      <c r="K176" s="247">
        <v>650</v>
      </c>
    </row>
    <row r="177" spans="1:14" s="69" customFormat="1" ht="15.75" customHeight="1" x14ac:dyDescent="0.2">
      <c r="A177" s="63"/>
      <c r="B177" s="77" t="s">
        <v>118</v>
      </c>
      <c r="C177" s="65">
        <v>992</v>
      </c>
      <c r="D177" s="66" t="s">
        <v>100</v>
      </c>
      <c r="E177" s="66" t="s">
        <v>25</v>
      </c>
      <c r="F177" s="250"/>
      <c r="G177" s="251"/>
      <c r="H177" s="251"/>
      <c r="I177" s="253"/>
      <c r="J177" s="249"/>
      <c r="K177" s="254">
        <f>K181</f>
        <v>40</v>
      </c>
      <c r="L177" s="162"/>
      <c r="M177" s="163"/>
      <c r="N177" s="163"/>
    </row>
    <row r="178" spans="1:14" ht="52.5" customHeight="1" x14ac:dyDescent="0.25">
      <c r="A178" s="33"/>
      <c r="B178" s="40" t="s">
        <v>576</v>
      </c>
      <c r="C178" s="35">
        <v>992</v>
      </c>
      <c r="D178" s="36" t="s">
        <v>100</v>
      </c>
      <c r="E178" s="36" t="s">
        <v>25</v>
      </c>
      <c r="F178" s="259" t="s">
        <v>39</v>
      </c>
      <c r="G178" s="252" t="s">
        <v>67</v>
      </c>
      <c r="H178" s="252" t="s">
        <v>22</v>
      </c>
      <c r="I178" s="260" t="s">
        <v>133</v>
      </c>
      <c r="J178" s="258"/>
      <c r="K178" s="247">
        <f>K181</f>
        <v>40</v>
      </c>
    </row>
    <row r="179" spans="1:14" ht="29.25" customHeight="1" x14ac:dyDescent="0.25">
      <c r="A179" s="33"/>
      <c r="B179" s="40" t="s">
        <v>165</v>
      </c>
      <c r="C179" s="35">
        <v>992</v>
      </c>
      <c r="D179" s="36" t="s">
        <v>100</v>
      </c>
      <c r="E179" s="36" t="s">
        <v>25</v>
      </c>
      <c r="F179" s="259" t="s">
        <v>39</v>
      </c>
      <c r="G179" s="252" t="s">
        <v>76</v>
      </c>
      <c r="H179" s="252" t="s">
        <v>22</v>
      </c>
      <c r="I179" s="260" t="s">
        <v>133</v>
      </c>
      <c r="J179" s="258"/>
      <c r="K179" s="247">
        <f>K181</f>
        <v>40</v>
      </c>
    </row>
    <row r="180" spans="1:14" ht="31.5" customHeight="1" x14ac:dyDescent="0.25">
      <c r="A180" s="33"/>
      <c r="B180" s="40" t="s">
        <v>577</v>
      </c>
      <c r="C180" s="35">
        <v>992</v>
      </c>
      <c r="D180" s="36" t="s">
        <v>100</v>
      </c>
      <c r="E180" s="36" t="s">
        <v>25</v>
      </c>
      <c r="F180" s="259" t="s">
        <v>39</v>
      </c>
      <c r="G180" s="252" t="s">
        <v>76</v>
      </c>
      <c r="H180" s="252" t="s">
        <v>22</v>
      </c>
      <c r="I180" s="260" t="s">
        <v>162</v>
      </c>
      <c r="J180" s="258"/>
      <c r="K180" s="247">
        <f>K181</f>
        <v>40</v>
      </c>
    </row>
    <row r="181" spans="1:14" ht="33.75" customHeight="1" x14ac:dyDescent="0.25">
      <c r="A181" s="33"/>
      <c r="B181" s="40" t="s">
        <v>111</v>
      </c>
      <c r="C181" s="35">
        <v>992</v>
      </c>
      <c r="D181" s="36" t="s">
        <v>100</v>
      </c>
      <c r="E181" s="36" t="s">
        <v>25</v>
      </c>
      <c r="F181" s="259" t="s">
        <v>39</v>
      </c>
      <c r="G181" s="252" t="s">
        <v>76</v>
      </c>
      <c r="H181" s="252" t="s">
        <v>22</v>
      </c>
      <c r="I181" s="260" t="s">
        <v>162</v>
      </c>
      <c r="J181" s="258" t="s">
        <v>112</v>
      </c>
      <c r="K181" s="247">
        <v>40</v>
      </c>
    </row>
    <row r="182" spans="1:14" s="69" customFormat="1" x14ac:dyDescent="0.25">
      <c r="A182" s="63"/>
      <c r="B182" s="77" t="s">
        <v>218</v>
      </c>
      <c r="C182" s="65">
        <v>992</v>
      </c>
      <c r="D182" s="66">
        <v>11</v>
      </c>
      <c r="E182" s="66" t="s">
        <v>22</v>
      </c>
      <c r="F182" s="250"/>
      <c r="G182" s="251"/>
      <c r="H182" s="252"/>
      <c r="I182" s="253"/>
      <c r="J182" s="249"/>
      <c r="K182" s="254">
        <f>K183</f>
        <v>307</v>
      </c>
      <c r="L182" s="162"/>
      <c r="M182" s="163"/>
      <c r="N182" s="163"/>
    </row>
    <row r="183" spans="1:14" x14ac:dyDescent="0.25">
      <c r="A183" s="33"/>
      <c r="B183" s="40" t="s">
        <v>42</v>
      </c>
      <c r="C183" s="35">
        <v>992</v>
      </c>
      <c r="D183" s="221">
        <v>11</v>
      </c>
      <c r="E183" s="221" t="s">
        <v>23</v>
      </c>
      <c r="F183" s="259"/>
      <c r="G183" s="252"/>
      <c r="H183" s="252"/>
      <c r="I183" s="260"/>
      <c r="J183" s="258"/>
      <c r="K183" s="247">
        <f>K185</f>
        <v>307</v>
      </c>
    </row>
    <row r="184" spans="1:14" ht="30" x14ac:dyDescent="0.25">
      <c r="A184" s="33"/>
      <c r="B184" s="40" t="s">
        <v>588</v>
      </c>
      <c r="C184" s="35">
        <v>992</v>
      </c>
      <c r="D184" s="221" t="s">
        <v>41</v>
      </c>
      <c r="E184" s="221" t="s">
        <v>23</v>
      </c>
      <c r="F184" s="259" t="s">
        <v>30</v>
      </c>
      <c r="G184" s="252" t="s">
        <v>67</v>
      </c>
      <c r="H184" s="252" t="s">
        <v>22</v>
      </c>
      <c r="I184" s="260" t="s">
        <v>68</v>
      </c>
      <c r="J184" s="258"/>
      <c r="K184" s="247">
        <f>K185</f>
        <v>307</v>
      </c>
    </row>
    <row r="185" spans="1:14" ht="20.25" customHeight="1" x14ac:dyDescent="0.25">
      <c r="A185" s="33"/>
      <c r="B185" s="40" t="s">
        <v>590</v>
      </c>
      <c r="C185" s="35">
        <v>992</v>
      </c>
      <c r="D185" s="36">
        <v>11</v>
      </c>
      <c r="E185" s="36" t="s">
        <v>23</v>
      </c>
      <c r="F185" s="259" t="s">
        <v>30</v>
      </c>
      <c r="G185" s="252" t="s">
        <v>76</v>
      </c>
      <c r="H185" s="252" t="s">
        <v>22</v>
      </c>
      <c r="I185" s="260" t="s">
        <v>133</v>
      </c>
      <c r="J185" s="258"/>
      <c r="K185" s="247">
        <f>K186</f>
        <v>307</v>
      </c>
    </row>
    <row r="186" spans="1:14" ht="15" customHeight="1" x14ac:dyDescent="0.25">
      <c r="A186" s="33"/>
      <c r="B186" s="40" t="s">
        <v>589</v>
      </c>
      <c r="C186" s="35">
        <v>992</v>
      </c>
      <c r="D186" s="36" t="s">
        <v>41</v>
      </c>
      <c r="E186" s="36" t="s">
        <v>23</v>
      </c>
      <c r="F186" s="259" t="s">
        <v>30</v>
      </c>
      <c r="G186" s="252" t="s">
        <v>76</v>
      </c>
      <c r="H186" s="252" t="s">
        <v>25</v>
      </c>
      <c r="I186" s="260" t="s">
        <v>133</v>
      </c>
      <c r="J186" s="258"/>
      <c r="K186" s="247">
        <f>K187</f>
        <v>307</v>
      </c>
    </row>
    <row r="187" spans="1:14" ht="16.5" customHeight="1" x14ac:dyDescent="0.25">
      <c r="A187" s="33"/>
      <c r="B187" s="73" t="s">
        <v>119</v>
      </c>
      <c r="C187" s="35">
        <v>992</v>
      </c>
      <c r="D187" s="36" t="s">
        <v>41</v>
      </c>
      <c r="E187" s="36" t="s">
        <v>23</v>
      </c>
      <c r="F187" s="259" t="s">
        <v>30</v>
      </c>
      <c r="G187" s="252" t="s">
        <v>76</v>
      </c>
      <c r="H187" s="252" t="s">
        <v>25</v>
      </c>
      <c r="I187" s="260" t="s">
        <v>137</v>
      </c>
      <c r="J187" s="258"/>
      <c r="K187" s="247">
        <f>K188+K189</f>
        <v>307</v>
      </c>
    </row>
    <row r="188" spans="1:14" ht="60.75" customHeight="1" x14ac:dyDescent="0.25">
      <c r="A188" s="33"/>
      <c r="B188" s="73" t="s">
        <v>77</v>
      </c>
      <c r="C188" s="35">
        <v>992</v>
      </c>
      <c r="D188" s="36" t="s">
        <v>41</v>
      </c>
      <c r="E188" s="36" t="s">
        <v>23</v>
      </c>
      <c r="F188" s="259" t="s">
        <v>30</v>
      </c>
      <c r="G188" s="252" t="s">
        <v>76</v>
      </c>
      <c r="H188" s="252" t="s">
        <v>25</v>
      </c>
      <c r="I188" s="260" t="s">
        <v>137</v>
      </c>
      <c r="J188" s="258" t="s">
        <v>78</v>
      </c>
      <c r="K188" s="247">
        <v>277</v>
      </c>
    </row>
    <row r="189" spans="1:14" ht="30" x14ac:dyDescent="0.25">
      <c r="A189" s="33"/>
      <c r="B189" s="79" t="s">
        <v>81</v>
      </c>
      <c r="C189" s="35">
        <v>992</v>
      </c>
      <c r="D189" s="221" t="s">
        <v>41</v>
      </c>
      <c r="E189" s="221" t="s">
        <v>23</v>
      </c>
      <c r="F189" s="259" t="s">
        <v>30</v>
      </c>
      <c r="G189" s="252" t="s">
        <v>76</v>
      </c>
      <c r="H189" s="252" t="s">
        <v>25</v>
      </c>
      <c r="I189" s="260" t="s">
        <v>137</v>
      </c>
      <c r="J189" s="258" t="s">
        <v>82</v>
      </c>
      <c r="K189" s="247">
        <v>30</v>
      </c>
    </row>
    <row r="190" spans="1:14" s="69" customFormat="1" ht="18.75" customHeight="1" x14ac:dyDescent="0.2">
      <c r="A190" s="63"/>
      <c r="B190" s="77" t="s">
        <v>43</v>
      </c>
      <c r="C190" s="65">
        <v>992</v>
      </c>
      <c r="D190" s="66" t="s">
        <v>39</v>
      </c>
      <c r="E190" s="66" t="s">
        <v>22</v>
      </c>
      <c r="F190" s="250"/>
      <c r="G190" s="251"/>
      <c r="H190" s="251"/>
      <c r="I190" s="253"/>
      <c r="J190" s="249"/>
      <c r="K190" s="254">
        <f>K195</f>
        <v>250</v>
      </c>
      <c r="L190" s="162"/>
      <c r="M190" s="163"/>
      <c r="N190" s="163"/>
    </row>
    <row r="191" spans="1:14" x14ac:dyDescent="0.25">
      <c r="A191" s="33"/>
      <c r="B191" s="40" t="s">
        <v>44</v>
      </c>
      <c r="C191" s="35">
        <v>992</v>
      </c>
      <c r="D191" s="221" t="s">
        <v>39</v>
      </c>
      <c r="E191" s="221" t="s">
        <v>23</v>
      </c>
      <c r="F191" s="259"/>
      <c r="G191" s="252"/>
      <c r="H191" s="252"/>
      <c r="I191" s="260"/>
      <c r="J191" s="258"/>
      <c r="K191" s="247">
        <f>K195</f>
        <v>250</v>
      </c>
    </row>
    <row r="192" spans="1:14" ht="30" x14ac:dyDescent="0.25">
      <c r="A192" s="33"/>
      <c r="B192" s="79" t="s">
        <v>544</v>
      </c>
      <c r="C192" s="35">
        <v>992</v>
      </c>
      <c r="D192" s="36" t="s">
        <v>39</v>
      </c>
      <c r="E192" s="36" t="s">
        <v>23</v>
      </c>
      <c r="F192" s="259" t="s">
        <v>101</v>
      </c>
      <c r="G192" s="252" t="s">
        <v>67</v>
      </c>
      <c r="H192" s="252" t="s">
        <v>22</v>
      </c>
      <c r="I192" s="260" t="s">
        <v>133</v>
      </c>
      <c r="J192" s="258"/>
      <c r="K192" s="247">
        <f>K195</f>
        <v>250</v>
      </c>
    </row>
    <row r="193" spans="1:12" x14ac:dyDescent="0.25">
      <c r="A193" s="33"/>
      <c r="B193" s="40" t="s">
        <v>120</v>
      </c>
      <c r="C193" s="35">
        <v>992</v>
      </c>
      <c r="D193" s="36" t="s">
        <v>39</v>
      </c>
      <c r="E193" s="36" t="s">
        <v>23</v>
      </c>
      <c r="F193" s="259" t="s">
        <v>101</v>
      </c>
      <c r="G193" s="252" t="s">
        <v>76</v>
      </c>
      <c r="H193" s="252" t="s">
        <v>22</v>
      </c>
      <c r="I193" s="260" t="s">
        <v>133</v>
      </c>
      <c r="J193" s="258"/>
      <c r="K193" s="247">
        <f>K194</f>
        <v>250</v>
      </c>
    </row>
    <row r="194" spans="1:12" x14ac:dyDescent="0.25">
      <c r="A194" s="33"/>
      <c r="B194" s="73" t="s">
        <v>58</v>
      </c>
      <c r="C194" s="35">
        <v>992</v>
      </c>
      <c r="D194" s="36" t="s">
        <v>39</v>
      </c>
      <c r="E194" s="36" t="s">
        <v>23</v>
      </c>
      <c r="F194" s="259" t="s">
        <v>101</v>
      </c>
      <c r="G194" s="252" t="s">
        <v>76</v>
      </c>
      <c r="H194" s="252" t="s">
        <v>22</v>
      </c>
      <c r="I194" s="260" t="s">
        <v>140</v>
      </c>
      <c r="J194" s="258"/>
      <c r="K194" s="247">
        <f>K195</f>
        <v>250</v>
      </c>
    </row>
    <row r="195" spans="1:12" ht="30" x14ac:dyDescent="0.25">
      <c r="A195" s="137"/>
      <c r="B195" s="405" t="s">
        <v>81</v>
      </c>
      <c r="C195" s="138">
        <v>992</v>
      </c>
      <c r="D195" s="156" t="s">
        <v>39</v>
      </c>
      <c r="E195" s="156" t="s">
        <v>23</v>
      </c>
      <c r="F195" s="441" t="s">
        <v>101</v>
      </c>
      <c r="G195" s="442" t="s">
        <v>76</v>
      </c>
      <c r="H195" s="442" t="s">
        <v>22</v>
      </c>
      <c r="I195" s="443" t="s">
        <v>140</v>
      </c>
      <c r="J195" s="428" t="s">
        <v>82</v>
      </c>
      <c r="K195" s="368">
        <v>250</v>
      </c>
    </row>
    <row r="196" spans="1:12" x14ac:dyDescent="0.25">
      <c r="A196" s="33"/>
      <c r="B196" s="395" t="s">
        <v>507</v>
      </c>
      <c r="C196" s="65">
        <v>992</v>
      </c>
      <c r="D196" s="66" t="s">
        <v>40</v>
      </c>
      <c r="E196" s="66" t="s">
        <v>22</v>
      </c>
      <c r="F196" s="250"/>
      <c r="G196" s="251"/>
      <c r="H196" s="251"/>
      <c r="I196" s="253"/>
      <c r="J196" s="249"/>
      <c r="K196" s="254">
        <f>K201</f>
        <v>2</v>
      </c>
      <c r="L196" s="406"/>
    </row>
    <row r="197" spans="1:12" ht="29.25" x14ac:dyDescent="0.25">
      <c r="A197" s="33"/>
      <c r="B197" s="395" t="s">
        <v>591</v>
      </c>
      <c r="C197" s="65">
        <v>992</v>
      </c>
      <c r="D197" s="66" t="s">
        <v>40</v>
      </c>
      <c r="E197" s="66" t="s">
        <v>21</v>
      </c>
      <c r="F197" s="250"/>
      <c r="G197" s="251"/>
      <c r="H197" s="251"/>
      <c r="I197" s="253"/>
      <c r="J197" s="249"/>
      <c r="K197" s="254">
        <f>K200</f>
        <v>2</v>
      </c>
    </row>
    <row r="198" spans="1:12" x14ac:dyDescent="0.25">
      <c r="A198" s="33"/>
      <c r="B198" s="79" t="s">
        <v>509</v>
      </c>
      <c r="C198" s="35">
        <v>992</v>
      </c>
      <c r="D198" s="221" t="s">
        <v>40</v>
      </c>
      <c r="E198" s="221" t="s">
        <v>21</v>
      </c>
      <c r="F198" s="259" t="s">
        <v>510</v>
      </c>
      <c r="G198" s="252" t="s">
        <v>67</v>
      </c>
      <c r="H198" s="252" t="s">
        <v>22</v>
      </c>
      <c r="I198" s="260" t="s">
        <v>133</v>
      </c>
      <c r="J198" s="258"/>
      <c r="K198" s="247">
        <f>K201</f>
        <v>2</v>
      </c>
    </row>
    <row r="199" spans="1:12" ht="30" x14ac:dyDescent="0.25">
      <c r="A199" s="33"/>
      <c r="B199" s="79" t="s">
        <v>511</v>
      </c>
      <c r="C199" s="35">
        <v>992</v>
      </c>
      <c r="D199" s="221" t="s">
        <v>40</v>
      </c>
      <c r="E199" s="221" t="s">
        <v>21</v>
      </c>
      <c r="F199" s="259" t="s">
        <v>510</v>
      </c>
      <c r="G199" s="252" t="s">
        <v>69</v>
      </c>
      <c r="H199" s="252" t="s">
        <v>22</v>
      </c>
      <c r="I199" s="260" t="s">
        <v>133</v>
      </c>
      <c r="J199" s="258"/>
      <c r="K199" s="247">
        <f>K200</f>
        <v>2</v>
      </c>
    </row>
    <row r="200" spans="1:12" x14ac:dyDescent="0.25">
      <c r="A200" s="33"/>
      <c r="B200" s="79" t="s">
        <v>512</v>
      </c>
      <c r="C200" s="35">
        <v>992</v>
      </c>
      <c r="D200" s="221" t="s">
        <v>40</v>
      </c>
      <c r="E200" s="221" t="s">
        <v>21</v>
      </c>
      <c r="F200" s="259" t="s">
        <v>510</v>
      </c>
      <c r="G200" s="252" t="s">
        <v>69</v>
      </c>
      <c r="H200" s="252" t="s">
        <v>22</v>
      </c>
      <c r="I200" s="260" t="s">
        <v>513</v>
      </c>
      <c r="J200" s="258"/>
      <c r="K200" s="247">
        <f>K201</f>
        <v>2</v>
      </c>
    </row>
    <row r="201" spans="1:12" x14ac:dyDescent="0.25">
      <c r="A201" s="33"/>
      <c r="B201" s="79" t="s">
        <v>514</v>
      </c>
      <c r="C201" s="35">
        <v>992</v>
      </c>
      <c r="D201" s="258" t="s">
        <v>40</v>
      </c>
      <c r="E201" s="258" t="s">
        <v>21</v>
      </c>
      <c r="F201" s="259" t="s">
        <v>510</v>
      </c>
      <c r="G201" s="252" t="s">
        <v>69</v>
      </c>
      <c r="H201" s="252" t="s">
        <v>22</v>
      </c>
      <c r="I201" s="260" t="s">
        <v>513</v>
      </c>
      <c r="J201" s="258" t="s">
        <v>506</v>
      </c>
      <c r="K201" s="247">
        <v>2</v>
      </c>
    </row>
    <row r="204" spans="1:12" ht="18.75" x14ac:dyDescent="0.3">
      <c r="B204" s="500" t="s">
        <v>603</v>
      </c>
      <c r="C204" s="501"/>
      <c r="D204" s="501"/>
      <c r="E204" s="501"/>
      <c r="F204" s="501"/>
      <c r="G204" s="501"/>
      <c r="H204" s="501"/>
    </row>
  </sheetData>
  <mergeCells count="14">
    <mergeCell ref="C7:D7"/>
    <mergeCell ref="E7:F7"/>
    <mergeCell ref="G7:H7"/>
    <mergeCell ref="B204:H204"/>
    <mergeCell ref="C9:K9"/>
    <mergeCell ref="C10:K10"/>
    <mergeCell ref="C11:K11"/>
    <mergeCell ref="C12:K12"/>
    <mergeCell ref="A15:K15"/>
    <mergeCell ref="A16:K16"/>
    <mergeCell ref="F18:I18"/>
    <mergeCell ref="F19:I19"/>
    <mergeCell ref="C14:K14"/>
    <mergeCell ref="F20:I20"/>
  </mergeCells>
  <phoneticPr fontId="32" type="noConversion"/>
  <pageMargins left="0.7" right="0.7" top="0.28000000000000003" bottom="0.45" header="0.16" footer="0.3"/>
  <pageSetup paperSize="9" scale="6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view="pageBreakPreview" topLeftCell="A25" zoomScale="60" zoomScaleNormal="80" workbookViewId="0">
      <selection activeCell="C5" sqref="C5"/>
    </sheetView>
  </sheetViews>
  <sheetFormatPr defaultRowHeight="15" x14ac:dyDescent="0.25"/>
  <cols>
    <col min="1" max="1" width="33.42578125" customWidth="1"/>
    <col min="2" max="2" width="74.85546875" customWidth="1"/>
    <col min="3" max="3" width="26.140625" customWidth="1"/>
    <col min="4" max="5" width="0" hidden="1" customWidth="1"/>
  </cols>
  <sheetData>
    <row r="1" spans="1:13" ht="15.75" x14ac:dyDescent="0.25">
      <c r="B1" s="205"/>
      <c r="C1" s="213" t="s">
        <v>618</v>
      </c>
    </row>
    <row r="2" spans="1:13" ht="15.75" x14ac:dyDescent="0.25">
      <c r="B2" s="205"/>
      <c r="C2" s="206" t="s">
        <v>0</v>
      </c>
    </row>
    <row r="3" spans="1:13" ht="15.75" x14ac:dyDescent="0.25">
      <c r="B3" s="205"/>
      <c r="C3" s="206" t="s">
        <v>1</v>
      </c>
    </row>
    <row r="4" spans="1:13" ht="15.75" x14ac:dyDescent="0.25">
      <c r="B4" s="205"/>
      <c r="C4" s="206" t="s">
        <v>2</v>
      </c>
    </row>
    <row r="5" spans="1:13" x14ac:dyDescent="0.25">
      <c r="B5" s="205"/>
      <c r="C5" s="204" t="s">
        <v>620</v>
      </c>
    </row>
    <row r="7" spans="1:13" ht="15.75" x14ac:dyDescent="0.25">
      <c r="B7" s="205"/>
      <c r="C7" s="213" t="s">
        <v>460</v>
      </c>
    </row>
    <row r="8" spans="1:13" ht="15.75" x14ac:dyDescent="0.25">
      <c r="B8" s="205"/>
      <c r="C8" s="213" t="s">
        <v>0</v>
      </c>
      <c r="L8" s="207"/>
      <c r="M8" s="207"/>
    </row>
    <row r="9" spans="1:13" ht="15.75" x14ac:dyDescent="0.25">
      <c r="B9" s="205"/>
      <c r="C9" s="206" t="s">
        <v>1</v>
      </c>
    </row>
    <row r="10" spans="1:13" ht="15.75" x14ac:dyDescent="0.25">
      <c r="B10" s="205"/>
      <c r="C10" s="206" t="s">
        <v>2</v>
      </c>
    </row>
    <row r="11" spans="1:13" x14ac:dyDescent="0.25">
      <c r="B11" s="205"/>
      <c r="C11" s="204" t="s">
        <v>612</v>
      </c>
    </row>
    <row r="12" spans="1:13" ht="18.75" x14ac:dyDescent="0.3">
      <c r="A12" s="203"/>
    </row>
    <row r="13" spans="1:13" ht="4.5" customHeight="1" x14ac:dyDescent="0.3">
      <c r="A13" s="202"/>
      <c r="B13" s="201"/>
      <c r="C13" s="201"/>
    </row>
    <row r="14" spans="1:13" ht="46.5" customHeight="1" x14ac:dyDescent="0.25">
      <c r="A14" s="514" t="s">
        <v>527</v>
      </c>
      <c r="B14" s="515"/>
      <c r="C14" s="515"/>
    </row>
    <row r="15" spans="1:13" ht="18.75" x14ac:dyDescent="0.25">
      <c r="A15" s="515"/>
      <c r="B15" s="515"/>
      <c r="C15" s="515"/>
    </row>
    <row r="16" spans="1:13" ht="18.75" x14ac:dyDescent="0.25">
      <c r="B16" s="200"/>
      <c r="C16" s="199" t="s">
        <v>3</v>
      </c>
    </row>
    <row r="17" spans="1:7" ht="75" x14ac:dyDescent="0.25">
      <c r="A17" s="198" t="s">
        <v>202</v>
      </c>
      <c r="B17" s="198" t="s">
        <v>214</v>
      </c>
      <c r="C17" s="89" t="s">
        <v>157</v>
      </c>
      <c r="D17" s="41" t="s">
        <v>126</v>
      </c>
      <c r="E17" s="41" t="s">
        <v>125</v>
      </c>
    </row>
    <row r="18" spans="1:7" s="191" customFormat="1" ht="54.75" customHeight="1" x14ac:dyDescent="0.25">
      <c r="A18" s="197"/>
      <c r="B18" s="398" t="s">
        <v>213</v>
      </c>
      <c r="C18" s="193">
        <f>C19+C22+C28</f>
        <v>0</v>
      </c>
      <c r="G18" s="196"/>
    </row>
    <row r="19" spans="1:7" ht="45" customHeight="1" x14ac:dyDescent="0.25">
      <c r="A19" s="299" t="s">
        <v>497</v>
      </c>
      <c r="B19" s="299" t="s">
        <v>211</v>
      </c>
      <c r="C19" s="286">
        <v>0</v>
      </c>
    </row>
    <row r="20" spans="1:7" ht="45" customHeight="1" x14ac:dyDescent="0.25">
      <c r="A20" s="298" t="s">
        <v>498</v>
      </c>
      <c r="B20" s="298" t="s">
        <v>367</v>
      </c>
      <c r="C20" s="313">
        <v>0</v>
      </c>
    </row>
    <row r="21" spans="1:7" ht="36" customHeight="1" x14ac:dyDescent="0.25">
      <c r="A21" s="298" t="s">
        <v>499</v>
      </c>
      <c r="B21" s="298" t="s">
        <v>368</v>
      </c>
      <c r="C21" s="314">
        <v>0</v>
      </c>
    </row>
    <row r="22" spans="1:7" ht="30" customHeight="1" x14ac:dyDescent="0.25">
      <c r="A22" s="195" t="s">
        <v>485</v>
      </c>
      <c r="B22" s="194" t="s">
        <v>486</v>
      </c>
      <c r="C22" s="313">
        <f>C23</f>
        <v>0</v>
      </c>
    </row>
    <row r="23" spans="1:7" ht="43.5" customHeight="1" x14ac:dyDescent="0.25">
      <c r="A23" s="298" t="s">
        <v>487</v>
      </c>
      <c r="B23" s="189" t="s">
        <v>488</v>
      </c>
      <c r="C23" s="313">
        <f>C24+C26</f>
        <v>0</v>
      </c>
    </row>
    <row r="24" spans="1:7" ht="60" customHeight="1" x14ac:dyDescent="0.25">
      <c r="A24" s="298" t="s">
        <v>489</v>
      </c>
      <c r="B24" s="298" t="s">
        <v>490</v>
      </c>
      <c r="C24" s="314">
        <v>1900</v>
      </c>
    </row>
    <row r="25" spans="1:7" ht="57.75" customHeight="1" x14ac:dyDescent="0.25">
      <c r="A25" s="298" t="s">
        <v>491</v>
      </c>
      <c r="B25" s="298" t="s">
        <v>492</v>
      </c>
      <c r="C25" s="314">
        <v>1900</v>
      </c>
    </row>
    <row r="26" spans="1:7" ht="52.5" customHeight="1" x14ac:dyDescent="0.25">
      <c r="A26" s="298" t="s">
        <v>493</v>
      </c>
      <c r="B26" s="298" t="s">
        <v>494</v>
      </c>
      <c r="C26" s="314">
        <f>C27</f>
        <v>-1900</v>
      </c>
    </row>
    <row r="27" spans="1:7" ht="53.25" customHeight="1" x14ac:dyDescent="0.25">
      <c r="A27" s="192" t="s">
        <v>495</v>
      </c>
      <c r="B27" s="192" t="s">
        <v>496</v>
      </c>
      <c r="C27" s="315">
        <v>-1900</v>
      </c>
    </row>
    <row r="28" spans="1:7" s="191" customFormat="1" ht="36" customHeight="1" x14ac:dyDescent="0.25">
      <c r="A28" s="312" t="s">
        <v>477</v>
      </c>
      <c r="B28" s="300" t="s">
        <v>209</v>
      </c>
      <c r="C28" s="434">
        <f>C29+C33</f>
        <v>0</v>
      </c>
    </row>
    <row r="29" spans="1:7" ht="30" customHeight="1" x14ac:dyDescent="0.25">
      <c r="A29" s="298" t="s">
        <v>477</v>
      </c>
      <c r="B29" s="298" t="s">
        <v>369</v>
      </c>
      <c r="C29" s="313">
        <f>C32</f>
        <v>-60180.3</v>
      </c>
    </row>
    <row r="30" spans="1:7" ht="24.75" customHeight="1" x14ac:dyDescent="0.25">
      <c r="A30" s="298" t="s">
        <v>478</v>
      </c>
      <c r="B30" s="298" t="s">
        <v>342</v>
      </c>
      <c r="C30" s="316">
        <f>C32</f>
        <v>-60180.3</v>
      </c>
    </row>
    <row r="31" spans="1:7" ht="24.75" customHeight="1" x14ac:dyDescent="0.25">
      <c r="A31" s="317" t="s">
        <v>479</v>
      </c>
      <c r="B31" s="298" t="s">
        <v>370</v>
      </c>
      <c r="C31" s="316">
        <f>C32</f>
        <v>-60180.3</v>
      </c>
    </row>
    <row r="32" spans="1:7" ht="40.5" customHeight="1" x14ac:dyDescent="0.25">
      <c r="A32" s="319" t="s">
        <v>480</v>
      </c>
      <c r="B32" s="318" t="s">
        <v>207</v>
      </c>
      <c r="C32" s="316">
        <f>-58280.3+-1900</f>
        <v>-60180.3</v>
      </c>
    </row>
    <row r="33" spans="1:6" ht="24.75" customHeight="1" x14ac:dyDescent="0.25">
      <c r="A33" s="298" t="s">
        <v>481</v>
      </c>
      <c r="B33" s="298" t="s">
        <v>371</v>
      </c>
      <c r="C33" s="316">
        <f>C36</f>
        <v>60180.3</v>
      </c>
    </row>
    <row r="34" spans="1:6" ht="24.75" customHeight="1" x14ac:dyDescent="0.25">
      <c r="A34" s="298" t="s">
        <v>482</v>
      </c>
      <c r="B34" s="298" t="s">
        <v>206</v>
      </c>
      <c r="C34" s="316">
        <f>C36</f>
        <v>60180.3</v>
      </c>
    </row>
    <row r="35" spans="1:6" ht="24.75" customHeight="1" x14ac:dyDescent="0.25">
      <c r="A35" s="298" t="s">
        <v>483</v>
      </c>
      <c r="B35" s="298" t="s">
        <v>205</v>
      </c>
      <c r="C35" s="316">
        <f>C36</f>
        <v>60180.3</v>
      </c>
    </row>
    <row r="36" spans="1:6" ht="39.75" customHeight="1" x14ac:dyDescent="0.25">
      <c r="A36" s="298" t="s">
        <v>484</v>
      </c>
      <c r="B36" s="298" t="s">
        <v>204</v>
      </c>
      <c r="C36" s="316">
        <f>58280.3+1900</f>
        <v>60180.3</v>
      </c>
    </row>
    <row r="38" spans="1:6" ht="18.75" x14ac:dyDescent="0.3">
      <c r="A38" s="500" t="s">
        <v>595</v>
      </c>
      <c r="B38" s="516"/>
      <c r="C38" s="516"/>
    </row>
    <row r="40" spans="1:6" ht="18.75" x14ac:dyDescent="0.3">
      <c r="A40" s="500"/>
      <c r="B40" s="516"/>
      <c r="C40" s="516"/>
      <c r="D40" s="180"/>
      <c r="E40" s="180"/>
      <c r="F40" s="180"/>
    </row>
    <row r="41" spans="1:6" ht="18.75" x14ac:dyDescent="0.25">
      <c r="C41" s="190"/>
    </row>
  </sheetData>
  <mergeCells count="4">
    <mergeCell ref="A14:C14"/>
    <mergeCell ref="A15:C15"/>
    <mergeCell ref="A40:C40"/>
    <mergeCell ref="A38:C38"/>
  </mergeCells>
  <phoneticPr fontId="32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view="pageBreakPreview" topLeftCell="A5" zoomScale="124" zoomScaleNormal="100" zoomScaleSheetLayoutView="124" workbookViewId="0">
      <selection activeCell="B17" sqref="B17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213" t="s">
        <v>476</v>
      </c>
    </row>
    <row r="2" spans="1:2" ht="15.75" x14ac:dyDescent="0.25">
      <c r="B2" s="213" t="s">
        <v>0</v>
      </c>
    </row>
    <row r="3" spans="1:2" ht="15.75" x14ac:dyDescent="0.25">
      <c r="B3" s="213" t="s">
        <v>1</v>
      </c>
    </row>
    <row r="4" spans="1:2" ht="15.75" x14ac:dyDescent="0.25">
      <c r="B4" s="213" t="s">
        <v>2</v>
      </c>
    </row>
    <row r="5" spans="1:2" x14ac:dyDescent="0.25">
      <c r="B5" s="226" t="s">
        <v>505</v>
      </c>
    </row>
    <row r="9" spans="1:2" ht="135" customHeight="1" x14ac:dyDescent="0.25">
      <c r="A9" s="517" t="s">
        <v>559</v>
      </c>
      <c r="B9" s="518"/>
    </row>
    <row r="10" spans="1:2" ht="18.75" x14ac:dyDescent="0.25">
      <c r="A10" s="236"/>
      <c r="B10" s="236"/>
    </row>
    <row r="11" spans="1:2" ht="18.75" x14ac:dyDescent="0.3">
      <c r="A11" s="237"/>
      <c r="B11" s="237" t="s">
        <v>3</v>
      </c>
    </row>
    <row r="12" spans="1:2" ht="18.75" x14ac:dyDescent="0.25">
      <c r="A12" s="233" t="s">
        <v>260</v>
      </c>
      <c r="B12" s="238" t="s">
        <v>261</v>
      </c>
    </row>
    <row r="13" spans="1:2" ht="18.75" x14ac:dyDescent="0.25">
      <c r="A13" s="400">
        <v>1</v>
      </c>
      <c r="B13" s="239">
        <v>2</v>
      </c>
    </row>
    <row r="14" spans="1:2" ht="18.75" x14ac:dyDescent="0.25">
      <c r="A14" s="402" t="s">
        <v>262</v>
      </c>
      <c r="B14" s="399">
        <v>89.3</v>
      </c>
    </row>
    <row r="15" spans="1:2" ht="63" x14ac:dyDescent="0.25">
      <c r="A15" s="401" t="s">
        <v>351</v>
      </c>
      <c r="B15" s="239">
        <v>30.8</v>
      </c>
    </row>
    <row r="16" spans="1:2" ht="18.75" x14ac:dyDescent="0.25">
      <c r="A16" s="294" t="s">
        <v>352</v>
      </c>
      <c r="B16" s="239">
        <v>34.700000000000003</v>
      </c>
    </row>
    <row r="17" spans="1:3" ht="18.75" x14ac:dyDescent="0.3">
      <c r="A17" s="240" t="s">
        <v>263</v>
      </c>
      <c r="B17" s="295">
        <v>154.80000000000001</v>
      </c>
    </row>
    <row r="19" spans="1:3" x14ac:dyDescent="0.25">
      <c r="A19" s="519" t="s">
        <v>554</v>
      </c>
      <c r="B19" s="519"/>
      <c r="C19" s="519"/>
    </row>
  </sheetData>
  <mergeCells count="2">
    <mergeCell ref="A9:B9"/>
    <mergeCell ref="A19:C19"/>
  </mergeCells>
  <phoneticPr fontId="32" type="noConversion"/>
  <pageMargins left="0.7" right="0.7" top="0.75" bottom="0.75" header="0.3" footer="0.3"/>
  <pageSetup paperSize="9" scale="8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213" t="s">
        <v>264</v>
      </c>
    </row>
    <row r="2" spans="1:3" ht="15.75" x14ac:dyDescent="0.25">
      <c r="C2" s="213" t="s">
        <v>0</v>
      </c>
    </row>
    <row r="3" spans="1:3" ht="15.75" x14ac:dyDescent="0.25">
      <c r="C3" s="213" t="s">
        <v>1</v>
      </c>
    </row>
    <row r="4" spans="1:3" ht="15.75" x14ac:dyDescent="0.25">
      <c r="C4" s="213" t="s">
        <v>2</v>
      </c>
    </row>
    <row r="5" spans="1:3" x14ac:dyDescent="0.25">
      <c r="C5" s="226"/>
    </row>
    <row r="9" spans="1:3" ht="52.5" customHeight="1" x14ac:dyDescent="0.25">
      <c r="A9" s="483" t="s">
        <v>350</v>
      </c>
      <c r="B9" s="521"/>
      <c r="C9" s="521"/>
    </row>
    <row r="10" spans="1:3" ht="18.75" x14ac:dyDescent="0.3">
      <c r="A10" s="237"/>
    </row>
    <row r="11" spans="1:3" ht="18.75" x14ac:dyDescent="0.25">
      <c r="A11" s="233" t="s">
        <v>265</v>
      </c>
      <c r="B11" s="233" t="s">
        <v>266</v>
      </c>
      <c r="C11" s="233" t="s">
        <v>267</v>
      </c>
    </row>
    <row r="12" spans="1:3" ht="18.75" x14ac:dyDescent="0.25">
      <c r="A12" s="522" t="s">
        <v>268</v>
      </c>
      <c r="B12" s="523" t="s">
        <v>269</v>
      </c>
      <c r="C12" s="241" t="s">
        <v>270</v>
      </c>
    </row>
    <row r="13" spans="1:3" ht="18.75" x14ac:dyDescent="0.25">
      <c r="A13" s="522"/>
      <c r="B13" s="523"/>
      <c r="C13" s="241" t="s">
        <v>271</v>
      </c>
    </row>
    <row r="14" spans="1:3" ht="37.5" x14ac:dyDescent="0.25">
      <c r="A14" s="522"/>
      <c r="B14" s="523"/>
      <c r="C14" s="241" t="s">
        <v>272</v>
      </c>
    </row>
    <row r="15" spans="1:3" ht="18.75" x14ac:dyDescent="0.25">
      <c r="A15" s="522"/>
      <c r="B15" s="523"/>
      <c r="C15" s="241" t="s">
        <v>273</v>
      </c>
    </row>
    <row r="16" spans="1:3" ht="18.75" x14ac:dyDescent="0.25">
      <c r="A16" s="522"/>
      <c r="B16" s="523"/>
      <c r="C16" s="241" t="s">
        <v>274</v>
      </c>
    </row>
    <row r="17" spans="1:3" ht="18.75" x14ac:dyDescent="0.25">
      <c r="A17" s="522"/>
      <c r="B17" s="523"/>
      <c r="C17" s="241" t="s">
        <v>275</v>
      </c>
    </row>
    <row r="18" spans="1:3" ht="37.5" x14ac:dyDescent="0.25">
      <c r="A18" s="522"/>
      <c r="B18" s="523"/>
      <c r="C18" s="241" t="s">
        <v>276</v>
      </c>
    </row>
    <row r="19" spans="1:3" ht="37.5" x14ac:dyDescent="0.25">
      <c r="A19" s="522"/>
      <c r="B19" s="523"/>
      <c r="C19" s="241" t="s">
        <v>277</v>
      </c>
    </row>
    <row r="20" spans="1:3" ht="18.75" x14ac:dyDescent="0.25">
      <c r="A20" s="522" t="s">
        <v>278</v>
      </c>
      <c r="B20" s="523" t="s">
        <v>279</v>
      </c>
      <c r="C20" s="241" t="s">
        <v>270</v>
      </c>
    </row>
    <row r="21" spans="1:3" ht="18.75" x14ac:dyDescent="0.25">
      <c r="A21" s="522"/>
      <c r="B21" s="523"/>
      <c r="C21" s="241" t="s">
        <v>271</v>
      </c>
    </row>
    <row r="22" spans="1:3" ht="37.5" x14ac:dyDescent="0.25">
      <c r="A22" s="522"/>
      <c r="B22" s="523"/>
      <c r="C22" s="241" t="s">
        <v>272</v>
      </c>
    </row>
    <row r="23" spans="1:3" ht="18.75" x14ac:dyDescent="0.25">
      <c r="A23" s="522"/>
      <c r="B23" s="523"/>
      <c r="C23" s="241" t="s">
        <v>273</v>
      </c>
    </row>
    <row r="24" spans="1:3" ht="18.75" x14ac:dyDescent="0.25">
      <c r="A24" s="522"/>
      <c r="B24" s="523"/>
      <c r="C24" s="241" t="s">
        <v>274</v>
      </c>
    </row>
    <row r="25" spans="1:3" ht="18.75" x14ac:dyDescent="0.25">
      <c r="A25" s="522" t="s">
        <v>280</v>
      </c>
      <c r="B25" s="523" t="s">
        <v>281</v>
      </c>
      <c r="C25" s="241" t="s">
        <v>270</v>
      </c>
    </row>
    <row r="26" spans="1:3" ht="18.75" x14ac:dyDescent="0.25">
      <c r="A26" s="522"/>
      <c r="B26" s="523"/>
      <c r="C26" s="241" t="s">
        <v>271</v>
      </c>
    </row>
    <row r="27" spans="1:3" ht="37.5" x14ac:dyDescent="0.25">
      <c r="A27" s="522"/>
      <c r="B27" s="523"/>
      <c r="C27" s="241" t="s">
        <v>272</v>
      </c>
    </row>
    <row r="28" spans="1:3" ht="18.75" x14ac:dyDescent="0.25">
      <c r="A28" s="522"/>
      <c r="B28" s="523"/>
      <c r="C28" s="241" t="s">
        <v>273</v>
      </c>
    </row>
    <row r="29" spans="1:3" ht="18.75" x14ac:dyDescent="0.25">
      <c r="A29" s="522"/>
      <c r="B29" s="523"/>
      <c r="C29" s="241" t="s">
        <v>282</v>
      </c>
    </row>
    <row r="30" spans="1:3" ht="18.75" x14ac:dyDescent="0.25">
      <c r="A30" s="522"/>
      <c r="B30" s="523"/>
      <c r="C30" s="241" t="s">
        <v>283</v>
      </c>
    </row>
    <row r="31" spans="1:3" ht="75" x14ac:dyDescent="0.25">
      <c r="A31" s="242" t="s">
        <v>284</v>
      </c>
      <c r="B31" s="241" t="s">
        <v>285</v>
      </c>
      <c r="C31" s="241" t="s">
        <v>286</v>
      </c>
    </row>
    <row r="32" spans="1:3" ht="15.75" x14ac:dyDescent="0.25">
      <c r="A32" s="243"/>
    </row>
    <row r="33" spans="1:3" ht="18.75" x14ac:dyDescent="0.3">
      <c r="A33" s="520" t="s">
        <v>349</v>
      </c>
      <c r="B33" s="520"/>
      <c r="C33" s="520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2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8</vt:i4>
      </vt:variant>
    </vt:vector>
  </HeadingPairs>
  <TitlesOfParts>
    <vt:vector size="23" baseType="lpstr">
      <vt:lpstr>Прил0</vt:lpstr>
      <vt:lpstr>Прил 1</vt:lpstr>
      <vt:lpstr>Прил 2</vt:lpstr>
      <vt:lpstr>прил2</vt:lpstr>
      <vt:lpstr>прил.3</vt:lpstr>
      <vt:lpstr>прил._4</vt:lpstr>
      <vt:lpstr>Прил 5</vt:lpstr>
      <vt:lpstr>прил 7</vt:lpstr>
      <vt:lpstr>Прил 10+</vt:lpstr>
      <vt:lpstr>прил 8</vt:lpstr>
      <vt:lpstr>Заимст 9</vt:lpstr>
      <vt:lpstr>Заимст ин 10</vt:lpstr>
      <vt:lpstr>Гарант 11</vt:lpstr>
      <vt:lpstr>Гарант ин 12</vt:lpstr>
      <vt:lpstr>нормативы 13</vt:lpstr>
      <vt:lpstr>'Прил 1'!Область_печати</vt:lpstr>
      <vt:lpstr>'Прил 5'!Область_печати</vt:lpstr>
      <vt:lpstr>'прил 7'!Область_печати</vt:lpstr>
      <vt:lpstr>'прил 8'!Область_печати</vt:lpstr>
      <vt:lpstr>прил._4!Область_печати</vt:lpstr>
      <vt:lpstr>прил.3!Область_печати</vt:lpstr>
      <vt:lpstr>Прил0!Область_печати</vt:lpstr>
      <vt:lpstr>прил2!Область_печати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User</cp:lastModifiedBy>
  <cp:lastPrinted>2024-01-23T06:52:26Z</cp:lastPrinted>
  <dcterms:created xsi:type="dcterms:W3CDTF">2010-11-10T14:00:24Z</dcterms:created>
  <dcterms:modified xsi:type="dcterms:W3CDTF">2024-01-30T09:16:28Z</dcterms:modified>
</cp:coreProperties>
</file>