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\Desktop\Новая папка\"/>
    </mc:Choice>
  </mc:AlternateContent>
  <bookViews>
    <workbookView xWindow="-135" yWindow="855" windowWidth="12855" windowHeight="9030" tabRatio="849" activeTab="1"/>
  </bookViews>
  <sheets>
    <sheet name="-" sheetId="41" r:id="rId1"/>
    <sheet name="Прил 2" sheetId="44" r:id="rId2"/>
    <sheet name="Прил 10+" sheetId="47" state="hidden" r:id="rId3"/>
  </sheets>
  <definedNames>
    <definedName name="_xlnm.Print_Area" localSheetId="0">'-'!$A$1:$F$33</definedName>
  </definedNames>
  <calcPr calcId="152511"/>
</workbook>
</file>

<file path=xl/calcChain.xml><?xml version="1.0" encoding="utf-8"?>
<calcChain xmlns="http://schemas.openxmlformats.org/spreadsheetml/2006/main">
  <c r="D20" i="44" l="1"/>
  <c r="E18" i="44" l="1"/>
  <c r="E21" i="44" l="1"/>
  <c r="D14" i="44"/>
  <c r="D13" i="44" s="1"/>
  <c r="D12" i="44" l="1"/>
  <c r="C11" i="41"/>
  <c r="D11" i="44" l="1"/>
  <c r="D22" i="44"/>
  <c r="D19" i="44" s="1"/>
  <c r="C15" i="44"/>
  <c r="C17" i="44"/>
  <c r="J11" i="41"/>
  <c r="K20" i="41"/>
  <c r="D11" i="41"/>
  <c r="F11" i="41"/>
  <c r="G11" i="41"/>
  <c r="H11" i="41"/>
  <c r="I11" i="41"/>
  <c r="F23" i="41"/>
  <c r="G23" i="41"/>
  <c r="H23" i="41"/>
  <c r="I23" i="41"/>
  <c r="J23" i="41"/>
  <c r="K14" i="41"/>
  <c r="K18" i="41"/>
  <c r="K25" i="41"/>
  <c r="K27" i="41"/>
  <c r="J28" i="41" l="1"/>
  <c r="I28" i="41"/>
  <c r="C14" i="44"/>
  <c r="E15" i="44"/>
  <c r="C16" i="44"/>
  <c r="E16" i="44" s="1"/>
  <c r="E17" i="44"/>
  <c r="G28" i="41"/>
  <c r="H28" i="41"/>
  <c r="F28" i="41"/>
  <c r="C13" i="44" l="1"/>
  <c r="E14" i="44"/>
  <c r="E20" i="44" l="1"/>
  <c r="C12" i="44"/>
  <c r="E13" i="44"/>
  <c r="E23" i="44"/>
  <c r="E12" i="44" l="1"/>
  <c r="C23" i="41"/>
  <c r="C28" i="41" s="1"/>
  <c r="C22" i="44" l="1"/>
  <c r="C19" i="44" s="1"/>
  <c r="C11" i="44" s="1"/>
  <c r="K11" i="41"/>
  <c r="E22" i="44" l="1"/>
  <c r="E12" i="41"/>
  <c r="E15" i="41"/>
  <c r="D25" i="41"/>
  <c r="E25" i="41" s="1"/>
  <c r="E26" i="41"/>
  <c r="E19" i="44" l="1"/>
  <c r="E11" i="44" s="1"/>
  <c r="E11" i="41"/>
  <c r="D24" i="41"/>
  <c r="G29" i="41"/>
  <c r="E24" i="41" l="1"/>
  <c r="E23" i="41" s="1"/>
  <c r="E28" i="41" s="1"/>
  <c r="D23" i="41"/>
  <c r="D28" i="41" s="1"/>
</calcChain>
</file>

<file path=xl/sharedStrings.xml><?xml version="1.0" encoding="utf-8"?>
<sst xmlns="http://schemas.openxmlformats.org/spreadsheetml/2006/main" count="126" uniqueCount="100">
  <si>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</si>
  <si>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</si>
  <si>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</si>
  <si>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</si>
  <si>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Приложение № 2</t>
  </si>
  <si>
    <t>процент исполнения</t>
  </si>
  <si>
    <t>Исполнено 1 полугодие  2015 год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</si>
  <si>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</si>
  <si>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</si>
  <si>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</si>
  <si>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</si>
  <si>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</si>
  <si>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</si>
  <si>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</si>
  <si>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</si>
  <si>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</si>
  <si>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</si>
  <si>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</si>
  <si>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</si>
  <si>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</si>
  <si>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</si>
  <si>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Прчие доходы от компенсации затрат бюджетов  сельских поселений</t>
  </si>
  <si>
    <t xml:space="preserve"> 1 01 02010 01 0000 110</t>
  </si>
  <si>
    <t xml:space="preserve"> 1 06 06033 10 0000 110</t>
  </si>
  <si>
    <t xml:space="preserve"> 1 06 06043 10 0000 110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</si>
  <si>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</si>
  <si>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</si>
  <si>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</si>
  <si>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</si>
  <si>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</si>
  <si>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</si>
  <si>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</si>
  <si>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</si>
  <si>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</si>
  <si>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</si>
  <si>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</si>
  <si>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</si>
  <si>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</si>
  <si>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</si>
  <si>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</si>
  <si>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</si>
  <si>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</si>
  <si>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</si>
  <si>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</si>
  <si>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</si>
  <si>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</si>
  <si>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</si>
  <si>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</si>
  <si>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</si>
  <si>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</si>
  <si>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</si>
  <si>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</si>
  <si>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</si>
  <si>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</si>
  <si>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</si>
  <si>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</si>
  <si>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</si>
  <si>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</si>
  <si>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</si>
  <si>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</si>
  <si>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</si>
  <si>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</si>
  <si>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</si>
  <si>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</si>
  <si>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</si>
  <si>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</si>
  <si>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</si>
  <si>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</si>
  <si>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</si>
  <si>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</si>
  <si>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</si>
  <si>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</si>
  <si>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</si>
  <si>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</si>
  <si>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</si>
  <si>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</si>
  <si>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 Хомякова</t>
  </si>
  <si>
    <t>Начальник финансового отдела                                                  И.В. Хомякова</t>
  </si>
  <si>
    <t xml:space="preserve">
2 02 25467 10 0000 150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</si>
  <si>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</si>
  <si>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
2 02 25467 00 0000 150</t>
  </si>
  <si>
    <t xml:space="preserve"> 1 03 02230 01 0000 110               1 03 02240 01 0000 110               1 03 02250 01 0000 110</t>
  </si>
  <si>
    <t>Объем поступлений доходов в местный бюджет по кодам видов (подвидов) доходов за 1 квартал 2022 года</t>
  </si>
  <si>
    <t>к постановлению админитсрации</t>
  </si>
  <si>
    <t>% исполнения</t>
  </si>
  <si>
    <t>1 16 02010 02 0000 140</t>
  </si>
  <si>
    <t>Административные штрафы установленные законами субъектов Российской федерации об административных правонарушениях, за нарушение законов  и иных нормативных актов субъектов Российской Федерации</t>
  </si>
  <si>
    <t xml:space="preserve"> 1 13 02995 10 0000 130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</si>
  <si>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</si>
  <si>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 подлежащие зачислению в бюджет муниципального образования по нормативам действовашим в 2019 году</t>
  </si>
  <si>
    <t>Утвержденые бюджетные назначения Решения Совета № 157 от 02.06.2022 г.</t>
  </si>
  <si>
    <t>от ____________ № ______</t>
  </si>
  <si>
    <t>Исполнено за 1 -е полугодие 2022 г.</t>
  </si>
  <si>
    <t xml:space="preserve">
2 02 29999 10 0000 150</t>
  </si>
  <si>
    <t>Прочие субсидии бюджетам сельских поселений</t>
  </si>
  <si>
    <t>от ___________________ № _______</t>
  </si>
  <si>
    <t>Безвозмездные поступления из краевого  бюджета за  2022 год</t>
  </si>
  <si>
    <t>к Решению Совета</t>
  </si>
  <si>
    <t>Утвержденые бюджетные назначения Решения Совета № 176 от 22.12.2022 г.</t>
  </si>
  <si>
    <t>Исполнено за 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</si>
</sst>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7" fontId="16" fillId="0" borderId="0" applyBorder="0" applyProtection="0"/>
    <xf numFmtId="166" fontId="16" fillId="0" borderId="0" applyBorder="0" applyProtection="0"/>
    <xf numFmtId="0" fontId="17" fillId="0" borderId="0" applyNumberFormat="0" applyBorder="0" applyProtection="0">
      <alignment horizontal="center"/>
    </xf>
    <xf numFmtId="0" fontId="17" fillId="0" borderId="0" applyNumberFormat="0" applyBorder="0" applyProtection="0">
      <alignment horizontal="center" textRotation="90"/>
    </xf>
    <xf numFmtId="0" fontId="18" fillId="0" borderId="0" applyNumberFormat="0" applyBorder="0" applyProtection="0"/>
    <xf numFmtId="168" fontId="18" fillId="0" borderId="0" applyBorder="0" applyProtection="0"/>
    <xf numFmtId="0" fontId="19" fillId="0" borderId="0"/>
    <xf numFmtId="166" fontId="16" fillId="0" borderId="0" applyBorder="0" applyProtection="0"/>
    <xf numFmtId="166" fontId="20" fillId="0" borderId="0" applyBorder="0" applyProtection="0"/>
    <xf numFmtId="0" fontId="16" fillId="0" borderId="0" applyNumberFormat="0" applyBorder="0" applyProtection="0"/>
    <xf numFmtId="0" fontId="21" fillId="0" borderId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94">
    <xf numFmtId="0" fontId="0" fillId="0" borderId="0" xfId="0"/>
    <xf numFmtId="165" fontId="0" fillId="0" borderId="0" xfId="0" applyNumberFormat="1"/>
    <xf numFmtId="165" fontId="8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justify" vertical="top" wrapText="1"/>
    </xf>
    <xf numFmtId="165" fontId="14" fillId="0" borderId="0" xfId="13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165" fontId="4" fillId="4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4" fillId="4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6" fillId="0" borderId="0" xfId="0" applyFont="1"/>
    <xf numFmtId="165" fontId="26" fillId="0" borderId="0" xfId="0" applyNumberFormat="1" applyFont="1"/>
    <xf numFmtId="0" fontId="0" fillId="0" borderId="0" xfId="0" applyAlignment="1">
      <alignment horizontal="right"/>
    </xf>
    <xf numFmtId="0" fontId="25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3" applyFont="1" applyFill="1" applyBorder="1" applyAlignment="1">
      <alignment horizontal="left" vertical="center" wrapText="1"/>
    </xf>
    <xf numFmtId="165" fontId="3" fillId="2" borderId="1" xfId="1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3" applyNumberFormat="1" applyFont="1" applyFill="1" applyBorder="1" applyAlignment="1">
      <alignment horizontal="center" vertical="center" wrapText="1"/>
    </xf>
    <xf numFmtId="165" fontId="4" fillId="0" borderId="1" xfId="13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 vertical="center"/>
    </xf>
    <xf numFmtId="0" fontId="10" fillId="4" borderId="1" xfId="0" applyFont="1" applyFill="1" applyBorder="1" applyAlignment="1">
      <alignment horizontal="center" vertical="top" wrapText="1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2" applyNumberFormat="1" applyFont="1" applyFill="1" applyBorder="1" applyAlignment="1">
      <alignment horizontal="center" vertical="top" wrapText="1"/>
    </xf>
    <xf numFmtId="165" fontId="4" fillId="4" borderId="1" xfId="12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26" fillId="4" borderId="0" xfId="0" applyFont="1" applyFill="1"/>
    <xf numFmtId="0" fontId="14" fillId="4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165" fontId="28" fillId="0" borderId="1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26" fillId="0" borderId="0" xfId="0" applyFont="1" applyAlignment="1"/>
    <xf numFmtId="0" fontId="0" fillId="0" borderId="0" xfId="0" applyAlignment="1">
      <alignment horizontal="right"/>
    </xf>
    <xf numFmtId="0" fontId="4" fillId="0" borderId="0" xfId="7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zoomScale="80" zoomScaleNormal="80" zoomScaleSheetLayoutView="106" workbookViewId="0">
      <selection activeCell="N15" sqref="N15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32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1" width="16.140625" style="70" customWidth="1"/>
  </cols>
  <sheetData>
    <row r="1" spans="1:12" ht="15.75" x14ac:dyDescent="0.25">
      <c r="C1" s="34" t="s">
        <v>4</v>
      </c>
    </row>
    <row r="2" spans="1:12" ht="15.75" x14ac:dyDescent="0.25">
      <c r="C2" s="34" t="s">
        <v>83</v>
      </c>
    </row>
    <row r="3" spans="1:12" ht="15.75" x14ac:dyDescent="0.25">
      <c r="C3" s="60" t="s">
        <v>1</v>
      </c>
    </row>
    <row r="4" spans="1:12" ht="15.75" x14ac:dyDescent="0.25">
      <c r="C4" s="60" t="s">
        <v>2</v>
      </c>
    </row>
    <row r="5" spans="1:12" x14ac:dyDescent="0.25">
      <c r="B5" s="82" t="s">
        <v>91</v>
      </c>
      <c r="C5" s="83"/>
    </row>
    <row r="7" spans="1:12" ht="33.75" customHeight="1" x14ac:dyDescent="0.3">
      <c r="A7" s="84" t="s">
        <v>82</v>
      </c>
      <c r="B7" s="84"/>
      <c r="C7" s="84"/>
      <c r="L7" s="37"/>
    </row>
    <row r="8" spans="1:12" ht="18.75" x14ac:dyDescent="0.3">
      <c r="A8" s="80"/>
      <c r="B8" s="80"/>
      <c r="C8" s="80"/>
    </row>
    <row r="9" spans="1:12" ht="18.75" x14ac:dyDescent="0.3">
      <c r="C9" s="61" t="s">
        <v>3</v>
      </c>
    </row>
    <row r="10" spans="1:12" ht="112.5" x14ac:dyDescent="0.25">
      <c r="A10" s="11" t="s">
        <v>20</v>
      </c>
      <c r="B10" s="11" t="s">
        <v>19</v>
      </c>
      <c r="C10" s="59" t="s">
        <v>90</v>
      </c>
      <c r="D10" s="59" t="s">
        <v>6</v>
      </c>
      <c r="E10" s="59" t="s">
        <v>5</v>
      </c>
      <c r="F10" s="59"/>
      <c r="G10" s="59"/>
      <c r="H10" s="59"/>
      <c r="I10" s="59"/>
      <c r="J10" s="71" t="s">
        <v>92</v>
      </c>
      <c r="K10" s="71" t="s">
        <v>84</v>
      </c>
    </row>
    <row r="11" spans="1:12" ht="18.75" x14ac:dyDescent="0.25">
      <c r="A11" s="11" t="s">
        <v>18</v>
      </c>
      <c r="B11" s="10" t="s">
        <v>70</v>
      </c>
      <c r="C11" s="62">
        <f>C12+C13+C15+C18+C19+C22+C14+C20</f>
        <v>14124.2</v>
      </c>
      <c r="D11" s="62">
        <f t="shared" ref="D11:I11" si="0">D12+D13+D15+D18+D19+D22+D14</f>
        <v>1610.1000000000001</v>
      </c>
      <c r="E11" s="62" t="e">
        <f t="shared" si="0"/>
        <v>#REF!</v>
      </c>
      <c r="F11" s="62">
        <f t="shared" si="0"/>
        <v>0</v>
      </c>
      <c r="G11" s="62">
        <f t="shared" si="0"/>
        <v>3296.9</v>
      </c>
      <c r="H11" s="62">
        <f t="shared" si="0"/>
        <v>-871.79999999999973</v>
      </c>
      <c r="I11" s="62">
        <f t="shared" si="0"/>
        <v>0</v>
      </c>
      <c r="J11" s="62">
        <f>J12+J13+J15+J18+J19+J20+J21+J22</f>
        <v>2695.9</v>
      </c>
      <c r="K11" s="74">
        <f>J11*100/C11</f>
        <v>19.087098738335623</v>
      </c>
    </row>
    <row r="12" spans="1:12" ht="33" customHeight="1" x14ac:dyDescent="0.25">
      <c r="A12" s="16" t="s">
        <v>22</v>
      </c>
      <c r="B12" s="13" t="s">
        <v>17</v>
      </c>
      <c r="C12" s="63">
        <v>2500</v>
      </c>
      <c r="D12" s="5">
        <v>534.20000000000005</v>
      </c>
      <c r="E12" s="2" t="e">
        <f>D12/#REF!*100</f>
        <v>#REF!</v>
      </c>
      <c r="G12">
        <v>1150</v>
      </c>
      <c r="H12" s="1">
        <v>0</v>
      </c>
      <c r="J12" s="73">
        <v>688.9</v>
      </c>
      <c r="K12" s="74">
        <v>27.6</v>
      </c>
    </row>
    <row r="13" spans="1:12" ht="62.25" customHeight="1" x14ac:dyDescent="0.25">
      <c r="A13" s="44" t="s">
        <v>81</v>
      </c>
      <c r="B13" s="45" t="s">
        <v>71</v>
      </c>
      <c r="C13" s="63">
        <v>4379</v>
      </c>
      <c r="D13" s="5"/>
      <c r="E13" s="2"/>
      <c r="H13" s="1"/>
      <c r="J13" s="73">
        <v>1083.0999999999999</v>
      </c>
      <c r="K13" s="74">
        <v>24.7</v>
      </c>
    </row>
    <row r="14" spans="1:12" ht="33" customHeight="1" x14ac:dyDescent="0.25">
      <c r="A14" s="14" t="s">
        <v>58</v>
      </c>
      <c r="B14" s="13" t="s">
        <v>13</v>
      </c>
      <c r="C14" s="63">
        <v>206.2</v>
      </c>
      <c r="D14" s="5"/>
      <c r="E14" s="2"/>
      <c r="H14" s="1"/>
      <c r="J14" s="73">
        <v>0</v>
      </c>
      <c r="K14" s="74">
        <f t="shared" ref="K14:K27" si="1">J14*100/C14</f>
        <v>0</v>
      </c>
    </row>
    <row r="15" spans="1:12" ht="62.25" customHeight="1" x14ac:dyDescent="0.25">
      <c r="A15" s="17" t="s">
        <v>72</v>
      </c>
      <c r="B15" s="13" t="s">
        <v>73</v>
      </c>
      <c r="C15" s="63">
        <v>4800</v>
      </c>
      <c r="D15" s="12">
        <v>1075.9000000000001</v>
      </c>
      <c r="E15" s="2" t="e">
        <f>D15/#REF!*100</f>
        <v>#REF!</v>
      </c>
      <c r="G15">
        <v>2146.9</v>
      </c>
      <c r="H15" s="1">
        <v>-871.79999999999973</v>
      </c>
      <c r="J15" s="73">
        <v>576.1</v>
      </c>
      <c r="K15" s="74">
        <v>12</v>
      </c>
    </row>
    <row r="16" spans="1:12" ht="39" customHeight="1" x14ac:dyDescent="0.25">
      <c r="A16" s="17" t="s">
        <v>23</v>
      </c>
      <c r="B16" s="13" t="s">
        <v>57</v>
      </c>
      <c r="C16" s="63">
        <v>900</v>
      </c>
      <c r="D16" s="12">
        <v>6.8</v>
      </c>
      <c r="E16" s="2" t="e">
        <v>#REF!</v>
      </c>
      <c r="G16">
        <v>10.6</v>
      </c>
      <c r="H16" s="1">
        <v>0</v>
      </c>
      <c r="J16" s="73">
        <v>258.2</v>
      </c>
      <c r="K16" s="74">
        <v>28.7</v>
      </c>
    </row>
    <row r="17" spans="1:13" ht="37.5" x14ac:dyDescent="0.25">
      <c r="A17" s="17" t="s">
        <v>24</v>
      </c>
      <c r="B17" s="46" t="s">
        <v>16</v>
      </c>
      <c r="C17" s="63">
        <v>3900</v>
      </c>
      <c r="D17" s="12"/>
      <c r="E17" s="2"/>
      <c r="H17" s="1"/>
      <c r="J17" s="73">
        <v>317.89999999999998</v>
      </c>
      <c r="K17" s="74">
        <v>8.1999999999999993</v>
      </c>
    </row>
    <row r="18" spans="1:13" ht="37.5" customHeight="1" x14ac:dyDescent="0.25">
      <c r="A18" s="17" t="s">
        <v>15</v>
      </c>
      <c r="B18" s="13" t="s">
        <v>14</v>
      </c>
      <c r="C18" s="63">
        <v>2000</v>
      </c>
      <c r="D18" s="5"/>
      <c r="E18" s="2"/>
      <c r="H18" s="1"/>
      <c r="J18" s="73">
        <v>280</v>
      </c>
      <c r="K18" s="74">
        <f t="shared" si="1"/>
        <v>14</v>
      </c>
    </row>
    <row r="19" spans="1:13" ht="84.75" customHeight="1" x14ac:dyDescent="0.25">
      <c r="A19" s="17" t="s">
        <v>59</v>
      </c>
      <c r="B19" s="33" t="s">
        <v>56</v>
      </c>
      <c r="C19" s="75">
        <v>139</v>
      </c>
      <c r="D19" s="5"/>
      <c r="E19" s="2"/>
      <c r="H19" s="1"/>
      <c r="J19" s="73">
        <v>13.8</v>
      </c>
      <c r="K19" s="74">
        <v>9.9</v>
      </c>
    </row>
    <row r="20" spans="1:13" ht="84.75" customHeight="1" x14ac:dyDescent="0.3">
      <c r="A20" s="47" t="s">
        <v>87</v>
      </c>
      <c r="B20" s="48" t="s">
        <v>21</v>
      </c>
      <c r="C20" s="75">
        <v>100</v>
      </c>
      <c r="D20" s="5"/>
      <c r="E20" s="2"/>
      <c r="H20" s="1"/>
      <c r="J20" s="73">
        <v>42</v>
      </c>
      <c r="K20" s="74">
        <f t="shared" ref="K20" si="2">J20*100/C20</f>
        <v>42</v>
      </c>
    </row>
    <row r="21" spans="1:13" ht="84.75" customHeight="1" x14ac:dyDescent="0.3">
      <c r="A21" s="47" t="s">
        <v>85</v>
      </c>
      <c r="B21" s="48" t="s">
        <v>86</v>
      </c>
      <c r="C21" s="64"/>
      <c r="D21" s="5"/>
      <c r="E21" s="2"/>
      <c r="H21" s="1"/>
      <c r="J21" s="73">
        <v>1</v>
      </c>
      <c r="K21" s="74"/>
    </row>
    <row r="22" spans="1:13" ht="93.75" x14ac:dyDescent="0.3">
      <c r="A22" s="47" t="s">
        <v>88</v>
      </c>
      <c r="B22" s="48" t="s">
        <v>89</v>
      </c>
      <c r="C22" s="64"/>
      <c r="D22" s="5"/>
      <c r="E22" s="2"/>
      <c r="H22" s="1"/>
      <c r="J22" s="73">
        <v>11</v>
      </c>
      <c r="K22" s="74"/>
    </row>
    <row r="23" spans="1:13" ht="18.75" x14ac:dyDescent="0.25">
      <c r="A23" s="18" t="s">
        <v>12</v>
      </c>
      <c r="B23" s="10" t="s">
        <v>11</v>
      </c>
      <c r="C23" s="62">
        <f>C24+C26+C27+C25</f>
        <v>10879.599999999999</v>
      </c>
      <c r="D23" s="62" t="e">
        <f t="shared" ref="D23:J23" si="3">D24+D26+D27+D25</f>
        <v>#REF!</v>
      </c>
      <c r="E23" s="62" t="e">
        <f t="shared" si="3"/>
        <v>#REF!</v>
      </c>
      <c r="F23" s="62">
        <f t="shared" si="3"/>
        <v>0</v>
      </c>
      <c r="G23" s="62">
        <f t="shared" si="3"/>
        <v>10958.199999999999</v>
      </c>
      <c r="H23" s="62">
        <f t="shared" si="3"/>
        <v>0</v>
      </c>
      <c r="I23" s="62">
        <f t="shared" si="3"/>
        <v>0</v>
      </c>
      <c r="J23" s="62">
        <f t="shared" si="3"/>
        <v>4203.5</v>
      </c>
      <c r="K23" s="74">
        <v>20.2</v>
      </c>
    </row>
    <row r="24" spans="1:13" ht="37.5" x14ac:dyDescent="0.25">
      <c r="A24" s="36" t="s">
        <v>60</v>
      </c>
      <c r="B24" s="9" t="s">
        <v>10</v>
      </c>
      <c r="C24" s="35">
        <v>8629.7999999999993</v>
      </c>
      <c r="D24" s="4" t="e">
        <f>#REF!+D26+#REF!+D25</f>
        <v>#REF!</v>
      </c>
      <c r="E24" s="3" t="e">
        <f>D24/#REF!*100</f>
        <v>#REF!</v>
      </c>
      <c r="G24">
        <v>8542.4</v>
      </c>
      <c r="H24" s="1">
        <v>0</v>
      </c>
      <c r="J24" s="72">
        <v>2158.4</v>
      </c>
      <c r="K24" s="74">
        <v>25</v>
      </c>
    </row>
    <row r="25" spans="1:13" ht="60.75" customHeight="1" x14ac:dyDescent="0.25">
      <c r="A25" s="38" t="s">
        <v>74</v>
      </c>
      <c r="B25" s="43" t="s">
        <v>75</v>
      </c>
      <c r="C25" s="63">
        <v>2000</v>
      </c>
      <c r="D25" s="8">
        <f>1444.1+639.9</f>
        <v>2084</v>
      </c>
      <c r="E25" s="2" t="e">
        <f>D25/#REF!*100</f>
        <v>#REF!</v>
      </c>
      <c r="F25" s="7"/>
      <c r="G25">
        <v>2248.4</v>
      </c>
      <c r="H25" s="1">
        <v>0</v>
      </c>
      <c r="J25" s="72">
        <v>2000</v>
      </c>
      <c r="K25" s="74">
        <f t="shared" si="1"/>
        <v>100</v>
      </c>
    </row>
    <row r="26" spans="1:13" ht="57.75" customHeight="1" x14ac:dyDescent="0.25">
      <c r="A26" s="30" t="s">
        <v>61</v>
      </c>
      <c r="B26" s="6" t="s">
        <v>9</v>
      </c>
      <c r="C26" s="63">
        <v>246</v>
      </c>
      <c r="D26" s="5">
        <v>94.7</v>
      </c>
      <c r="E26" s="2" t="e">
        <f>D26/#REF!*100</f>
        <v>#REF!</v>
      </c>
      <c r="F26" s="7"/>
      <c r="G26">
        <v>167.4</v>
      </c>
      <c r="H26" s="1">
        <v>0</v>
      </c>
      <c r="J26" s="72">
        <v>45.1</v>
      </c>
      <c r="K26" s="74">
        <v>18.3</v>
      </c>
    </row>
    <row r="27" spans="1:13" ht="57.75" customHeight="1" x14ac:dyDescent="0.25">
      <c r="A27" s="30" t="s">
        <v>62</v>
      </c>
      <c r="B27" s="6" t="s">
        <v>8</v>
      </c>
      <c r="C27" s="63">
        <v>3.8</v>
      </c>
      <c r="D27" s="5"/>
      <c r="E27" s="2"/>
      <c r="F27" s="7"/>
      <c r="H27" s="1"/>
      <c r="J27" s="72">
        <v>0</v>
      </c>
      <c r="K27" s="74">
        <f t="shared" si="1"/>
        <v>0</v>
      </c>
    </row>
    <row r="28" spans="1:13" ht="18.75" x14ac:dyDescent="0.25">
      <c r="A28" s="78" t="s">
        <v>7</v>
      </c>
      <c r="B28" s="79"/>
      <c r="C28" s="62">
        <f>C11+C23</f>
        <v>25003.8</v>
      </c>
      <c r="D28" s="62" t="e">
        <f t="shared" ref="D28:I28" si="4">D11+D23</f>
        <v>#REF!</v>
      </c>
      <c r="E28" s="62" t="e">
        <f t="shared" si="4"/>
        <v>#REF!</v>
      </c>
      <c r="F28" s="62">
        <f t="shared" si="4"/>
        <v>0</v>
      </c>
      <c r="G28" s="62">
        <f t="shared" si="4"/>
        <v>14255.099999999999</v>
      </c>
      <c r="H28" s="62">
        <f t="shared" si="4"/>
        <v>-871.79999999999973</v>
      </c>
      <c r="I28" s="62">
        <f t="shared" si="4"/>
        <v>0</v>
      </c>
      <c r="J28" s="62">
        <f>J23+J11</f>
        <v>6899.4</v>
      </c>
      <c r="K28" s="74">
        <v>18.399999999999999</v>
      </c>
      <c r="M28" s="1"/>
    </row>
    <row r="29" spans="1:13" x14ac:dyDescent="0.25">
      <c r="G29" s="1">
        <f>G28-C28</f>
        <v>-10748.7</v>
      </c>
    </row>
    <row r="30" spans="1:13" x14ac:dyDescent="0.25">
      <c r="G30" s="1"/>
    </row>
    <row r="31" spans="1:13" ht="18.75" x14ac:dyDescent="0.25">
      <c r="A31" s="81" t="s">
        <v>76</v>
      </c>
      <c r="B31" s="81"/>
      <c r="E31" s="1"/>
    </row>
  </sheetData>
  <mergeCells count="5">
    <mergeCell ref="A28:B28"/>
    <mergeCell ref="A8:C8"/>
    <mergeCell ref="A31:B31"/>
    <mergeCell ref="B5:C5"/>
    <mergeCell ref="A7:C7"/>
  </mergeCells>
  <phoneticPr fontId="11" type="noConversion"/>
  <pageMargins left="0.70866141732283472" right="0.35433070866141736" top="0.3937007874015748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8" workbookViewId="0">
      <selection activeCell="C9" sqref="C9"/>
    </sheetView>
  </sheetViews>
  <sheetFormatPr defaultRowHeight="15" x14ac:dyDescent="0.25"/>
  <cols>
    <col min="1" max="1" width="29.140625" style="31" customWidth="1"/>
    <col min="2" max="2" width="49.7109375" customWidth="1"/>
    <col min="3" max="3" width="20.85546875" style="1" customWidth="1"/>
    <col min="4" max="4" width="15.28515625" customWidth="1"/>
    <col min="5" max="5" width="16.42578125" customWidth="1"/>
  </cols>
  <sheetData>
    <row r="1" spans="1:5" ht="15.75" x14ac:dyDescent="0.25">
      <c r="C1" s="20" t="s">
        <v>4</v>
      </c>
    </row>
    <row r="2" spans="1:5" ht="15.75" x14ac:dyDescent="0.25">
      <c r="C2" s="20" t="s">
        <v>97</v>
      </c>
    </row>
    <row r="3" spans="1:5" ht="15.75" x14ac:dyDescent="0.25">
      <c r="C3" s="20" t="s">
        <v>1</v>
      </c>
    </row>
    <row r="4" spans="1:5" ht="15.75" x14ac:dyDescent="0.25">
      <c r="C4" s="20" t="s">
        <v>2</v>
      </c>
    </row>
    <row r="5" spans="1:5" x14ac:dyDescent="0.25">
      <c r="B5" s="89" t="s">
        <v>95</v>
      </c>
      <c r="C5" s="89"/>
    </row>
    <row r="6" spans="1:5" x14ac:dyDescent="0.25">
      <c r="B6" s="42"/>
      <c r="C6" s="42"/>
    </row>
    <row r="7" spans="1:5" ht="18.75" customHeight="1" x14ac:dyDescent="0.3">
      <c r="A7" s="85" t="s">
        <v>96</v>
      </c>
      <c r="B7" s="85"/>
      <c r="C7" s="85"/>
      <c r="D7" s="21"/>
    </row>
    <row r="8" spans="1:5" ht="18.75" customHeight="1" x14ac:dyDescent="0.3">
      <c r="D8" s="22"/>
      <c r="E8" s="49" t="s">
        <v>3</v>
      </c>
    </row>
    <row r="9" spans="1:5" ht="112.5" x14ac:dyDescent="0.25">
      <c r="A9" s="65" t="s">
        <v>20</v>
      </c>
      <c r="B9" s="39" t="s">
        <v>19</v>
      </c>
      <c r="C9" s="50" t="s">
        <v>98</v>
      </c>
      <c r="D9" s="50" t="s">
        <v>99</v>
      </c>
      <c r="E9" s="50" t="s">
        <v>84</v>
      </c>
    </row>
    <row r="10" spans="1:5" ht="18.75" x14ac:dyDescent="0.3">
      <c r="A10" s="66">
        <v>1</v>
      </c>
      <c r="B10" s="51">
        <v>2</v>
      </c>
      <c r="C10" s="52">
        <v>3</v>
      </c>
      <c r="D10" s="52">
        <v>4</v>
      </c>
      <c r="E10" s="52">
        <v>5</v>
      </c>
    </row>
    <row r="11" spans="1:5" ht="25.5" customHeight="1" x14ac:dyDescent="0.25">
      <c r="A11" s="65" t="s">
        <v>25</v>
      </c>
      <c r="B11" s="53" t="s">
        <v>11</v>
      </c>
      <c r="C11" s="54">
        <f>C12+C16+C18+C19</f>
        <v>14289.4</v>
      </c>
      <c r="D11" s="54">
        <f t="shared" ref="D11:E11" si="0">D12+D16+D18+D19</f>
        <v>14272.4</v>
      </c>
      <c r="E11" s="54">
        <f t="shared" si="0"/>
        <v>399.49941107184924</v>
      </c>
    </row>
    <row r="12" spans="1:5" ht="56.25" x14ac:dyDescent="0.25">
      <c r="A12" s="38" t="s">
        <v>26</v>
      </c>
      <c r="B12" s="55" t="s">
        <v>27</v>
      </c>
      <c r="C12" s="56">
        <f t="shared" ref="C12:D14" si="1">C13</f>
        <v>8629.7999999999993</v>
      </c>
      <c r="D12" s="56">
        <f t="shared" si="1"/>
        <v>8629.7999999999993</v>
      </c>
      <c r="E12" s="77">
        <f t="shared" ref="E12:E23" si="2">D12*100/C12</f>
        <v>100</v>
      </c>
    </row>
    <row r="13" spans="1:5" ht="40.5" customHeight="1" x14ac:dyDescent="0.25">
      <c r="A13" s="67" t="s">
        <v>63</v>
      </c>
      <c r="B13" s="9" t="s">
        <v>28</v>
      </c>
      <c r="C13" s="56">
        <f t="shared" si="1"/>
        <v>8629.7999999999993</v>
      </c>
      <c r="D13" s="56">
        <f t="shared" si="1"/>
        <v>8629.7999999999993</v>
      </c>
      <c r="E13" s="77">
        <f t="shared" si="2"/>
        <v>100</v>
      </c>
    </row>
    <row r="14" spans="1:5" ht="37.5" x14ac:dyDescent="0.25">
      <c r="A14" s="38" t="s">
        <v>64</v>
      </c>
      <c r="B14" s="9" t="s">
        <v>29</v>
      </c>
      <c r="C14" s="56">
        <f t="shared" si="1"/>
        <v>8629.7999999999993</v>
      </c>
      <c r="D14" s="56">
        <f t="shared" si="1"/>
        <v>8629.7999999999993</v>
      </c>
      <c r="E14" s="77">
        <f t="shared" si="2"/>
        <v>100</v>
      </c>
    </row>
    <row r="15" spans="1:5" ht="56.25" x14ac:dyDescent="0.25">
      <c r="A15" s="67" t="s">
        <v>60</v>
      </c>
      <c r="B15" s="9" t="s">
        <v>10</v>
      </c>
      <c r="C15" s="56">
        <f>'-'!C24</f>
        <v>8629.7999999999993</v>
      </c>
      <c r="D15" s="56">
        <v>8629.7999999999993</v>
      </c>
      <c r="E15" s="77">
        <f t="shared" si="2"/>
        <v>100</v>
      </c>
    </row>
    <row r="16" spans="1:5" ht="63" x14ac:dyDescent="0.25">
      <c r="A16" s="38" t="s">
        <v>80</v>
      </c>
      <c r="B16" s="58" t="s">
        <v>79</v>
      </c>
      <c r="C16" s="56">
        <f>C17</f>
        <v>2000</v>
      </c>
      <c r="D16" s="56">
        <v>2000</v>
      </c>
      <c r="E16" s="77">
        <f t="shared" si="2"/>
        <v>100</v>
      </c>
    </row>
    <row r="17" spans="1:5" ht="112.5" x14ac:dyDescent="0.25">
      <c r="A17" s="38" t="s">
        <v>78</v>
      </c>
      <c r="B17" s="43" t="s">
        <v>75</v>
      </c>
      <c r="C17" s="56">
        <f>'-'!C25</f>
        <v>2000</v>
      </c>
      <c r="D17" s="56">
        <v>2000</v>
      </c>
      <c r="E17" s="77">
        <f t="shared" si="2"/>
        <v>100</v>
      </c>
    </row>
    <row r="18" spans="1:5" ht="37.5" x14ac:dyDescent="0.25">
      <c r="A18" s="38" t="s">
        <v>93</v>
      </c>
      <c r="B18" s="76" t="s">
        <v>94</v>
      </c>
      <c r="C18" s="63">
        <v>3396</v>
      </c>
      <c r="D18" s="56">
        <v>3379</v>
      </c>
      <c r="E18" s="77">
        <f t="shared" si="2"/>
        <v>99.499411071849238</v>
      </c>
    </row>
    <row r="19" spans="1:5" ht="37.5" x14ac:dyDescent="0.25">
      <c r="A19" s="67" t="s">
        <v>65</v>
      </c>
      <c r="B19" s="6" t="s">
        <v>30</v>
      </c>
      <c r="C19" s="57">
        <f>C20+C22</f>
        <v>263.60000000000002</v>
      </c>
      <c r="D19" s="56">
        <f>D20+D22</f>
        <v>263.60000000000002</v>
      </c>
      <c r="E19" s="77">
        <f t="shared" si="2"/>
        <v>100</v>
      </c>
    </row>
    <row r="20" spans="1:5" ht="56.25" x14ac:dyDescent="0.25">
      <c r="A20" s="67" t="s">
        <v>66</v>
      </c>
      <c r="B20" s="6" t="s">
        <v>32</v>
      </c>
      <c r="C20" s="57">
        <v>3.8</v>
      </c>
      <c r="D20" s="56">
        <f>D21</f>
        <v>3.8</v>
      </c>
      <c r="E20" s="77">
        <f t="shared" si="2"/>
        <v>100</v>
      </c>
    </row>
    <row r="21" spans="1:5" ht="75" x14ac:dyDescent="0.25">
      <c r="A21" s="67" t="s">
        <v>62</v>
      </c>
      <c r="B21" s="6" t="s">
        <v>8</v>
      </c>
      <c r="C21" s="57">
        <v>3.8</v>
      </c>
      <c r="D21" s="56">
        <v>3.8</v>
      </c>
      <c r="E21" s="77">
        <f t="shared" si="2"/>
        <v>100</v>
      </c>
    </row>
    <row r="22" spans="1:5" ht="58.5" customHeight="1" x14ac:dyDescent="0.25">
      <c r="A22" s="67" t="s">
        <v>67</v>
      </c>
      <c r="B22" s="6" t="s">
        <v>31</v>
      </c>
      <c r="C22" s="57">
        <f>C23</f>
        <v>259.8</v>
      </c>
      <c r="D22" s="56">
        <f t="shared" ref="D22" si="3">D23+D29+D27</f>
        <v>259.8</v>
      </c>
      <c r="E22" s="77">
        <f t="shared" si="2"/>
        <v>100</v>
      </c>
    </row>
    <row r="23" spans="1:5" ht="64.5" customHeight="1" x14ac:dyDescent="0.25">
      <c r="A23" s="38" t="s">
        <v>61</v>
      </c>
      <c r="B23" s="6" t="s">
        <v>9</v>
      </c>
      <c r="C23" s="57">
        <v>259.8</v>
      </c>
      <c r="D23" s="56">
        <v>259.8</v>
      </c>
      <c r="E23" s="77">
        <f t="shared" si="2"/>
        <v>100</v>
      </c>
    </row>
    <row r="24" spans="1:5" ht="17.25" x14ac:dyDescent="0.3">
      <c r="A24" s="68"/>
      <c r="B24" s="40"/>
      <c r="C24" s="41"/>
    </row>
    <row r="25" spans="1:5" ht="84" customHeight="1" x14ac:dyDescent="0.3">
      <c r="A25" s="87" t="s">
        <v>77</v>
      </c>
      <c r="B25" s="88"/>
      <c r="C25" s="88"/>
    </row>
    <row r="26" spans="1:5" ht="18.75" x14ac:dyDescent="0.25">
      <c r="A26" s="69"/>
      <c r="B26" s="24"/>
      <c r="C26" s="25"/>
      <c r="E26" s="1"/>
    </row>
    <row r="27" spans="1:5" ht="18.75" x14ac:dyDescent="0.25">
      <c r="A27" s="86"/>
      <c r="B27" s="83"/>
      <c r="C27" s="83"/>
    </row>
  </sheetData>
  <mergeCells count="4">
    <mergeCell ref="A7:C7"/>
    <mergeCell ref="A27:C27"/>
    <mergeCell ref="A25:C25"/>
    <mergeCell ref="B5:C5"/>
  </mergeCells>
  <phoneticPr fontId="11" type="noConversion"/>
  <pageMargins left="0.7" right="0.7" top="0.75" bottom="0.75" header="0.3" footer="0.3"/>
  <pageSetup paperSize="9" scale="6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5" t="s">
        <v>33</v>
      </c>
    </row>
    <row r="2" spans="1:3" ht="15.75" x14ac:dyDescent="0.25">
      <c r="C2" s="15" t="s">
        <v>0</v>
      </c>
    </row>
    <row r="3" spans="1:3" ht="15.75" x14ac:dyDescent="0.25">
      <c r="C3" s="15" t="s">
        <v>1</v>
      </c>
    </row>
    <row r="4" spans="1:3" ht="15.75" x14ac:dyDescent="0.25">
      <c r="C4" s="15" t="s">
        <v>2</v>
      </c>
    </row>
    <row r="5" spans="1:3" x14ac:dyDescent="0.25">
      <c r="C5" s="19"/>
    </row>
    <row r="9" spans="1:3" ht="52.5" customHeight="1" x14ac:dyDescent="0.25">
      <c r="A9" s="85" t="s">
        <v>69</v>
      </c>
      <c r="B9" s="91"/>
      <c r="C9" s="91"/>
    </row>
    <row r="10" spans="1:3" ht="18.75" x14ac:dyDescent="0.3">
      <c r="A10" s="26"/>
    </row>
    <row r="11" spans="1:3" ht="18.75" x14ac:dyDescent="0.25">
      <c r="A11" s="23" t="s">
        <v>34</v>
      </c>
      <c r="B11" s="23" t="s">
        <v>35</v>
      </c>
      <c r="C11" s="23" t="s">
        <v>36</v>
      </c>
    </row>
    <row r="12" spans="1:3" ht="18.75" x14ac:dyDescent="0.25">
      <c r="A12" s="92" t="s">
        <v>37</v>
      </c>
      <c r="B12" s="93" t="s">
        <v>38</v>
      </c>
      <c r="C12" s="27" t="s">
        <v>39</v>
      </c>
    </row>
    <row r="13" spans="1:3" ht="18.75" x14ac:dyDescent="0.25">
      <c r="A13" s="92"/>
      <c r="B13" s="93"/>
      <c r="C13" s="27" t="s">
        <v>40</v>
      </c>
    </row>
    <row r="14" spans="1:3" ht="37.5" x14ac:dyDescent="0.25">
      <c r="A14" s="92"/>
      <c r="B14" s="93"/>
      <c r="C14" s="27" t="s">
        <v>41</v>
      </c>
    </row>
    <row r="15" spans="1:3" ht="18.75" x14ac:dyDescent="0.25">
      <c r="A15" s="92"/>
      <c r="B15" s="93"/>
      <c r="C15" s="27" t="s">
        <v>42</v>
      </c>
    </row>
    <row r="16" spans="1:3" ht="18.75" x14ac:dyDescent="0.25">
      <c r="A16" s="92"/>
      <c r="B16" s="93"/>
      <c r="C16" s="27" t="s">
        <v>43</v>
      </c>
    </row>
    <row r="17" spans="1:3" ht="18.75" x14ac:dyDescent="0.25">
      <c r="A17" s="92"/>
      <c r="B17" s="93"/>
      <c r="C17" s="27" t="s">
        <v>44</v>
      </c>
    </row>
    <row r="18" spans="1:3" ht="37.5" x14ac:dyDescent="0.25">
      <c r="A18" s="92"/>
      <c r="B18" s="93"/>
      <c r="C18" s="27" t="s">
        <v>45</v>
      </c>
    </row>
    <row r="19" spans="1:3" ht="37.5" x14ac:dyDescent="0.25">
      <c r="A19" s="92"/>
      <c r="B19" s="93"/>
      <c r="C19" s="27" t="s">
        <v>46</v>
      </c>
    </row>
    <row r="20" spans="1:3" ht="18.75" x14ac:dyDescent="0.25">
      <c r="A20" s="92" t="s">
        <v>47</v>
      </c>
      <c r="B20" s="93" t="s">
        <v>48</v>
      </c>
      <c r="C20" s="27" t="s">
        <v>39</v>
      </c>
    </row>
    <row r="21" spans="1:3" ht="18.75" x14ac:dyDescent="0.25">
      <c r="A21" s="92"/>
      <c r="B21" s="93"/>
      <c r="C21" s="27" t="s">
        <v>40</v>
      </c>
    </row>
    <row r="22" spans="1:3" ht="37.5" x14ac:dyDescent="0.25">
      <c r="A22" s="92"/>
      <c r="B22" s="93"/>
      <c r="C22" s="27" t="s">
        <v>41</v>
      </c>
    </row>
    <row r="23" spans="1:3" ht="18.75" x14ac:dyDescent="0.25">
      <c r="A23" s="92"/>
      <c r="B23" s="93"/>
      <c r="C23" s="27" t="s">
        <v>42</v>
      </c>
    </row>
    <row r="24" spans="1:3" ht="18.75" x14ac:dyDescent="0.25">
      <c r="A24" s="92"/>
      <c r="B24" s="93"/>
      <c r="C24" s="27" t="s">
        <v>43</v>
      </c>
    </row>
    <row r="25" spans="1:3" ht="18.75" x14ac:dyDescent="0.25">
      <c r="A25" s="92" t="s">
        <v>49</v>
      </c>
      <c r="B25" s="93" t="s">
        <v>50</v>
      </c>
      <c r="C25" s="27" t="s">
        <v>39</v>
      </c>
    </row>
    <row r="26" spans="1:3" ht="18.75" x14ac:dyDescent="0.25">
      <c r="A26" s="92"/>
      <c r="B26" s="93"/>
      <c r="C26" s="27" t="s">
        <v>40</v>
      </c>
    </row>
    <row r="27" spans="1:3" ht="37.5" x14ac:dyDescent="0.25">
      <c r="A27" s="92"/>
      <c r="B27" s="93"/>
      <c r="C27" s="27" t="s">
        <v>41</v>
      </c>
    </row>
    <row r="28" spans="1:3" ht="18.75" x14ac:dyDescent="0.25">
      <c r="A28" s="92"/>
      <c r="B28" s="93"/>
      <c r="C28" s="27" t="s">
        <v>42</v>
      </c>
    </row>
    <row r="29" spans="1:3" ht="18.75" x14ac:dyDescent="0.25">
      <c r="A29" s="92"/>
      <c r="B29" s="93"/>
      <c r="C29" s="27" t="s">
        <v>51</v>
      </c>
    </row>
    <row r="30" spans="1:3" ht="18.75" x14ac:dyDescent="0.25">
      <c r="A30" s="92"/>
      <c r="B30" s="93"/>
      <c r="C30" s="27" t="s">
        <v>52</v>
      </c>
    </row>
    <row r="31" spans="1:3" ht="75" x14ac:dyDescent="0.25">
      <c r="A31" s="28" t="s">
        <v>53</v>
      </c>
      <c r="B31" s="27" t="s">
        <v>54</v>
      </c>
      <c r="C31" s="27" t="s">
        <v>55</v>
      </c>
    </row>
    <row r="32" spans="1:3" ht="15.75" x14ac:dyDescent="0.25">
      <c r="A32" s="29"/>
    </row>
    <row r="33" spans="1:3" ht="18.75" x14ac:dyDescent="0.3">
      <c r="A33" s="90" t="s">
        <v>68</v>
      </c>
      <c r="B33" s="90"/>
      <c r="C33" s="90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1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-</vt:lpstr>
      <vt:lpstr>Прил 2</vt:lpstr>
      <vt:lpstr>Прил 10+</vt:lpstr>
      <vt:lpstr>'-'!Область_печати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2023-03-31T09:27:58Z</cp:lastPrinted>
  <dcterms:created xsi:type="dcterms:W3CDTF">2010-11-10T14:00:24Z</dcterms:created>
  <dcterms:modified xsi:type="dcterms:W3CDTF">2023-04-21T07:53:30Z</dcterms:modified>
</cp:coreProperties>
</file>