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ФИН.ОТДЕЛ\Сессии2020год\сессия сентябрь\"/>
    </mc:Choice>
  </mc:AlternateContent>
  <bookViews>
    <workbookView xWindow="-135" yWindow="735" windowWidth="12855" windowHeight="9150" tabRatio="849" firstSheet="1" activeTab="1"/>
  </bookViews>
  <sheets>
    <sheet name="Прил 1  (2)" sheetId="48" state="hidden" r:id="rId1"/>
    <sheet name="Прил 2-1" sheetId="41" r:id="rId2"/>
    <sheet name="Прил 3" sheetId="44" state="hidden" r:id="rId3"/>
    <sheet name="Прил 4 (2)" sheetId="45" state="hidden" r:id="rId4"/>
    <sheet name="прил5" sheetId="6" state="hidden" r:id="rId5"/>
    <sheet name="прил.6" sheetId="40" state="hidden" r:id="rId6"/>
    <sheet name="прил._7" sheetId="24" state="hidden" r:id="rId7"/>
    <sheet name="Прил 8" sheetId="42" state="hidden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definedNames>
    <definedName name="_xlnm._FilterDatabase" localSheetId="6" hidden="1">прил._7!$A$13:$K$150</definedName>
    <definedName name="_xlnm._FilterDatabase" localSheetId="5" hidden="1">прил.6!$A$12:$H$155</definedName>
    <definedName name="_xlnm.Print_Area" localSheetId="0">'Прил 1  (2)'!$A$1:$B$81</definedName>
    <definedName name="_xlnm.Print_Area" localSheetId="8">'прил 9'!$A$1:$C$22</definedName>
    <definedName name="_xlnm.Print_Area" localSheetId="6">прил._7!$A$1:$L$153</definedName>
    <definedName name="_xlnm.Print_Area" localSheetId="5">прил.6!$A$1:$J$164</definedName>
    <definedName name="_xlnm.Print_Area" localSheetId="4">прил5!$A$1:$F$46</definedName>
  </definedNames>
  <calcPr calcId="152511"/>
</workbook>
</file>

<file path=xl/calcChain.xml><?xml version="1.0" encoding="utf-8"?>
<calcChain xmlns="http://schemas.openxmlformats.org/spreadsheetml/2006/main">
  <c r="C17" i="41" l="1"/>
  <c r="C25" i="41" l="1"/>
  <c r="K133" i="24" l="1"/>
  <c r="K81" i="24"/>
  <c r="K84" i="24"/>
  <c r="K83" i="24" s="1"/>
  <c r="K82" i="24" s="1"/>
  <c r="C40" i="42" l="1"/>
  <c r="C38" i="42"/>
  <c r="C36" i="42"/>
  <c r="C30" i="42"/>
  <c r="C17" i="42"/>
  <c r="K95" i="24" l="1"/>
  <c r="H68" i="40"/>
  <c r="H72" i="40" l="1"/>
  <c r="K53" i="24"/>
  <c r="K64" i="24"/>
  <c r="K68" i="24"/>
  <c r="K71" i="24"/>
  <c r="K72" i="24"/>
  <c r="K73" i="24"/>
  <c r="K74" i="24"/>
  <c r="K101" i="24"/>
  <c r="K105" i="24"/>
  <c r="K118" i="24"/>
  <c r="K119" i="24"/>
  <c r="H109" i="40"/>
  <c r="K76" i="24"/>
  <c r="D25" i="6" s="1"/>
  <c r="B17" i="46" l="1"/>
  <c r="K36" i="24" l="1"/>
  <c r="H150" i="40"/>
  <c r="H149" i="40"/>
  <c r="H148" i="40"/>
  <c r="H145" i="40"/>
  <c r="H155" i="40" l="1"/>
  <c r="H136" i="40"/>
  <c r="H134" i="40"/>
  <c r="H133" i="40" s="1"/>
  <c r="H131" i="40"/>
  <c r="H118" i="40"/>
  <c r="H115" i="40"/>
  <c r="H112" i="40"/>
  <c r="H108" i="40"/>
  <c r="H106" i="40"/>
  <c r="H102" i="40"/>
  <c r="H92" i="40"/>
  <c r="H89" i="40" s="1"/>
  <c r="H60" i="40"/>
  <c r="H57" i="40"/>
  <c r="H38" i="40"/>
  <c r="H29" i="40"/>
  <c r="H26" i="40"/>
  <c r="H100" i="40"/>
  <c r="K46" i="24"/>
  <c r="K44" i="24"/>
  <c r="H25" i="40" l="1"/>
  <c r="H21" i="40"/>
  <c r="K43" i="24"/>
  <c r="K33" i="24" s="1"/>
  <c r="H105" i="40"/>
  <c r="K140" i="24"/>
  <c r="K113" i="24" l="1"/>
  <c r="K106" i="24" s="1"/>
  <c r="H55" i="40"/>
  <c r="H135" i="40"/>
  <c r="H132" i="40"/>
  <c r="D21" i="6"/>
  <c r="C12" i="45" l="1"/>
  <c r="C11" i="44"/>
  <c r="C18" i="44"/>
  <c r="K117" i="24" l="1"/>
  <c r="K116" i="24" s="1"/>
  <c r="K120" i="24"/>
  <c r="B35" i="40" l="1"/>
  <c r="H138" i="40" l="1"/>
  <c r="K100" i="24"/>
  <c r="K70" i="24"/>
  <c r="K48" i="24"/>
  <c r="D19" i="6" s="1"/>
  <c r="K129" i="24"/>
  <c r="K114" i="24"/>
  <c r="K58" i="24"/>
  <c r="K59" i="24"/>
  <c r="K60" i="24"/>
  <c r="C14" i="44"/>
  <c r="C13" i="44" s="1"/>
  <c r="C12" i="44" s="1"/>
  <c r="H17" i="40"/>
  <c r="H30" i="40"/>
  <c r="H44" i="40"/>
  <c r="H43" i="40" s="1"/>
  <c r="H42" i="40" s="1"/>
  <c r="H50" i="40"/>
  <c r="H47" i="40" s="1"/>
  <c r="H46" i="40" s="1"/>
  <c r="H87" i="40"/>
  <c r="H90" i="40"/>
  <c r="H97" i="40"/>
  <c r="H96" i="40" s="1"/>
  <c r="H99" i="40"/>
  <c r="H116" i="40"/>
  <c r="H127" i="40"/>
  <c r="H152" i="40"/>
  <c r="H158" i="40"/>
  <c r="H157" i="40" s="1"/>
  <c r="H160" i="40"/>
  <c r="K102" i="24"/>
  <c r="K21" i="24"/>
  <c r="H141" i="40" s="1"/>
  <c r="K62" i="24"/>
  <c r="D17" i="41"/>
  <c r="E17" i="41" s="1"/>
  <c r="E18" i="41"/>
  <c r="E19" i="41"/>
  <c r="E21" i="41"/>
  <c r="C30" i="41"/>
  <c r="E26" i="41"/>
  <c r="E27" i="41"/>
  <c r="E28" i="41"/>
  <c r="K18" i="24"/>
  <c r="K67" i="24"/>
  <c r="K127" i="24"/>
  <c r="K108" i="24"/>
  <c r="K77" i="24"/>
  <c r="K78" i="24"/>
  <c r="K56" i="24"/>
  <c r="K55" i="24"/>
  <c r="K54" i="24"/>
  <c r="K49" i="24"/>
  <c r="K50" i="24"/>
  <c r="K51" i="24"/>
  <c r="K28" i="24"/>
  <c r="K29" i="24"/>
  <c r="K30" i="24"/>
  <c r="K31" i="24"/>
  <c r="K22" i="24"/>
  <c r="H142" i="40" s="1"/>
  <c r="K23" i="24"/>
  <c r="H143" i="40" s="1"/>
  <c r="K24" i="24"/>
  <c r="H144" i="40" s="1"/>
  <c r="K149" i="24"/>
  <c r="K146" i="24" s="1"/>
  <c r="K141" i="24"/>
  <c r="K143" i="24"/>
  <c r="K142" i="24" s="1"/>
  <c r="K139" i="24"/>
  <c r="D40" i="6" s="1"/>
  <c r="K124" i="24"/>
  <c r="D36" i="6" s="1"/>
  <c r="K125" i="24"/>
  <c r="K126" i="24"/>
  <c r="K92" i="24"/>
  <c r="B97" i="40"/>
  <c r="B93" i="40"/>
  <c r="B91" i="40"/>
  <c r="B89" i="40"/>
  <c r="B87" i="40"/>
  <c r="B72" i="40"/>
  <c r="B54" i="40"/>
  <c r="B42" i="40"/>
  <c r="B33" i="40"/>
  <c r="B30" i="40"/>
  <c r="B28" i="40"/>
  <c r="B25" i="40"/>
  <c r="B21" i="40"/>
  <c r="B19" i="40"/>
  <c r="I103" i="40"/>
  <c r="J103" i="40"/>
  <c r="I99" i="40"/>
  <c r="J99" i="40"/>
  <c r="H81" i="40"/>
  <c r="H78" i="40"/>
  <c r="H74" i="40"/>
  <c r="H15" i="40"/>
  <c r="H14" i="40" s="1"/>
  <c r="H13" i="40" s="1"/>
  <c r="K88" i="24"/>
  <c r="K87" i="24" s="1"/>
  <c r="K86" i="24" s="1"/>
  <c r="K41" i="24"/>
  <c r="K40" i="24" s="1"/>
  <c r="F24" i="6"/>
  <c r="F25" i="6"/>
  <c r="F28" i="6"/>
  <c r="F32" i="6"/>
  <c r="F34" i="6"/>
  <c r="F39" i="6"/>
  <c r="E13" i="6"/>
  <c r="F13" i="6" s="1"/>
  <c r="E40" i="6"/>
  <c r="F40" i="6" s="1"/>
  <c r="E38" i="6"/>
  <c r="F38" i="6" s="1"/>
  <c r="E35" i="6"/>
  <c r="F35" i="6" s="1"/>
  <c r="E33" i="6"/>
  <c r="F33" i="6" s="1"/>
  <c r="E26" i="6"/>
  <c r="F26" i="6" s="1"/>
  <c r="E30" i="6"/>
  <c r="F30" i="6" s="1"/>
  <c r="E23" i="6"/>
  <c r="E21" i="6"/>
  <c r="F21" i="6" s="1"/>
  <c r="F23" i="6"/>
  <c r="A28" i="6"/>
  <c r="A20" i="6"/>
  <c r="A19" i="6"/>
  <c r="A16" i="6"/>
  <c r="A14" i="6"/>
  <c r="K103" i="24"/>
  <c r="K19" i="24"/>
  <c r="K17" i="24"/>
  <c r="K16" i="24"/>
  <c r="K90" i="24"/>
  <c r="K80" i="24" s="1"/>
  <c r="K93" i="24"/>
  <c r="K91" i="24"/>
  <c r="K121" i="24"/>
  <c r="K147" i="24"/>
  <c r="K145" i="24"/>
  <c r="D42" i="6" s="1"/>
  <c r="D43" i="6" s="1"/>
  <c r="K27" i="24" l="1"/>
  <c r="D38" i="6"/>
  <c r="K66" i="24"/>
  <c r="K99" i="24"/>
  <c r="D30" i="6" s="1"/>
  <c r="K14" i="24"/>
  <c r="K15" i="24" s="1"/>
  <c r="D26" i="6"/>
  <c r="K135" i="24"/>
  <c r="K35" i="24"/>
  <c r="K34" i="24" s="1"/>
  <c r="D33" i="6"/>
  <c r="K137" i="24"/>
  <c r="K130" i="24"/>
  <c r="K131" i="24"/>
  <c r="D37" i="6"/>
  <c r="K123" i="24"/>
  <c r="D35" i="6" s="1"/>
  <c r="K134" i="24"/>
  <c r="D39" i="6" s="1"/>
  <c r="H91" i="40"/>
  <c r="H59" i="40"/>
  <c r="H58" i="40" s="1"/>
  <c r="H54" i="40" s="1"/>
  <c r="H117" i="40"/>
  <c r="H37" i="40"/>
  <c r="H36" i="40" s="1"/>
  <c r="H22" i="40"/>
  <c r="H154" i="40"/>
  <c r="H153" i="40" s="1"/>
  <c r="H77" i="40"/>
  <c r="H139" i="40"/>
  <c r="H137" i="40"/>
  <c r="D25" i="41"/>
  <c r="E25" i="41" s="1"/>
  <c r="G31" i="41"/>
  <c r="D30" i="41"/>
  <c r="E30" i="41" s="1"/>
  <c r="H19" i="40"/>
  <c r="H18" i="40" s="1"/>
  <c r="H86" i="40"/>
  <c r="H73" i="40"/>
  <c r="H52" i="40"/>
  <c r="H51" i="40" s="1"/>
  <c r="H101" i="40"/>
  <c r="H31" i="40"/>
  <c r="D23" i="6"/>
  <c r="K65" i="24"/>
  <c r="K136" i="24"/>
  <c r="H156" i="40"/>
  <c r="H159" i="40"/>
  <c r="H35" i="40"/>
  <c r="E12" i="6"/>
  <c r="F12" i="6" s="1"/>
  <c r="K148" i="24"/>
  <c r="K26" i="24" l="1"/>
  <c r="H147" i="40"/>
  <c r="D34" i="6"/>
  <c r="D13" i="6"/>
  <c r="D12" i="6" s="1"/>
  <c r="H111" i="40"/>
  <c r="K13" i="24" l="1"/>
  <c r="H146" i="40"/>
  <c r="H104" i="40"/>
  <c r="H103" i="40" s="1"/>
  <c r="H12" i="40" s="1"/>
  <c r="H13" i="6"/>
  <c r="H12" i="6"/>
</calcChain>
</file>

<file path=xl/sharedStrings.xml><?xml version="1.0" encoding="utf-8"?>
<sst xmlns="http://schemas.openxmlformats.org/spreadsheetml/2006/main" count="2146" uniqueCount="536">
  <si>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</si>
  <si>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</si>
  <si>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</si>
  <si>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</si>
  <si>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</si>
  <si>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</si>
  <si>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</si>
  <si>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</si>
  <si>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</si>
  <si>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</si>
  <si>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</si>
  <si>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</si>
  <si>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</si>
  <si>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</si>
  <si>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</si>
  <si>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</si>
  <si>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</si>
  <si>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</si>
  <si>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</si>
  <si>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</si>
  <si>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</si>
  <si>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</si>
  <si>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</si>
  <si>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</si>
  <si>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</si>
  <si>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</si>
  <si>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</si>
  <si>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</si>
  <si>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</si>
  <si>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</si>
  <si>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</si>
  <si>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</si>
  <si>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</si>
  <si>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</si>
  <si>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</si>
  <si>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</si>
  <si>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</si>
  <si>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</si>
  <si>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</si>
  <si>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</si>
  <si>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</si>
  <si>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</si>
  <si>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</si>
  <si>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</si>
  <si>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</si>
  <si>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</si>
  <si>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</si>
  <si>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</si>
  <si>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</si>
  <si>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</si>
  <si>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</si>
  <si>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</si>
  <si>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</si>
  <si>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</si>
  <si>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</si>
  <si>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</si>
  <si>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</si>
  <si>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</si>
  <si>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</si>
  <si>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</si>
  <si>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</si>
  <si>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</si>
  <si>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</si>
  <si>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</si>
  <si>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</si>
  <si>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</si>
  <si>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</si>
  <si>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</si>
  <si>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</si>
  <si>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</si>
  <si>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</si>
  <si>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</si>
  <si>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</si>
  <si>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</si>
  <si>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</si>
  <si>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</si>
  <si>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</si>
  <si>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</si>
  <si>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</si>
  <si>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</si>
  <si>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</si>
  <si>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</si>
  <si>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</si>
  <si>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</si>
  <si>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</si>
  <si>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</si>
  <si>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</si>
  <si>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</si>
  <si>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</si>
  <si>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</si>
  <si>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</si>
  <si>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</si>
  <si>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</si>
  <si>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</si>
  <si>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</si>
  <si>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</si>
  <si>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</si>
  <si>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</si>
  <si>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</si>
  <si>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</si>
  <si>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</si>
  <si>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</si>
  <si>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</si>
  <si>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</si>
  <si>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</si>
  <si>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</si>
  <si>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</si>
  <si>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</si>
  <si>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</si>
  <si>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</si>
  <si>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</si>
  <si>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</si>
  <si>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</si>
  <si>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</si>
  <si>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</si>
  <si>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</si>
  <si>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</si>
  <si>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</si>
  <si>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</si>
  <si>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</si>
  <si>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</si>
  <si>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</si>
  <si>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</si>
  <si>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</si>
  <si>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</si>
  <si>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</si>
  <si>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</si>
  <si>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</si>
  <si>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</si>
  <si>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</si>
  <si>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</si>
  <si>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</si>
  <si>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</si>
  <si>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</si>
  <si>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</si>
  <si>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</si>
  <si>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</si>
  <si>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</si>
  <si>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</si>
  <si>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</si>
  <si>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</si>
  <si>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</si>
  <si>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</si>
  <si>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</si>
  <si>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</si>
  <si>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</si>
  <si>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</si>
  <si>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</si>
  <si>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</si>
  <si>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</si>
  <si>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</si>
  <si>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</si>
  <si>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</si>
  <si>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</si>
  <si>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</si>
  <si>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</si>
  <si>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</si>
  <si>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</si>
  <si>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</si>
  <si>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</si>
  <si>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</si>
  <si>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</si>
  <si>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</si>
  <si>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</si>
  <si>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</si>
  <si>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</si>
  <si>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</si>
  <si>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</si>
  <si>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</si>
  <si>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</si>
  <si>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</si>
  <si>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</si>
  <si>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</si>
  <si>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</si>
  <si>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</si>
  <si>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</si>
  <si>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</si>
  <si>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</si>
  <si>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</si>
  <si>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</si>
  <si>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</si>
  <si>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</si>
  <si>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</si>
  <si>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</si>
  <si>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</si>
  <si>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</si>
  <si>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</si>
  <si>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</si>
  <si>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</si>
  <si>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</si>
  <si>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</si>
  <si>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</si>
  <si>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</si>
  <si>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</si>
  <si>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</si>
  <si>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</si>
  <si>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</si>
  <si>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</si>
  <si>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</si>
  <si>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</si>
  <si>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</si>
  <si>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</si>
  <si>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</si>
  <si>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</si>
  <si>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</si>
  <si>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</si>
  <si>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</si>
  <si>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</si>
  <si>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</si>
  <si>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</si>
  <si>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</si>
  <si>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</si>
  <si>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</si>
  <si>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</si>
  <si>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</si>
  <si>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</si>
  <si>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</si>
  <si>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</si>
  <si>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</si>
  <si>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</si>
  <si>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</si>
  <si>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</si>
  <si>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</si>
  <si>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</si>
  <si>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</si>
  <si>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</si>
  <si>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</si>
  <si>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</si>
  <si>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</si>
  <si>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</si>
  <si>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</si>
  <si>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</si>
  <si>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</si>
  <si>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</si>
  <si>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</si>
  <si>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</si>
  <si>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</si>
  <si>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</si>
  <si>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</si>
  <si>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</si>
  <si>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</si>
  <si>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</si>
  <si>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</si>
  <si>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</si>
  <si>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</si>
  <si>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</si>
  <si>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</si>
  <si>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</si>
  <si>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</si>
  <si>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</si>
  <si>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</si>
  <si>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</si>
  <si>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</si>
  <si>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</si>
  <si>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</si>
  <si>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</si>
  <si>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</si>
  <si>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</si>
  <si>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</si>
  <si>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</si>
  <si>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</si>
  <si>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</si>
  <si>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</si>
  <si>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</si>
  <si>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</si>
  <si>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</si>
  <si>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</si>
  <si>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</si>
  <si>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</si>
  <si>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</si>
  <si>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</si>
  <si>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</si>
  <si>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</si>
  <si>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</si>
  <si>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</si>
  <si>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</si>
  <si>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</si>
  <si>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</si>
  <si>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</si>
  <si>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</si>
  <si>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</si>
  <si>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</si>
  <si>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</si>
  <si>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</si>
  <si>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</si>
  <si>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</si>
  <si>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</si>
  <si>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</si>
  <si>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</si>
  <si>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</si>
  <si>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</si>
  <si>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</si>
  <si>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</si>
  <si>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</si>
  <si>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</si>
  <si>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</si>
  <si>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</si>
  <si>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</si>
  <si>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</si>
  <si>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</si>
  <si>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</si>
  <si>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</si>
  <si>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</si>
  <si>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</si>
  <si>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</si>
  <si>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</si>
  <si>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</si>
  <si>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</si>
  <si>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</si>
  <si>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</si>
  <si>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</si>
  <si>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</si>
  <si>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</si>
  <si>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</si>
  <si>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</si>
  <si>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</si>
  <si>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</si>
  <si>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</si>
  <si>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</si>
  <si>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</si>
  <si>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</si>
  <si>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</si>
  <si>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</si>
  <si>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</si>
  <si>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</si>
  <si>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</si>
  <si>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</si>
  <si>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</si>
  <si>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</si>
  <si>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</si>
  <si>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</si>
  <si>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</si>
  <si>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</si>
  <si>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</si>
  <si>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</si>
  <si>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</si>
  <si>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</si>
  <si>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</si>
  <si>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</si>
  <si>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</si>
  <si>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</si>
  <si>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</si>
  <si>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</si>
  <si>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</si>
  <si>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</si>
  <si>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</si>
  <si>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</si>
  <si>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</si>
  <si>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</si>
  <si>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</si>
  <si>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</si>
  <si>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</si>
  <si>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</si>
  <si>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</si>
  <si>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</si>
  <si>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</si>
  <si>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</si>
  <si>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</si>
  <si>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</si>
  <si>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</si>
  <si>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</si>
  <si>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</si>
  <si>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</si>
  <si>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</si>
  <si>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</si>
  <si>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</si>
  <si>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</si>
  <si>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</si>
  <si>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</si>
  <si>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</si>
  <si>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</si>
  <si>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</si>
  <si>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</si>
  <si>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</si>
  <si>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</si>
  <si>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</si>
  <si>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</si>
  <si>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</si>
  <si>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</si>
  <si>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</si>
  <si>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</si>
  <si>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</si>
  <si>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</si>
  <si>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</si>
  <si>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</si>
  <si>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</si>
  <si>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</si>
  <si>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</si>
  <si>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</si>
  <si>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</si>
  <si>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</si>
  <si>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</si>
  <si>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</si>
  <si>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</si>
  <si>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</si>
  <si>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</si>
  <si>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</si>
  <si>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</si>
  <si>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</si>
  <si>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</si>
  <si>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</si>
  <si>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</si>
  <si>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</si>
  <si>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</si>
  <si>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</si>
  <si>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</si>
  <si>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</si>
  <si>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</si>
  <si>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</si>
  <si>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</si>
  <si>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</si>
  <si>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</si>
  <si>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</si>
  <si>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</si>
  <si>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</si>
  <si>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</si>
  <si>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</si>
  <si>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</si>
  <si>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</si>
  <si>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</si>
  <si>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</si>
  <si>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</si>
  <si>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</si>
  <si>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</si>
  <si>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</si>
  <si>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</si>
  <si>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</si>
  <si>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</si>
  <si>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</si>
  <si>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</si>
  <si>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</si>
  <si>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</si>
  <si>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</si>
  <si>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</si>
  <si>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</si>
  <si>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</si>
  <si>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</si>
  <si>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</si>
  <si>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</si>
  <si>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</si>
  <si>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</si>
  <si>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</si>
  <si>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</si>
  <si>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</si>
  <si>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</si>
  <si>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</si>
  <si>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</si>
  <si>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</si>
  <si>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</si>
  <si>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</si>
  <si>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</si>
  <si>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</si>
  <si>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</si>
  <si>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</si>
  <si>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</si>
  <si>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</si>
  <si>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</si>
  <si>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</si>
  <si>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</si>
  <si>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</si>
  <si>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</si>
  <si>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</si>
  <si>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</si>
  <si>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</si>
  <si>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</si>
  <si>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</si>
  <si>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</si>
  <si>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</si>
  <si>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</si>
  <si>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</si>
  <si>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</si>
  <si>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</si>
  <si>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</si>
  <si>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</si>
  <si>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</si>
  <si>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</si>
  <si>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</si>
  <si>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</si>
  <si>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</si>
  <si>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</si>
  <si>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</si>
  <si>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</si>
  <si>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</si>
  <si>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</si>
  <si>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</si>
  <si>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</si>
  <si>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</si>
  <si>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</si>
  <si>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</si>
  <si>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</si>
  <si>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</si>
  <si>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</si>
  <si>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</si>
  <si>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</si>
  <si>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</si>
  <si>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</si>
  <si>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</si>
  <si>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</si>
  <si>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</si>
  <si>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</si>
  <si>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</si>
  <si>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</si>
  <si>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</si>
  <si>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</si>
  <si>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</si>
  <si>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</si>
  <si>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</si>
  <si>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</si>
  <si>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</si>
  <si>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</si>
  <si>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</si>
  <si>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</si>
  <si>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</si>
  <si>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</si>
  <si>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</si>
  <si>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декабря2019г. №31</t>
  </si>
  <si>
    <t>от 19декабря2019 № 31</t>
  </si>
  <si>
    <t>от 19 декабря 2019г № 31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</si>
  <si>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</si>
  <si>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</si>
  <si>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</si>
  <si>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</si>
  <si>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</si>
  <si>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</si>
  <si>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</si>
  <si>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</si>
  <si>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Плата за предоставление муниципальным образованием муниципальных гарантий </t>
  </si>
  <si>
    <t>"Приложение № 2</t>
  </si>
  <si>
    <t>от 19 декабря2019г.№ 31"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</si>
  <si>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</si>
  <si>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1 03 02230 01 0000 110            1 03 02240 01 0000 110              1 03 02250 01 0000 110</t>
  </si>
  <si>
    <t>Земельный налог,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</si>
  <si>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</si>
  <si>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Налоговые и неналоговые доходы</t>
  </si>
  <si>
    <t>2 02 49999 10 0000 150</t>
  </si>
  <si>
    <t xml:space="preserve">от 24 сентября2020г.№79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</si>
</sst>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569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0" fontId="13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165" fontId="13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0" fontId="13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6" fillId="5" borderId="1" xfId="7" applyFont="1" applyFill="1" applyBorder="1"/>
    <xf numFmtId="0" fontId="15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0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wrapText="1"/>
    </xf>
    <xf numFmtId="1" fontId="41" fillId="0" borderId="1" xfId="0" applyNumberFormat="1" applyFont="1" applyBorder="1" applyAlignment="1">
      <alignment horizontal="center" wrapText="1"/>
    </xf>
    <xf numFmtId="0" fontId="46" fillId="2" borderId="1" xfId="0" applyFont="1" applyFill="1" applyBorder="1" applyAlignment="1">
      <alignment horizontal="center" vertical="center" wrapText="1"/>
    </xf>
    <xf numFmtId="164" fontId="40" fillId="2" borderId="1" xfId="14" applyFont="1" applyFill="1" applyBorder="1" applyAlignment="1">
      <alignment horizontal="left" vertical="center" wrapText="1"/>
    </xf>
    <xf numFmtId="165" fontId="40" fillId="2" borderId="1" xfId="14" applyNumberFormat="1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justify" vertical="top" wrapText="1"/>
    </xf>
    <xf numFmtId="165" fontId="41" fillId="2" borderId="1" xfId="14" applyNumberFormat="1" applyFont="1" applyFill="1" applyBorder="1" applyAlignment="1">
      <alignment horizontal="center" vertical="center" wrapText="1"/>
    </xf>
    <xf numFmtId="0" fontId="41" fillId="0" borderId="2" xfId="0" applyFont="1" applyBorder="1" applyAlignment="1">
      <alignment vertical="top" wrapText="1"/>
    </xf>
    <xf numFmtId="0" fontId="41" fillId="0" borderId="1" xfId="0" applyFont="1" applyBorder="1" applyAlignment="1">
      <alignment horizontal="justify" vertical="top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6" borderId="1" xfId="7" applyNumberFormat="1" applyFont="1" applyFill="1" applyBorder="1" applyAlignment="1"/>
    <xf numFmtId="0" fontId="15" fillId="6" borderId="1" xfId="7" applyFont="1" applyFill="1" applyBorder="1" applyAlignment="1">
      <alignment horizontal="center"/>
    </xf>
    <xf numFmtId="49" fontId="15" fillId="6" borderId="1" xfId="7" applyNumberFormat="1" applyFont="1" applyFill="1" applyBorder="1" applyAlignment="1">
      <alignment horizontal="center"/>
    </xf>
    <xf numFmtId="49" fontId="15" fillId="6" borderId="6" xfId="7" applyNumberFormat="1" applyFont="1" applyFill="1" applyBorder="1" applyAlignment="1">
      <alignment horizontal="center"/>
    </xf>
    <xf numFmtId="49" fontId="15" fillId="6" borderId="7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15" fillId="6" borderId="5" xfId="7" applyNumberFormat="1" applyFont="1" applyFill="1" applyBorder="1" applyAlignment="1">
      <alignment horizontal="center"/>
    </xf>
    <xf numFmtId="165" fontId="15" fillId="6" borderId="1" xfId="7" applyNumberFormat="1" applyFont="1" applyFill="1" applyBorder="1" applyAlignment="1"/>
    <xf numFmtId="49" fontId="6" fillId="6" borderId="1" xfId="7" applyNumberFormat="1" applyFont="1" applyFill="1" applyBorder="1" applyAlignment="1">
      <alignment horizontal="center" vertical="center"/>
    </xf>
    <xf numFmtId="165" fontId="6" fillId="6" borderId="1" xfId="7" applyNumberFormat="1" applyFont="1" applyFill="1" applyBorder="1" applyAlignment="1">
      <alignment horizontal="right" vertical="center"/>
    </xf>
    <xf numFmtId="165" fontId="41" fillId="6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3" fillId="6" borderId="1" xfId="13" applyNumberFormat="1" applyFont="1" applyFill="1" applyBorder="1" applyAlignment="1">
      <alignment wrapText="1"/>
    </xf>
    <xf numFmtId="165" fontId="3" fillId="6" borderId="1" xfId="13" applyNumberFormat="1" applyFont="1" applyFill="1" applyBorder="1" applyAlignment="1">
      <alignment horizontal="center" wrapText="1"/>
    </xf>
    <xf numFmtId="165" fontId="19" fillId="6" borderId="1" xfId="0" applyNumberFormat="1" applyFont="1" applyFill="1" applyBorder="1" applyAlignment="1">
      <alignment horizontal="center" vertical="top" wrapText="1"/>
    </xf>
    <xf numFmtId="0" fontId="0" fillId="6" borderId="0" xfId="0" applyFill="1"/>
    <xf numFmtId="165" fontId="0" fillId="6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6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6" borderId="1" xfId="13" applyNumberFormat="1" applyFont="1" applyFill="1" applyBorder="1" applyAlignment="1">
      <alignment horizontal="center" vertical="center" wrapText="1"/>
    </xf>
    <xf numFmtId="165" fontId="4" fillId="6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6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6" borderId="0" xfId="7" applyFont="1" applyFill="1" applyBorder="1"/>
    <xf numFmtId="0" fontId="15" fillId="6" borderId="0" xfId="7" applyFont="1" applyFill="1"/>
    <xf numFmtId="165" fontId="6" fillId="6" borderId="0" xfId="7" applyNumberFormat="1" applyFont="1" applyFill="1"/>
    <xf numFmtId="165" fontId="15" fillId="6" borderId="0" xfId="7" applyNumberFormat="1" applyFont="1" applyFill="1" applyBorder="1" applyAlignment="1">
      <alignment horizontal="right"/>
    </xf>
    <xf numFmtId="165" fontId="6" fillId="6" borderId="0" xfId="7" applyNumberFormat="1" applyFont="1" applyFill="1" applyBorder="1"/>
    <xf numFmtId="0" fontId="31" fillId="6" borderId="0" xfId="7" applyFont="1" applyFill="1" applyAlignment="1"/>
    <xf numFmtId="0" fontId="32" fillId="6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6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49" fontId="13" fillId="6" borderId="1" xfId="7" applyNumberFormat="1" applyFont="1" applyFill="1" applyBorder="1" applyAlignment="1">
      <alignment horizontal="center"/>
    </xf>
    <xf numFmtId="165" fontId="6" fillId="6" borderId="1" xfId="7" applyNumberFormat="1" applyFont="1" applyFill="1" applyBorder="1" applyAlignment="1">
      <alignment horizontal="right"/>
    </xf>
    <xf numFmtId="0" fontId="13" fillId="6" borderId="1" xfId="7" applyFont="1" applyFill="1" applyBorder="1" applyAlignment="1">
      <alignment wrapText="1"/>
    </xf>
    <xf numFmtId="0" fontId="13" fillId="2" borderId="1" xfId="7" applyFont="1" applyFill="1" applyBorder="1" applyAlignment="1">
      <alignment vertical="top" wrapText="1"/>
    </xf>
    <xf numFmtId="0" fontId="6" fillId="6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6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56" fillId="0" borderId="27" xfId="0" applyFont="1" applyBorder="1" applyAlignment="1">
      <alignment horizontal="center" wrapText="1"/>
    </xf>
    <xf numFmtId="0" fontId="56" fillId="0" borderId="29" xfId="0" applyFont="1" applyBorder="1" applyAlignment="1">
      <alignment horizontal="center" wrapText="1"/>
    </xf>
    <xf numFmtId="0" fontId="56" fillId="0" borderId="31" xfId="0" applyFont="1" applyBorder="1" applyAlignment="1">
      <alignment horizontal="center" wrapText="1"/>
    </xf>
    <xf numFmtId="0" fontId="62" fillId="0" borderId="0" xfId="0" applyFont="1"/>
    <xf numFmtId="0" fontId="56" fillId="0" borderId="24" xfId="0" applyFont="1" applyBorder="1" applyAlignment="1">
      <alignment horizontal="left" wrapText="1"/>
    </xf>
    <xf numFmtId="0" fontId="56" fillId="0" borderId="26" xfId="0" applyFont="1" applyBorder="1" applyAlignment="1">
      <alignment horizontal="left" wrapText="1"/>
    </xf>
    <xf numFmtId="0" fontId="56" fillId="0" borderId="28" xfId="0" applyFont="1" applyBorder="1" applyAlignment="1">
      <alignment horizontal="left" wrapText="1"/>
    </xf>
    <xf numFmtId="0" fontId="56" fillId="0" borderId="30" xfId="0" applyFont="1" applyBorder="1" applyAlignment="1">
      <alignment horizontal="left" wrapText="1"/>
    </xf>
    <xf numFmtId="0" fontId="0" fillId="7" borderId="1" xfId="0" applyFill="1" applyBorder="1"/>
    <xf numFmtId="165" fontId="18" fillId="7" borderId="1" xfId="0" applyNumberFormat="1" applyFont="1" applyFill="1" applyBorder="1" applyAlignment="1">
      <alignment horizontal="center" vertical="top" wrapText="1"/>
    </xf>
    <xf numFmtId="0" fontId="0" fillId="7" borderId="0" xfId="0" applyFill="1"/>
    <xf numFmtId="165" fontId="0" fillId="7" borderId="0" xfId="0" applyNumberFormat="1" applyFill="1"/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center" wrapText="1"/>
    </xf>
    <xf numFmtId="168" fontId="4" fillId="2" borderId="3" xfId="2" applyFont="1" applyFill="1" applyBorder="1" applyAlignment="1">
      <alignment vertical="top" wrapText="1"/>
    </xf>
    <xf numFmtId="165" fontId="4" fillId="7" borderId="1" xfId="13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vertical="top" wrapText="1"/>
    </xf>
    <xf numFmtId="0" fontId="0" fillId="6" borderId="1" xfId="0" applyFill="1" applyBorder="1"/>
    <xf numFmtId="165" fontId="18" fillId="6" borderId="1" xfId="0" applyNumberFormat="1" applyFont="1" applyFill="1" applyBorder="1" applyAlignment="1">
      <alignment horizontal="center" vertical="top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justify" vertical="top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justify" vertical="top" wrapText="1"/>
    </xf>
    <xf numFmtId="0" fontId="2" fillId="7" borderId="0" xfId="0" applyFont="1" applyFill="1" applyBorder="1" applyAlignment="1">
      <alignment horizontal="left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6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165" fontId="0" fillId="0" borderId="0" xfId="0" applyNumberFormat="1" applyAlignment="1"/>
    <xf numFmtId="165" fontId="6" fillId="0" borderId="0" xfId="0" applyNumberFormat="1" applyFont="1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2" fillId="0" borderId="1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40" fillId="6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6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6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1" fillId="0" borderId="0" xfId="0" applyFont="1" applyAlignment="1">
      <alignment horizontal="left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303" t="s">
        <v>234</v>
      </c>
    </row>
    <row r="2" spans="1:2" ht="15.75" x14ac:dyDescent="0.25">
      <c r="B2" s="303" t="s">
        <v>0</v>
      </c>
    </row>
    <row r="3" spans="1:2" ht="15.75" x14ac:dyDescent="0.25">
      <c r="A3" s="321"/>
      <c r="B3" s="303" t="s">
        <v>1</v>
      </c>
    </row>
    <row r="4" spans="1:2" ht="15.75" x14ac:dyDescent="0.25">
      <c r="B4" s="303" t="s">
        <v>2</v>
      </c>
    </row>
    <row r="5" spans="1:2" x14ac:dyDescent="0.25">
      <c r="B5" s="318" t="s">
        <v>519</v>
      </c>
    </row>
    <row r="6" spans="1:2" x14ac:dyDescent="0.25">
      <c r="B6" s="318"/>
    </row>
    <row r="7" spans="1:2" ht="63" customHeight="1" x14ac:dyDescent="0.3">
      <c r="A7" s="490" t="s">
        <v>275</v>
      </c>
      <c r="B7" s="490"/>
    </row>
    <row r="8" spans="1:2" ht="60" customHeight="1" x14ac:dyDescent="0.25">
      <c r="A8" s="491" t="s">
        <v>276</v>
      </c>
      <c r="B8" s="491"/>
    </row>
    <row r="9" spans="1:2" ht="16.5" customHeight="1" thickBot="1" x14ac:dyDescent="0.3">
      <c r="A9" s="440">
        <v>1</v>
      </c>
      <c r="B9" s="440">
        <v>2</v>
      </c>
    </row>
    <row r="10" spans="1:2" ht="19.5" customHeight="1" thickBot="1" x14ac:dyDescent="0.3">
      <c r="A10" s="492" t="s">
        <v>277</v>
      </c>
      <c r="B10" s="493"/>
    </row>
    <row r="11" spans="1:2" ht="56.25" x14ac:dyDescent="0.25">
      <c r="A11" s="441" t="s">
        <v>414</v>
      </c>
      <c r="B11" s="442" t="s">
        <v>455</v>
      </c>
    </row>
    <row r="12" spans="1:2" ht="37.5" x14ac:dyDescent="0.25">
      <c r="A12" s="443" t="s">
        <v>247</v>
      </c>
      <c r="B12" s="459" t="s">
        <v>456</v>
      </c>
    </row>
    <row r="13" spans="1:2" ht="18.75" x14ac:dyDescent="0.25">
      <c r="A13" s="443" t="s">
        <v>243</v>
      </c>
      <c r="B13" s="459" t="s">
        <v>242</v>
      </c>
    </row>
    <row r="14" spans="1:2" ht="18.75" x14ac:dyDescent="0.25">
      <c r="A14" s="443" t="s">
        <v>278</v>
      </c>
      <c r="B14" s="459" t="s">
        <v>279</v>
      </c>
    </row>
    <row r="15" spans="1:2" ht="56.25" x14ac:dyDescent="0.25">
      <c r="A15" s="443" t="s">
        <v>350</v>
      </c>
      <c r="B15" s="3" t="s">
        <v>457</v>
      </c>
    </row>
    <row r="16" spans="1:2" ht="89.25" customHeight="1" x14ac:dyDescent="0.25">
      <c r="A16" s="443" t="s">
        <v>351</v>
      </c>
      <c r="B16" s="3" t="s">
        <v>522</v>
      </c>
    </row>
    <row r="17" spans="1:2" ht="75" x14ac:dyDescent="0.25">
      <c r="A17" s="443" t="s">
        <v>458</v>
      </c>
      <c r="B17" s="3" t="s">
        <v>459</v>
      </c>
    </row>
    <row r="18" spans="1:2" ht="37.5" x14ac:dyDescent="0.25">
      <c r="A18" s="443" t="s">
        <v>460</v>
      </c>
      <c r="B18" s="3" t="s">
        <v>461</v>
      </c>
    </row>
    <row r="19" spans="1:2" ht="56.25" x14ac:dyDescent="0.25">
      <c r="A19" s="443" t="s">
        <v>462</v>
      </c>
      <c r="B19" s="3" t="s">
        <v>463</v>
      </c>
    </row>
    <row r="20" spans="1:2" ht="75" x14ac:dyDescent="0.25">
      <c r="A20" s="443" t="s">
        <v>464</v>
      </c>
      <c r="B20" s="3" t="s">
        <v>465</v>
      </c>
    </row>
    <row r="21" spans="1:2" ht="37.5" x14ac:dyDescent="0.25">
      <c r="A21" s="443" t="s">
        <v>466</v>
      </c>
      <c r="B21" s="3" t="s">
        <v>467</v>
      </c>
    </row>
    <row r="22" spans="1:2" ht="75" x14ac:dyDescent="0.25">
      <c r="A22" s="443" t="s">
        <v>468</v>
      </c>
      <c r="B22" s="3" t="s">
        <v>469</v>
      </c>
    </row>
    <row r="23" spans="1:2" ht="56.25" x14ac:dyDescent="0.25">
      <c r="A23" s="443" t="s">
        <v>470</v>
      </c>
      <c r="B23" s="3" t="s">
        <v>471</v>
      </c>
    </row>
    <row r="24" spans="1:2" ht="37.5" x14ac:dyDescent="0.25">
      <c r="A24" s="443" t="s">
        <v>280</v>
      </c>
      <c r="B24" s="3" t="s">
        <v>281</v>
      </c>
    </row>
    <row r="25" spans="1:2" ht="37.5" x14ac:dyDescent="0.25">
      <c r="A25" s="443" t="s">
        <v>282</v>
      </c>
      <c r="B25" s="3" t="s">
        <v>283</v>
      </c>
    </row>
    <row r="26" spans="1:2" ht="18.75" x14ac:dyDescent="0.25">
      <c r="A26" s="443" t="s">
        <v>284</v>
      </c>
      <c r="B26" s="459" t="s">
        <v>285</v>
      </c>
    </row>
    <row r="27" spans="1:2" ht="93.75" x14ac:dyDescent="0.25">
      <c r="A27" s="443" t="s">
        <v>472</v>
      </c>
      <c r="B27" s="459" t="s">
        <v>473</v>
      </c>
    </row>
    <row r="28" spans="1:2" ht="75" x14ac:dyDescent="0.25">
      <c r="A28" s="460" t="s">
        <v>474</v>
      </c>
      <c r="B28" s="460" t="s">
        <v>475</v>
      </c>
    </row>
    <row r="29" spans="1:2" s="321" customFormat="1" ht="75" x14ac:dyDescent="0.3">
      <c r="A29" s="444" t="s">
        <v>476</v>
      </c>
      <c r="B29" s="444" t="s">
        <v>477</v>
      </c>
    </row>
    <row r="30" spans="1:2" ht="37.5" x14ac:dyDescent="0.3">
      <c r="A30" s="444" t="s">
        <v>478</v>
      </c>
      <c r="B30" s="444" t="s">
        <v>479</v>
      </c>
    </row>
    <row r="31" spans="1:2" ht="75" x14ac:dyDescent="0.3">
      <c r="A31" s="444" t="s">
        <v>480</v>
      </c>
      <c r="B31" s="444" t="s">
        <v>481</v>
      </c>
    </row>
    <row r="32" spans="1:2" ht="37.5" x14ac:dyDescent="0.3">
      <c r="A32" s="444" t="s">
        <v>482</v>
      </c>
      <c r="B32" s="444" t="s">
        <v>483</v>
      </c>
    </row>
    <row r="33" spans="1:2" ht="56.25" x14ac:dyDescent="0.3">
      <c r="A33" s="444" t="s">
        <v>484</v>
      </c>
      <c r="B33" s="444" t="s">
        <v>485</v>
      </c>
    </row>
    <row r="34" spans="1:2" ht="75" x14ac:dyDescent="0.3">
      <c r="A34" s="444" t="s">
        <v>486</v>
      </c>
      <c r="B34" s="444" t="s">
        <v>487</v>
      </c>
    </row>
    <row r="35" spans="1:2" ht="93.75" x14ac:dyDescent="0.3">
      <c r="A35" s="444" t="s">
        <v>488</v>
      </c>
      <c r="B35" s="444" t="s">
        <v>489</v>
      </c>
    </row>
    <row r="36" spans="1:2" ht="75" x14ac:dyDescent="0.3">
      <c r="A36" s="444" t="s">
        <v>490</v>
      </c>
      <c r="B36" s="444" t="s">
        <v>491</v>
      </c>
    </row>
    <row r="37" spans="1:2" ht="15" customHeight="1" x14ac:dyDescent="0.25">
      <c r="A37" s="494" t="s">
        <v>492</v>
      </c>
      <c r="B37" s="494" t="s">
        <v>286</v>
      </c>
    </row>
    <row r="38" spans="1:2" ht="50.25" customHeight="1" x14ac:dyDescent="0.25">
      <c r="A38" s="494"/>
      <c r="B38" s="494"/>
    </row>
    <row r="39" spans="1:2" ht="75" x14ac:dyDescent="0.25">
      <c r="A39" s="460" t="s">
        <v>493</v>
      </c>
      <c r="B39" s="460" t="s">
        <v>494</v>
      </c>
    </row>
    <row r="40" spans="1:2" ht="18.75" x14ac:dyDescent="0.25">
      <c r="A40" s="319"/>
      <c r="B40" s="459"/>
    </row>
    <row r="41" spans="1:2" ht="18.75" x14ac:dyDescent="0.25">
      <c r="A41" s="443" t="s">
        <v>287</v>
      </c>
      <c r="B41" s="459" t="s">
        <v>288</v>
      </c>
    </row>
    <row r="42" spans="1:2" ht="18.75" x14ac:dyDescent="0.25">
      <c r="A42" s="443" t="s">
        <v>289</v>
      </c>
      <c r="B42" s="459" t="s">
        <v>290</v>
      </c>
    </row>
    <row r="43" spans="1:2" ht="56.25" x14ac:dyDescent="0.25">
      <c r="A43" s="461" t="s">
        <v>495</v>
      </c>
      <c r="B43" s="460" t="s">
        <v>496</v>
      </c>
    </row>
    <row r="44" spans="1:2" ht="15" customHeight="1" x14ac:dyDescent="0.25">
      <c r="A44" s="495" t="s">
        <v>289</v>
      </c>
      <c r="B44" s="494" t="s">
        <v>497</v>
      </c>
    </row>
    <row r="45" spans="1:2" ht="15" customHeight="1" x14ac:dyDescent="0.25">
      <c r="A45" s="495"/>
      <c r="B45" s="494"/>
    </row>
    <row r="46" spans="1:2" ht="37.5" x14ac:dyDescent="0.25">
      <c r="A46" s="445" t="s">
        <v>415</v>
      </c>
      <c r="B46" s="459" t="s">
        <v>291</v>
      </c>
    </row>
    <row r="47" spans="1:2" ht="56.25" x14ac:dyDescent="0.25">
      <c r="A47" s="445" t="s">
        <v>416</v>
      </c>
      <c r="B47" s="459" t="s">
        <v>292</v>
      </c>
    </row>
    <row r="48" spans="1:2" ht="49.5" customHeight="1" x14ac:dyDescent="0.25">
      <c r="A48" s="446" t="s">
        <v>498</v>
      </c>
      <c r="B48" s="460" t="s">
        <v>499</v>
      </c>
    </row>
    <row r="49" spans="1:93" ht="18.75" x14ac:dyDescent="0.25">
      <c r="A49" s="409" t="s">
        <v>417</v>
      </c>
      <c r="B49" s="459" t="s">
        <v>221</v>
      </c>
    </row>
    <row r="50" spans="1:93" ht="37.5" x14ac:dyDescent="0.25">
      <c r="A50" s="409" t="s">
        <v>418</v>
      </c>
      <c r="B50" s="459" t="s">
        <v>220</v>
      </c>
    </row>
    <row r="51" spans="1:93" ht="37.5" x14ac:dyDescent="0.25">
      <c r="A51" s="409" t="s">
        <v>419</v>
      </c>
      <c r="B51" s="459" t="s">
        <v>219</v>
      </c>
    </row>
    <row r="52" spans="1:93" ht="18.75" x14ac:dyDescent="0.25">
      <c r="A52" s="409" t="s">
        <v>420</v>
      </c>
      <c r="B52" s="459" t="s">
        <v>293</v>
      </c>
    </row>
    <row r="53" spans="1:93" ht="56.25" x14ac:dyDescent="0.25">
      <c r="A53" s="322" t="s">
        <v>421</v>
      </c>
      <c r="B53" s="459" t="s">
        <v>294</v>
      </c>
    </row>
    <row r="54" spans="1:93" ht="18.75" x14ac:dyDescent="0.25">
      <c r="A54" s="322" t="s">
        <v>422</v>
      </c>
      <c r="B54" s="459" t="s">
        <v>295</v>
      </c>
    </row>
    <row r="55" spans="1:93" ht="18.75" x14ac:dyDescent="0.25">
      <c r="A55" s="319" t="s">
        <v>296</v>
      </c>
      <c r="B55" s="459" t="s">
        <v>297</v>
      </c>
    </row>
    <row r="56" spans="1:93" ht="75" x14ac:dyDescent="0.25">
      <c r="A56" s="460" t="s">
        <v>500</v>
      </c>
      <c r="B56" s="460" t="s">
        <v>501</v>
      </c>
    </row>
    <row r="57" spans="1:93" ht="37.5" x14ac:dyDescent="0.25">
      <c r="A57" s="460" t="s">
        <v>502</v>
      </c>
      <c r="B57" s="460" t="s">
        <v>503</v>
      </c>
    </row>
    <row r="58" spans="1:93" ht="18.75" x14ac:dyDescent="0.25">
      <c r="A58" s="460" t="s">
        <v>504</v>
      </c>
      <c r="B58" s="460" t="s">
        <v>297</v>
      </c>
    </row>
    <row r="59" spans="1:93" ht="75" x14ac:dyDescent="0.25">
      <c r="A59" s="319" t="s">
        <v>298</v>
      </c>
      <c r="B59" s="459" t="s">
        <v>352</v>
      </c>
    </row>
    <row r="60" spans="1:93" ht="56.25" x14ac:dyDescent="0.25">
      <c r="A60" s="319" t="s">
        <v>423</v>
      </c>
      <c r="B60" s="459" t="s">
        <v>299</v>
      </c>
    </row>
    <row r="61" spans="1:93" s="321" customFormat="1" ht="37.5" x14ac:dyDescent="0.25">
      <c r="A61" s="319" t="s">
        <v>300</v>
      </c>
      <c r="B61" s="459" t="s">
        <v>301</v>
      </c>
    </row>
    <row r="62" spans="1:93" ht="56.25" x14ac:dyDescent="0.3">
      <c r="A62" s="446" t="s">
        <v>505</v>
      </c>
      <c r="B62" s="444" t="s">
        <v>299</v>
      </c>
      <c r="I62" s="321"/>
      <c r="J62" s="321"/>
      <c r="K62" s="321"/>
      <c r="L62" s="321"/>
      <c r="M62" s="321"/>
      <c r="N62" s="321"/>
      <c r="O62" s="321"/>
      <c r="P62" s="321"/>
      <c r="Q62" s="321"/>
      <c r="R62" s="321"/>
      <c r="S62" s="321"/>
      <c r="T62" s="321"/>
      <c r="U62" s="321"/>
      <c r="V62" s="321"/>
      <c r="W62" s="321"/>
      <c r="X62" s="321"/>
      <c r="Y62" s="321"/>
      <c r="Z62" s="321"/>
      <c r="AA62" s="321"/>
      <c r="AB62" s="321"/>
      <c r="AC62" s="321"/>
      <c r="AD62" s="321"/>
      <c r="AE62" s="321"/>
      <c r="AF62" s="321"/>
      <c r="AG62" s="321"/>
      <c r="AH62" s="321"/>
      <c r="AI62" s="321"/>
      <c r="AJ62" s="321"/>
      <c r="AK62" s="321"/>
      <c r="AL62" s="321"/>
      <c r="AM62" s="321"/>
      <c r="AN62" s="321"/>
      <c r="AO62" s="321"/>
      <c r="AP62" s="321"/>
      <c r="AQ62" s="321"/>
      <c r="AR62" s="321"/>
      <c r="AS62" s="321"/>
      <c r="AT62" s="321"/>
      <c r="AU62" s="321"/>
      <c r="AV62" s="321"/>
      <c r="AW62" s="321"/>
      <c r="AX62" s="321"/>
      <c r="AY62" s="321"/>
      <c r="AZ62" s="321"/>
      <c r="BA62" s="321"/>
      <c r="BB62" s="321"/>
      <c r="BC62" s="321"/>
      <c r="BD62" s="321"/>
      <c r="BE62" s="321"/>
      <c r="BF62" s="321"/>
      <c r="BG62" s="321"/>
      <c r="BH62" s="321"/>
      <c r="BI62" s="321"/>
      <c r="BJ62" s="321"/>
      <c r="BK62" s="321"/>
      <c r="BL62" s="321"/>
      <c r="BM62" s="321"/>
      <c r="BN62" s="321"/>
      <c r="BO62" s="321"/>
      <c r="BP62" s="321"/>
      <c r="BQ62" s="321"/>
      <c r="BR62" s="321"/>
      <c r="BS62" s="321"/>
      <c r="BT62" s="321"/>
      <c r="BU62" s="321"/>
      <c r="BV62" s="321"/>
      <c r="BW62" s="321"/>
      <c r="BX62" s="321"/>
      <c r="BY62" s="321"/>
      <c r="BZ62" s="321"/>
      <c r="CA62" s="321"/>
      <c r="CB62" s="321"/>
      <c r="CC62" s="321"/>
      <c r="CD62" s="321"/>
      <c r="CE62" s="321"/>
      <c r="CF62" s="321"/>
      <c r="CG62" s="321"/>
      <c r="CH62" s="321"/>
      <c r="CI62" s="321"/>
      <c r="CJ62" s="321"/>
      <c r="CK62" s="321"/>
      <c r="CL62" s="321"/>
      <c r="CM62" s="321"/>
      <c r="CN62" s="321"/>
      <c r="CO62" s="321"/>
    </row>
    <row r="63" spans="1:93" ht="56.25" x14ac:dyDescent="0.25">
      <c r="A63" s="443" t="s">
        <v>523</v>
      </c>
      <c r="B63" s="463" t="s">
        <v>524</v>
      </c>
      <c r="I63" s="321"/>
      <c r="J63" s="321"/>
      <c r="K63" s="321"/>
      <c r="L63" s="321"/>
      <c r="M63" s="321"/>
      <c r="N63" s="321"/>
      <c r="O63" s="321"/>
      <c r="P63" s="321"/>
      <c r="Q63" s="321"/>
      <c r="R63" s="321"/>
      <c r="S63" s="321"/>
      <c r="T63" s="321"/>
      <c r="U63" s="321"/>
      <c r="V63" s="321"/>
      <c r="W63" s="321"/>
      <c r="X63" s="321"/>
      <c r="Y63" s="321"/>
      <c r="Z63" s="321"/>
      <c r="AA63" s="321"/>
      <c r="AB63" s="321"/>
      <c r="AC63" s="321"/>
      <c r="AD63" s="321"/>
      <c r="AE63" s="321"/>
      <c r="AF63" s="321"/>
      <c r="AG63" s="321"/>
      <c r="AH63" s="321"/>
      <c r="AI63" s="321"/>
      <c r="AJ63" s="321"/>
      <c r="AK63" s="321"/>
      <c r="AL63" s="321"/>
      <c r="AM63" s="321"/>
      <c r="AN63" s="321"/>
      <c r="AO63" s="321"/>
      <c r="AP63" s="321"/>
      <c r="AQ63" s="321"/>
      <c r="AR63" s="321"/>
      <c r="AS63" s="321"/>
      <c r="AT63" s="321"/>
      <c r="AU63" s="321"/>
      <c r="AV63" s="321"/>
      <c r="AW63" s="321"/>
      <c r="AX63" s="321"/>
      <c r="AY63" s="321"/>
      <c r="AZ63" s="321"/>
      <c r="BA63" s="321"/>
      <c r="BB63" s="321"/>
      <c r="BC63" s="321"/>
      <c r="BD63" s="321"/>
      <c r="BE63" s="321"/>
      <c r="BF63" s="321"/>
      <c r="BG63" s="321"/>
      <c r="BH63" s="321"/>
      <c r="BI63" s="321"/>
      <c r="BJ63" s="321"/>
      <c r="BK63" s="321"/>
      <c r="BL63" s="321"/>
      <c r="BM63" s="321"/>
      <c r="BN63" s="321"/>
      <c r="BO63" s="321"/>
      <c r="BP63" s="321"/>
      <c r="BQ63" s="321"/>
      <c r="BR63" s="321"/>
      <c r="BS63" s="321"/>
      <c r="BT63" s="321"/>
      <c r="BU63" s="321"/>
      <c r="BV63" s="321"/>
      <c r="BW63" s="321"/>
      <c r="BX63" s="321"/>
      <c r="BY63" s="321"/>
      <c r="BZ63" s="321"/>
      <c r="CA63" s="321"/>
      <c r="CB63" s="321"/>
      <c r="CC63" s="321"/>
      <c r="CD63" s="321"/>
      <c r="CE63" s="321"/>
      <c r="CF63" s="321"/>
      <c r="CG63" s="321"/>
      <c r="CH63" s="321"/>
      <c r="CI63" s="321"/>
      <c r="CJ63" s="321"/>
      <c r="CK63" s="321"/>
      <c r="CL63" s="321"/>
      <c r="CM63" s="321"/>
      <c r="CN63" s="321"/>
      <c r="CO63" s="321"/>
    </row>
    <row r="64" spans="1:93" ht="38.25" thickBot="1" x14ac:dyDescent="0.3">
      <c r="A64" s="447" t="s">
        <v>424</v>
      </c>
      <c r="B64" s="440" t="s">
        <v>302</v>
      </c>
      <c r="I64" s="321"/>
      <c r="J64" s="321"/>
      <c r="K64" s="321"/>
      <c r="L64" s="321"/>
      <c r="M64" s="321"/>
      <c r="N64" s="321"/>
      <c r="O64" s="321"/>
      <c r="P64" s="321"/>
      <c r="Q64" s="321"/>
      <c r="R64" s="321"/>
      <c r="S64" s="321"/>
      <c r="T64" s="321"/>
      <c r="U64" s="321"/>
      <c r="V64" s="321"/>
      <c r="W64" s="321"/>
      <c r="X64" s="321"/>
      <c r="Y64" s="321"/>
      <c r="Z64" s="321"/>
      <c r="AA64" s="321"/>
      <c r="AB64" s="321"/>
      <c r="AC64" s="321"/>
      <c r="AD64" s="321"/>
      <c r="AE64" s="321"/>
      <c r="AF64" s="321"/>
      <c r="AG64" s="321"/>
      <c r="AH64" s="321"/>
      <c r="AI64" s="321"/>
      <c r="AJ64" s="321"/>
      <c r="AK64" s="321"/>
      <c r="AL64" s="321"/>
      <c r="AM64" s="321"/>
      <c r="AN64" s="321"/>
      <c r="AO64" s="321"/>
      <c r="AP64" s="321"/>
      <c r="AQ64" s="321"/>
      <c r="AR64" s="321"/>
      <c r="AS64" s="321"/>
      <c r="AT64" s="321"/>
      <c r="AU64" s="321"/>
      <c r="AV64" s="321"/>
      <c r="AW64" s="321"/>
      <c r="AX64" s="321"/>
      <c r="AY64" s="321"/>
      <c r="AZ64" s="321"/>
      <c r="BA64" s="321"/>
      <c r="BB64" s="321"/>
      <c r="BC64" s="321"/>
      <c r="BD64" s="321"/>
      <c r="BE64" s="321"/>
      <c r="BF64" s="321"/>
      <c r="BG64" s="321"/>
      <c r="BH64" s="321"/>
      <c r="BI64" s="321"/>
      <c r="BJ64" s="321"/>
      <c r="BK64" s="321"/>
      <c r="BL64" s="321"/>
      <c r="BM64" s="321"/>
      <c r="BN64" s="321"/>
      <c r="BO64" s="321"/>
      <c r="BP64" s="321"/>
      <c r="BQ64" s="321"/>
      <c r="BR64" s="321"/>
      <c r="BS64" s="321"/>
      <c r="BT64" s="321"/>
      <c r="BU64" s="321"/>
      <c r="BV64" s="321"/>
      <c r="BW64" s="321"/>
      <c r="BX64" s="321"/>
      <c r="BY64" s="321"/>
      <c r="BZ64" s="321"/>
      <c r="CA64" s="321"/>
      <c r="CB64" s="321"/>
      <c r="CC64" s="321"/>
      <c r="CD64" s="321"/>
      <c r="CE64" s="321"/>
      <c r="CF64" s="321"/>
      <c r="CG64" s="321"/>
      <c r="CH64" s="321"/>
      <c r="CI64" s="321"/>
      <c r="CJ64" s="321"/>
      <c r="CK64" s="321"/>
      <c r="CL64" s="321"/>
      <c r="CM64" s="321"/>
      <c r="CN64" s="321"/>
      <c r="CO64" s="321"/>
    </row>
    <row r="65" spans="1:93" ht="15" customHeight="1" thickBot="1" x14ac:dyDescent="0.3">
      <c r="A65" s="496" t="s">
        <v>303</v>
      </c>
      <c r="B65" s="497"/>
      <c r="I65" s="321"/>
      <c r="J65" s="321"/>
      <c r="K65" s="321"/>
      <c r="L65" s="321"/>
      <c r="M65" s="321"/>
      <c r="N65" s="321"/>
      <c r="O65" s="321"/>
      <c r="P65" s="321"/>
      <c r="Q65" s="321"/>
      <c r="R65" s="321"/>
      <c r="S65" s="321"/>
      <c r="T65" s="321"/>
      <c r="U65" s="321"/>
      <c r="V65" s="321"/>
      <c r="W65" s="321"/>
      <c r="X65" s="321"/>
      <c r="Y65" s="321"/>
      <c r="Z65" s="321"/>
      <c r="AA65" s="321"/>
      <c r="AB65" s="321"/>
      <c r="AC65" s="321"/>
      <c r="AD65" s="321"/>
      <c r="AE65" s="321"/>
      <c r="AF65" s="321"/>
      <c r="AG65" s="321"/>
      <c r="AH65" s="321"/>
      <c r="AI65" s="321"/>
      <c r="AJ65" s="321"/>
      <c r="AK65" s="321"/>
      <c r="AL65" s="321"/>
      <c r="AM65" s="321"/>
      <c r="AN65" s="321"/>
      <c r="AO65" s="321"/>
      <c r="AP65" s="321"/>
      <c r="AQ65" s="321"/>
      <c r="AR65" s="321"/>
      <c r="AS65" s="321"/>
      <c r="AT65" s="321"/>
      <c r="AU65" s="321"/>
      <c r="AV65" s="321"/>
      <c r="AW65" s="321"/>
      <c r="AX65" s="321"/>
      <c r="AY65" s="321"/>
      <c r="AZ65" s="321"/>
      <c r="BA65" s="321"/>
      <c r="BB65" s="321"/>
      <c r="BC65" s="321"/>
      <c r="BD65" s="321"/>
      <c r="BE65" s="321"/>
      <c r="BF65" s="321"/>
      <c r="BG65" s="321"/>
      <c r="BH65" s="321"/>
      <c r="BI65" s="321"/>
      <c r="BJ65" s="321"/>
      <c r="BK65" s="321"/>
      <c r="BL65" s="321"/>
      <c r="BM65" s="321"/>
      <c r="BN65" s="321"/>
      <c r="BO65" s="321"/>
      <c r="BP65" s="321"/>
      <c r="BQ65" s="321"/>
      <c r="BR65" s="321"/>
      <c r="BS65" s="321"/>
      <c r="BT65" s="321"/>
      <c r="BU65" s="321"/>
      <c r="BV65" s="321"/>
      <c r="BW65" s="321"/>
      <c r="BX65" s="321"/>
      <c r="BY65" s="321"/>
      <c r="BZ65" s="321"/>
      <c r="CA65" s="321"/>
      <c r="CB65" s="321"/>
      <c r="CC65" s="321"/>
      <c r="CD65" s="321"/>
      <c r="CE65" s="321"/>
      <c r="CF65" s="321"/>
      <c r="CG65" s="321"/>
      <c r="CH65" s="321"/>
      <c r="CI65" s="321"/>
      <c r="CJ65" s="321"/>
      <c r="CK65" s="321"/>
      <c r="CL65" s="321"/>
      <c r="CM65" s="321"/>
      <c r="CN65" s="321"/>
      <c r="CO65" s="321"/>
    </row>
    <row r="66" spans="1:93" ht="47.25" customHeight="1" x14ac:dyDescent="0.25">
      <c r="A66" s="498" t="s">
        <v>506</v>
      </c>
      <c r="B66" s="498" t="s">
        <v>299</v>
      </c>
      <c r="I66" s="321"/>
      <c r="J66" s="321"/>
      <c r="K66" s="321"/>
      <c r="L66" s="321"/>
      <c r="M66" s="321"/>
      <c r="N66" s="321"/>
      <c r="O66" s="321"/>
      <c r="P66" s="321"/>
      <c r="Q66" s="321"/>
      <c r="R66" s="321"/>
      <c r="S66" s="321"/>
      <c r="T66" s="321"/>
      <c r="U66" s="321"/>
      <c r="V66" s="321"/>
      <c r="W66" s="321"/>
      <c r="X66" s="321"/>
      <c r="Y66" s="321"/>
      <c r="Z66" s="321"/>
      <c r="AA66" s="321"/>
      <c r="AB66" s="321"/>
      <c r="AC66" s="321"/>
      <c r="AD66" s="321"/>
      <c r="AE66" s="321"/>
      <c r="AF66" s="321"/>
      <c r="AG66" s="321"/>
      <c r="AH66" s="321"/>
      <c r="AI66" s="321"/>
      <c r="AJ66" s="321"/>
      <c r="AK66" s="321"/>
      <c r="AL66" s="321"/>
      <c r="AM66" s="321"/>
      <c r="AN66" s="321"/>
      <c r="AO66" s="321"/>
      <c r="AP66" s="321"/>
      <c r="AQ66" s="321"/>
      <c r="AR66" s="321"/>
      <c r="AS66" s="321"/>
      <c r="AT66" s="321"/>
      <c r="AU66" s="321"/>
      <c r="AV66" s="321"/>
      <c r="AW66" s="321"/>
      <c r="AX66" s="321"/>
      <c r="AY66" s="321"/>
      <c r="AZ66" s="321"/>
      <c r="BA66" s="321"/>
      <c r="BB66" s="321"/>
      <c r="BC66" s="321"/>
      <c r="BD66" s="321"/>
      <c r="BE66" s="321"/>
      <c r="BF66" s="321"/>
      <c r="BG66" s="321"/>
      <c r="BH66" s="321"/>
      <c r="BI66" s="321"/>
      <c r="BJ66" s="321"/>
      <c r="BK66" s="321"/>
      <c r="BL66" s="321"/>
      <c r="BM66" s="321"/>
      <c r="BN66" s="321"/>
      <c r="BO66" s="321"/>
      <c r="BP66" s="321"/>
      <c r="BQ66" s="321"/>
      <c r="BR66" s="321"/>
      <c r="BS66" s="321"/>
      <c r="BT66" s="321"/>
      <c r="BU66" s="321"/>
      <c r="BV66" s="321"/>
      <c r="BW66" s="321"/>
      <c r="BX66" s="321"/>
      <c r="BY66" s="321"/>
      <c r="BZ66" s="321"/>
      <c r="CA66" s="321"/>
      <c r="CB66" s="321"/>
      <c r="CC66" s="321"/>
      <c r="CD66" s="321"/>
      <c r="CE66" s="321"/>
      <c r="CF66" s="321"/>
      <c r="CG66" s="321"/>
      <c r="CH66" s="321"/>
      <c r="CI66" s="321"/>
      <c r="CJ66" s="321"/>
      <c r="CK66" s="321"/>
      <c r="CL66" s="321"/>
      <c r="CM66" s="321"/>
      <c r="CN66" s="321"/>
      <c r="CO66" s="321"/>
    </row>
    <row r="67" spans="1:93" ht="30.75" customHeight="1" x14ac:dyDescent="0.25">
      <c r="A67" s="494"/>
      <c r="B67" s="494"/>
      <c r="I67" s="321"/>
      <c r="J67" s="321"/>
      <c r="K67" s="321"/>
      <c r="L67" s="321"/>
      <c r="M67" s="321"/>
      <c r="N67" s="321"/>
      <c r="O67" s="321"/>
      <c r="P67" s="321"/>
      <c r="Q67" s="321"/>
      <c r="R67" s="321"/>
      <c r="S67" s="321"/>
      <c r="T67" s="321"/>
      <c r="U67" s="321"/>
      <c r="V67" s="321"/>
      <c r="W67" s="321"/>
      <c r="X67" s="321"/>
      <c r="Y67" s="321"/>
      <c r="Z67" s="321"/>
      <c r="AA67" s="321"/>
      <c r="AB67" s="321"/>
      <c r="AC67" s="321"/>
      <c r="AD67" s="321"/>
      <c r="AE67" s="321"/>
      <c r="AF67" s="321"/>
      <c r="AG67" s="321"/>
      <c r="AH67" s="321"/>
      <c r="AI67" s="321"/>
      <c r="AJ67" s="321"/>
      <c r="AK67" s="321"/>
      <c r="AL67" s="321"/>
      <c r="AM67" s="321"/>
      <c r="AN67" s="321"/>
      <c r="AO67" s="321"/>
      <c r="AP67" s="321"/>
      <c r="AQ67" s="321"/>
      <c r="AR67" s="321"/>
      <c r="AS67" s="321"/>
      <c r="AT67" s="321"/>
      <c r="AU67" s="321"/>
      <c r="AV67" s="321"/>
      <c r="AW67" s="321"/>
      <c r="AX67" s="321"/>
      <c r="AY67" s="321"/>
      <c r="AZ67" s="321"/>
      <c r="BA67" s="321"/>
      <c r="BB67" s="321"/>
      <c r="BC67" s="321"/>
      <c r="BD67" s="321"/>
      <c r="BE67" s="321"/>
      <c r="BF67" s="321"/>
      <c r="BG67" s="321"/>
      <c r="BH67" s="321"/>
      <c r="BI67" s="321"/>
      <c r="BJ67" s="321"/>
      <c r="BK67" s="321"/>
      <c r="BL67" s="321"/>
      <c r="BM67" s="321"/>
      <c r="BN67" s="321"/>
      <c r="BO67" s="321"/>
      <c r="BP67" s="321"/>
      <c r="BQ67" s="321"/>
      <c r="BR67" s="321"/>
      <c r="BS67" s="321"/>
      <c r="BT67" s="321"/>
      <c r="BU67" s="321"/>
      <c r="BV67" s="321"/>
      <c r="BW67" s="321"/>
      <c r="BX67" s="321"/>
      <c r="BY67" s="321"/>
      <c r="BZ67" s="321"/>
      <c r="CA67" s="321"/>
      <c r="CB67" s="321"/>
      <c r="CC67" s="321"/>
      <c r="CD67" s="321"/>
      <c r="CE67" s="321"/>
      <c r="CF67" s="321"/>
      <c r="CG67" s="321"/>
      <c r="CH67" s="321"/>
      <c r="CI67" s="321"/>
      <c r="CJ67" s="321"/>
      <c r="CK67" s="321"/>
      <c r="CL67" s="321"/>
      <c r="CM67" s="321"/>
      <c r="CN67" s="321"/>
      <c r="CO67" s="321"/>
    </row>
    <row r="68" spans="1:93" ht="20.25" customHeight="1" thickBot="1" x14ac:dyDescent="0.3">
      <c r="A68" s="460" t="s">
        <v>507</v>
      </c>
      <c r="B68" s="460" t="s">
        <v>288</v>
      </c>
      <c r="I68" s="321"/>
      <c r="J68" s="321"/>
      <c r="K68" s="321"/>
      <c r="L68" s="321"/>
      <c r="M68" s="321"/>
      <c r="N68" s="321"/>
      <c r="O68" s="321"/>
      <c r="P68" s="321"/>
      <c r="Q68" s="321"/>
      <c r="R68" s="321"/>
      <c r="S68" s="321"/>
      <c r="T68" s="321"/>
      <c r="U68" s="321"/>
      <c r="V68" s="321"/>
      <c r="W68" s="321"/>
      <c r="X68" s="321"/>
      <c r="Y68" s="321"/>
      <c r="Z68" s="321"/>
      <c r="AA68" s="321"/>
      <c r="AB68" s="321"/>
      <c r="AC68" s="321"/>
      <c r="AD68" s="321"/>
      <c r="AE68" s="321"/>
      <c r="AF68" s="321"/>
      <c r="AG68" s="321"/>
      <c r="AH68" s="321"/>
      <c r="AI68" s="321"/>
      <c r="AJ68" s="321"/>
      <c r="AK68" s="321"/>
      <c r="AL68" s="321"/>
      <c r="AM68" s="321"/>
      <c r="AN68" s="321"/>
      <c r="AO68" s="321"/>
      <c r="AP68" s="321"/>
      <c r="AQ68" s="321"/>
      <c r="AR68" s="321"/>
      <c r="AS68" s="321"/>
      <c r="AT68" s="321"/>
      <c r="AU68" s="321"/>
      <c r="AV68" s="321"/>
      <c r="AW68" s="321"/>
      <c r="AX68" s="321"/>
      <c r="AY68" s="321"/>
      <c r="AZ68" s="321"/>
      <c r="BA68" s="321"/>
      <c r="BB68" s="321"/>
      <c r="BC68" s="321"/>
      <c r="BD68" s="321"/>
      <c r="BE68" s="321"/>
      <c r="BF68" s="321"/>
      <c r="BG68" s="321"/>
      <c r="BH68" s="321"/>
      <c r="BI68" s="321"/>
      <c r="BJ68" s="321"/>
      <c r="BK68" s="321"/>
      <c r="BL68" s="321"/>
      <c r="BM68" s="321"/>
      <c r="BN68" s="321"/>
      <c r="BO68" s="321"/>
      <c r="BP68" s="321"/>
      <c r="BQ68" s="321"/>
      <c r="BR68" s="321"/>
      <c r="BS68" s="321"/>
      <c r="BT68" s="321"/>
      <c r="BU68" s="321"/>
      <c r="BV68" s="321"/>
      <c r="BW68" s="321"/>
      <c r="BX68" s="321"/>
      <c r="BY68" s="321"/>
      <c r="BZ68" s="321"/>
      <c r="CA68" s="321"/>
      <c r="CB68" s="321"/>
      <c r="CC68" s="321"/>
      <c r="CD68" s="321"/>
      <c r="CE68" s="321"/>
      <c r="CF68" s="321"/>
      <c r="CG68" s="321"/>
      <c r="CH68" s="321"/>
      <c r="CI68" s="321"/>
      <c r="CJ68" s="321"/>
      <c r="CK68" s="321"/>
      <c r="CL68" s="321"/>
      <c r="CM68" s="321"/>
      <c r="CN68" s="321"/>
      <c r="CO68" s="321"/>
    </row>
    <row r="69" spans="1:93" ht="69" customHeight="1" thickBot="1" x14ac:dyDescent="0.3">
      <c r="A69" s="499" t="s">
        <v>508</v>
      </c>
      <c r="B69" s="500"/>
      <c r="I69" s="321"/>
      <c r="J69" s="321"/>
      <c r="K69" s="321"/>
      <c r="L69" s="321"/>
      <c r="M69" s="321"/>
      <c r="N69" s="321"/>
      <c r="O69" s="321"/>
      <c r="P69" s="321"/>
      <c r="Q69" s="321"/>
      <c r="R69" s="321"/>
      <c r="S69" s="321"/>
      <c r="T69" s="321"/>
      <c r="U69" s="321"/>
      <c r="V69" s="321"/>
      <c r="W69" s="321"/>
      <c r="X69" s="321"/>
      <c r="Y69" s="321"/>
      <c r="Z69" s="321"/>
      <c r="AA69" s="321"/>
      <c r="AB69" s="321"/>
      <c r="AC69" s="321"/>
      <c r="AD69" s="321"/>
      <c r="AE69" s="321"/>
      <c r="AF69" s="321"/>
      <c r="AG69" s="321"/>
      <c r="AH69" s="321"/>
      <c r="AI69" s="321"/>
      <c r="AJ69" s="321"/>
      <c r="AK69" s="321"/>
      <c r="AL69" s="321"/>
      <c r="AM69" s="321"/>
      <c r="AN69" s="321"/>
      <c r="AO69" s="321"/>
      <c r="AP69" s="321"/>
      <c r="AQ69" s="321"/>
      <c r="AR69" s="321"/>
      <c r="AS69" s="321"/>
      <c r="AT69" s="321"/>
      <c r="AU69" s="321"/>
      <c r="AV69" s="321"/>
      <c r="AW69" s="321"/>
      <c r="AX69" s="321"/>
      <c r="AY69" s="321"/>
      <c r="AZ69" s="321"/>
      <c r="BA69" s="321"/>
      <c r="BB69" s="321"/>
      <c r="BC69" s="321"/>
      <c r="BD69" s="321"/>
      <c r="BE69" s="321"/>
      <c r="BF69" s="321"/>
      <c r="BG69" s="321"/>
      <c r="BH69" s="321"/>
      <c r="BI69" s="321"/>
      <c r="BJ69" s="321"/>
      <c r="BK69" s="321"/>
      <c r="BL69" s="321"/>
      <c r="BM69" s="321"/>
      <c r="BN69" s="321"/>
      <c r="BO69" s="321"/>
      <c r="BP69" s="321"/>
      <c r="BQ69" s="321"/>
      <c r="BR69" s="321"/>
      <c r="BS69" s="321"/>
      <c r="BT69" s="321"/>
      <c r="BU69" s="321"/>
      <c r="BV69" s="321"/>
      <c r="BW69" s="321"/>
      <c r="BX69" s="321"/>
      <c r="BY69" s="321"/>
      <c r="BZ69" s="321"/>
      <c r="CA69" s="321"/>
      <c r="CB69" s="321"/>
      <c r="CC69" s="321"/>
      <c r="CD69" s="321"/>
      <c r="CE69" s="321"/>
      <c r="CF69" s="321"/>
      <c r="CG69" s="321"/>
      <c r="CH69" s="321"/>
      <c r="CI69" s="321"/>
      <c r="CJ69" s="321"/>
      <c r="CK69" s="321"/>
      <c r="CL69" s="321"/>
      <c r="CM69" s="321"/>
      <c r="CN69" s="321"/>
      <c r="CO69" s="321"/>
    </row>
    <row r="70" spans="1:93" ht="56.25" x14ac:dyDescent="0.25">
      <c r="A70" s="462" t="s">
        <v>509</v>
      </c>
      <c r="B70" s="462" t="s">
        <v>286</v>
      </c>
      <c r="I70" s="321"/>
      <c r="J70" s="321"/>
      <c r="K70" s="321"/>
      <c r="L70" s="321"/>
      <c r="M70" s="321"/>
      <c r="N70" s="321"/>
      <c r="O70" s="321"/>
      <c r="P70" s="321"/>
      <c r="Q70" s="321"/>
      <c r="R70" s="321"/>
      <c r="S70" s="321"/>
      <c r="T70" s="321"/>
      <c r="U70" s="321"/>
      <c r="V70" s="321"/>
      <c r="W70" s="321"/>
      <c r="X70" s="321"/>
      <c r="Y70" s="321"/>
      <c r="Z70" s="321"/>
      <c r="AA70" s="321"/>
      <c r="AB70" s="321"/>
      <c r="AC70" s="321"/>
      <c r="AD70" s="321"/>
      <c r="AE70" s="321"/>
      <c r="AF70" s="321"/>
      <c r="AG70" s="321"/>
      <c r="AH70" s="321"/>
      <c r="AI70" s="321"/>
      <c r="AJ70" s="321"/>
      <c r="AK70" s="321"/>
      <c r="AL70" s="321"/>
      <c r="AM70" s="321"/>
      <c r="AN70" s="321"/>
      <c r="AO70" s="321"/>
      <c r="AP70" s="321"/>
      <c r="AQ70" s="321"/>
      <c r="AR70" s="321"/>
      <c r="AS70" s="321"/>
      <c r="AT70" s="321"/>
      <c r="AU70" s="321"/>
      <c r="AV70" s="321"/>
      <c r="AW70" s="321"/>
      <c r="AX70" s="321"/>
      <c r="AY70" s="321"/>
      <c r="AZ70" s="321"/>
      <c r="BA70" s="321"/>
      <c r="BB70" s="321"/>
      <c r="BC70" s="321"/>
      <c r="BD70" s="321"/>
      <c r="BE70" s="321"/>
      <c r="BF70" s="321"/>
      <c r="BG70" s="321"/>
      <c r="BH70" s="321"/>
      <c r="BI70" s="321"/>
      <c r="BJ70" s="321"/>
      <c r="BK70" s="321"/>
      <c r="BL70" s="321"/>
      <c r="BM70" s="321"/>
      <c r="BN70" s="321"/>
      <c r="BO70" s="321"/>
      <c r="BP70" s="321"/>
      <c r="BQ70" s="321"/>
      <c r="BR70" s="321"/>
      <c r="BS70" s="321"/>
      <c r="BT70" s="321"/>
      <c r="BU70" s="321"/>
      <c r="BV70" s="321"/>
      <c r="BW70" s="321"/>
      <c r="BX70" s="321"/>
      <c r="BY70" s="321"/>
      <c r="BZ70" s="321"/>
      <c r="CA70" s="321"/>
      <c r="CB70" s="321"/>
      <c r="CC70" s="321"/>
      <c r="CD70" s="321"/>
      <c r="CE70" s="321"/>
      <c r="CF70" s="321"/>
      <c r="CG70" s="321"/>
      <c r="CH70" s="321"/>
      <c r="CI70" s="321"/>
      <c r="CJ70" s="321"/>
      <c r="CK70" s="321"/>
      <c r="CL70" s="321"/>
      <c r="CM70" s="321"/>
      <c r="CN70" s="321"/>
      <c r="CO70" s="321"/>
    </row>
    <row r="71" spans="1:93" ht="18.75" x14ac:dyDescent="0.3">
      <c r="A71" s="361" t="s">
        <v>304</v>
      </c>
      <c r="B71" s="362" t="s">
        <v>425</v>
      </c>
      <c r="I71" s="321"/>
      <c r="J71" s="321"/>
      <c r="K71" s="321"/>
      <c r="L71" s="321"/>
      <c r="M71" s="321"/>
      <c r="N71" s="321"/>
      <c r="O71" s="321"/>
      <c r="P71" s="321"/>
      <c r="Q71" s="321"/>
      <c r="R71" s="321"/>
      <c r="S71" s="321"/>
      <c r="T71" s="321"/>
      <c r="U71" s="321"/>
      <c r="V71" s="321"/>
      <c r="W71" s="321"/>
      <c r="X71" s="321"/>
      <c r="Y71" s="321"/>
      <c r="Z71" s="321"/>
      <c r="AA71" s="321"/>
      <c r="AB71" s="321"/>
      <c r="AC71" s="321"/>
      <c r="AD71" s="321"/>
      <c r="AE71" s="321"/>
      <c r="AF71" s="321"/>
      <c r="AG71" s="321"/>
      <c r="AH71" s="321"/>
      <c r="AI71" s="321"/>
      <c r="AJ71" s="321"/>
      <c r="AK71" s="321"/>
      <c r="AL71" s="321"/>
      <c r="AM71" s="321"/>
      <c r="AN71" s="321"/>
      <c r="AO71" s="321"/>
      <c r="AP71" s="321"/>
      <c r="AQ71" s="321"/>
      <c r="AR71" s="321"/>
      <c r="AS71" s="321"/>
      <c r="AT71" s="321"/>
      <c r="AU71" s="321"/>
      <c r="AV71" s="321"/>
      <c r="AW71" s="321"/>
      <c r="AX71" s="321"/>
      <c r="AY71" s="321"/>
      <c r="AZ71" s="321"/>
      <c r="BA71" s="321"/>
      <c r="BB71" s="321"/>
      <c r="BC71" s="321"/>
      <c r="BD71" s="321"/>
      <c r="BE71" s="321"/>
      <c r="BF71" s="321"/>
      <c r="BG71" s="321"/>
      <c r="BH71" s="321"/>
      <c r="BI71" s="321"/>
      <c r="BJ71" s="321"/>
      <c r="BK71" s="321"/>
      <c r="BL71" s="321"/>
      <c r="BM71" s="321"/>
      <c r="BN71" s="321"/>
      <c r="BO71" s="321"/>
      <c r="BP71" s="321"/>
      <c r="BQ71" s="321"/>
      <c r="BR71" s="321"/>
      <c r="BS71" s="321"/>
      <c r="BT71" s="321"/>
      <c r="BU71" s="321"/>
      <c r="BV71" s="321"/>
      <c r="BW71" s="321"/>
      <c r="BX71" s="321"/>
      <c r="BY71" s="321"/>
      <c r="BZ71" s="321"/>
      <c r="CA71" s="321"/>
      <c r="CB71" s="321"/>
      <c r="CC71" s="321"/>
      <c r="CD71" s="321"/>
      <c r="CE71" s="321"/>
      <c r="CF71" s="321"/>
      <c r="CG71" s="321"/>
      <c r="CH71" s="321"/>
      <c r="CI71" s="321"/>
      <c r="CJ71" s="321"/>
      <c r="CK71" s="321"/>
      <c r="CL71" s="321"/>
      <c r="CM71" s="321"/>
      <c r="CN71" s="321"/>
      <c r="CO71" s="321"/>
    </row>
    <row r="72" spans="1:93" x14ac:dyDescent="0.25">
      <c r="A72" s="363"/>
      <c r="B72" s="363"/>
      <c r="I72" s="321"/>
      <c r="J72" s="321"/>
      <c r="K72" s="321"/>
      <c r="L72" s="321"/>
      <c r="M72" s="321"/>
      <c r="N72" s="321"/>
      <c r="O72" s="321"/>
      <c r="P72" s="321"/>
      <c r="Q72" s="321"/>
      <c r="R72" s="321"/>
      <c r="S72" s="321"/>
      <c r="T72" s="321"/>
      <c r="U72" s="321"/>
      <c r="V72" s="321"/>
      <c r="W72" s="321"/>
      <c r="X72" s="321"/>
      <c r="Y72" s="321"/>
      <c r="Z72" s="321"/>
      <c r="AA72" s="321"/>
      <c r="AB72" s="321"/>
      <c r="AC72" s="321"/>
      <c r="AD72" s="321"/>
      <c r="AE72" s="321"/>
      <c r="AF72" s="321"/>
      <c r="AG72" s="321"/>
      <c r="AH72" s="321"/>
      <c r="AI72" s="321"/>
      <c r="AJ72" s="321"/>
      <c r="AK72" s="321"/>
      <c r="AL72" s="321"/>
      <c r="AM72" s="321"/>
      <c r="AN72" s="321"/>
      <c r="AO72" s="321"/>
      <c r="AP72" s="321"/>
      <c r="AQ72" s="321"/>
      <c r="AR72" s="321"/>
      <c r="AS72" s="321"/>
      <c r="AT72" s="321"/>
      <c r="AU72" s="321"/>
      <c r="AV72" s="321"/>
      <c r="AW72" s="321"/>
      <c r="AX72" s="321"/>
      <c r="AY72" s="321"/>
      <c r="AZ72" s="321"/>
      <c r="BA72" s="321"/>
      <c r="BB72" s="321"/>
      <c r="BC72" s="321"/>
      <c r="BD72" s="321"/>
      <c r="BE72" s="321"/>
      <c r="BF72" s="321"/>
      <c r="BG72" s="321"/>
      <c r="BH72" s="321"/>
      <c r="BI72" s="321"/>
      <c r="BJ72" s="321"/>
      <c r="BK72" s="321"/>
      <c r="BL72" s="321"/>
      <c r="BM72" s="321"/>
      <c r="BN72" s="321"/>
      <c r="BO72" s="321"/>
      <c r="BP72" s="321"/>
      <c r="BQ72" s="321"/>
      <c r="BR72" s="321"/>
      <c r="BS72" s="321"/>
      <c r="BT72" s="321"/>
      <c r="BU72" s="321"/>
      <c r="BV72" s="321"/>
      <c r="BW72" s="321"/>
      <c r="BX72" s="321"/>
      <c r="BY72" s="321"/>
      <c r="BZ72" s="321"/>
      <c r="CA72" s="321"/>
      <c r="CB72" s="321"/>
      <c r="CC72" s="321"/>
      <c r="CD72" s="321"/>
      <c r="CE72" s="321"/>
      <c r="CF72" s="321"/>
      <c r="CG72" s="321"/>
      <c r="CH72" s="321"/>
      <c r="CI72" s="321"/>
      <c r="CJ72" s="321"/>
      <c r="CK72" s="321"/>
      <c r="CL72" s="321"/>
      <c r="CM72" s="321"/>
      <c r="CN72" s="321"/>
      <c r="CO72" s="321"/>
    </row>
    <row r="73" spans="1:93" x14ac:dyDescent="0.25">
      <c r="A73" s="363"/>
      <c r="B73" s="363"/>
      <c r="I73" s="321"/>
      <c r="J73" s="321"/>
      <c r="K73" s="321"/>
      <c r="L73" s="321"/>
      <c r="M73" s="321"/>
      <c r="N73" s="321"/>
      <c r="O73" s="321"/>
      <c r="P73" s="321"/>
      <c r="Q73" s="321"/>
      <c r="R73" s="321"/>
      <c r="S73" s="321"/>
      <c r="T73" s="321"/>
      <c r="U73" s="321"/>
      <c r="V73" s="321"/>
      <c r="W73" s="321"/>
      <c r="X73" s="321"/>
      <c r="Y73" s="321"/>
      <c r="Z73" s="321"/>
      <c r="AA73" s="321"/>
      <c r="AB73" s="321"/>
      <c r="AC73" s="321"/>
      <c r="AD73" s="321"/>
      <c r="AE73" s="321"/>
      <c r="AF73" s="321"/>
      <c r="AG73" s="321"/>
      <c r="AH73" s="321"/>
      <c r="AI73" s="321"/>
      <c r="AJ73" s="321"/>
      <c r="AK73" s="321"/>
      <c r="AL73" s="321"/>
      <c r="AM73" s="321"/>
      <c r="AN73" s="321"/>
      <c r="AO73" s="321"/>
      <c r="AP73" s="321"/>
      <c r="AQ73" s="321"/>
      <c r="AR73" s="321"/>
      <c r="AS73" s="321"/>
      <c r="AT73" s="321"/>
      <c r="AU73" s="321"/>
      <c r="AV73" s="321"/>
      <c r="AW73" s="321"/>
      <c r="AX73" s="321"/>
      <c r="AY73" s="321"/>
      <c r="AZ73" s="321"/>
      <c r="BA73" s="321"/>
      <c r="BB73" s="321"/>
      <c r="BC73" s="321"/>
      <c r="BD73" s="321"/>
      <c r="BE73" s="321"/>
      <c r="BF73" s="321"/>
      <c r="BG73" s="321"/>
      <c r="BH73" s="321"/>
      <c r="BI73" s="321"/>
      <c r="BJ73" s="321"/>
      <c r="BK73" s="321"/>
      <c r="BL73" s="321"/>
      <c r="BM73" s="321"/>
      <c r="BN73" s="321"/>
      <c r="BO73" s="321"/>
      <c r="BP73" s="321"/>
      <c r="BQ73" s="321"/>
      <c r="BR73" s="321"/>
      <c r="BS73" s="321"/>
      <c r="BT73" s="321"/>
      <c r="BU73" s="321"/>
      <c r="BV73" s="321"/>
      <c r="BW73" s="321"/>
      <c r="BX73" s="321"/>
      <c r="BY73" s="321"/>
      <c r="BZ73" s="321"/>
      <c r="CA73" s="321"/>
      <c r="CB73" s="321"/>
      <c r="CC73" s="321"/>
      <c r="CD73" s="321"/>
      <c r="CE73" s="321"/>
      <c r="CF73" s="321"/>
      <c r="CG73" s="321"/>
      <c r="CH73" s="321"/>
      <c r="CI73" s="321"/>
      <c r="CJ73" s="321"/>
      <c r="CK73" s="321"/>
      <c r="CL73" s="321"/>
      <c r="CM73" s="321"/>
      <c r="CN73" s="321"/>
      <c r="CO73" s="321"/>
    </row>
    <row r="81" spans="2:3" ht="18.75" x14ac:dyDescent="0.25">
      <c r="B81" s="488"/>
      <c r="C81" s="489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303" t="s">
        <v>327</v>
      </c>
    </row>
    <row r="2" spans="1:3" ht="15.75" x14ac:dyDescent="0.25">
      <c r="C2" s="303" t="s">
        <v>0</v>
      </c>
    </row>
    <row r="3" spans="1:3" ht="15.75" x14ac:dyDescent="0.25">
      <c r="C3" s="303" t="s">
        <v>1</v>
      </c>
    </row>
    <row r="4" spans="1:3" ht="15.75" x14ac:dyDescent="0.25">
      <c r="C4" s="303" t="s">
        <v>2</v>
      </c>
    </row>
    <row r="5" spans="1:3" x14ac:dyDescent="0.25">
      <c r="C5" s="318" t="s">
        <v>521</v>
      </c>
    </row>
    <row r="9" spans="1:3" ht="52.5" customHeight="1" x14ac:dyDescent="0.25">
      <c r="A9" s="507" t="s">
        <v>444</v>
      </c>
      <c r="B9" s="508"/>
      <c r="C9" s="508"/>
    </row>
    <row r="10" spans="1:3" ht="18.75" x14ac:dyDescent="0.3">
      <c r="A10" s="353"/>
    </row>
    <row r="11" spans="1:3" ht="18.75" x14ac:dyDescent="0.25">
      <c r="A11" s="327" t="s">
        <v>328</v>
      </c>
      <c r="B11" s="327" t="s">
        <v>329</v>
      </c>
      <c r="C11" s="327" t="s">
        <v>330</v>
      </c>
    </row>
    <row r="12" spans="1:3" ht="18.75" x14ac:dyDescent="0.25">
      <c r="A12" s="550" t="s">
        <v>331</v>
      </c>
      <c r="B12" s="551" t="s">
        <v>332</v>
      </c>
      <c r="C12" s="357" t="s">
        <v>333</v>
      </c>
    </row>
    <row r="13" spans="1:3" ht="18.75" x14ac:dyDescent="0.25">
      <c r="A13" s="550"/>
      <c r="B13" s="551"/>
      <c r="C13" s="357" t="s">
        <v>334</v>
      </c>
    </row>
    <row r="14" spans="1:3" ht="37.5" x14ac:dyDescent="0.25">
      <c r="A14" s="550"/>
      <c r="B14" s="551"/>
      <c r="C14" s="357" t="s">
        <v>335</v>
      </c>
    </row>
    <row r="15" spans="1:3" ht="18.75" x14ac:dyDescent="0.25">
      <c r="A15" s="550"/>
      <c r="B15" s="551"/>
      <c r="C15" s="357" t="s">
        <v>336</v>
      </c>
    </row>
    <row r="16" spans="1:3" ht="18.75" x14ac:dyDescent="0.25">
      <c r="A16" s="550"/>
      <c r="B16" s="551"/>
      <c r="C16" s="357" t="s">
        <v>337</v>
      </c>
    </row>
    <row r="17" spans="1:3" ht="18.75" x14ac:dyDescent="0.25">
      <c r="A17" s="550"/>
      <c r="B17" s="551"/>
      <c r="C17" s="357" t="s">
        <v>338</v>
      </c>
    </row>
    <row r="18" spans="1:3" ht="37.5" x14ac:dyDescent="0.25">
      <c r="A18" s="550"/>
      <c r="B18" s="551"/>
      <c r="C18" s="357" t="s">
        <v>339</v>
      </c>
    </row>
    <row r="19" spans="1:3" ht="37.5" x14ac:dyDescent="0.25">
      <c r="A19" s="550"/>
      <c r="B19" s="551"/>
      <c r="C19" s="357" t="s">
        <v>340</v>
      </c>
    </row>
    <row r="20" spans="1:3" ht="18.75" x14ac:dyDescent="0.25">
      <c r="A20" s="550" t="s">
        <v>341</v>
      </c>
      <c r="B20" s="551" t="s">
        <v>342</v>
      </c>
      <c r="C20" s="357" t="s">
        <v>333</v>
      </c>
    </row>
    <row r="21" spans="1:3" ht="18.75" x14ac:dyDescent="0.25">
      <c r="A21" s="550"/>
      <c r="B21" s="551"/>
      <c r="C21" s="357" t="s">
        <v>334</v>
      </c>
    </row>
    <row r="22" spans="1:3" ht="37.5" x14ac:dyDescent="0.25">
      <c r="A22" s="550"/>
      <c r="B22" s="551"/>
      <c r="C22" s="357" t="s">
        <v>335</v>
      </c>
    </row>
    <row r="23" spans="1:3" ht="18.75" x14ac:dyDescent="0.25">
      <c r="A23" s="550"/>
      <c r="B23" s="551"/>
      <c r="C23" s="357" t="s">
        <v>336</v>
      </c>
    </row>
    <row r="24" spans="1:3" ht="18.75" x14ac:dyDescent="0.25">
      <c r="A24" s="550"/>
      <c r="B24" s="551"/>
      <c r="C24" s="357" t="s">
        <v>337</v>
      </c>
    </row>
    <row r="25" spans="1:3" ht="18.75" x14ac:dyDescent="0.25">
      <c r="A25" s="550" t="s">
        <v>343</v>
      </c>
      <c r="B25" s="551" t="s">
        <v>344</v>
      </c>
      <c r="C25" s="357" t="s">
        <v>333</v>
      </c>
    </row>
    <row r="26" spans="1:3" ht="18.75" x14ac:dyDescent="0.25">
      <c r="A26" s="550"/>
      <c r="B26" s="551"/>
      <c r="C26" s="357" t="s">
        <v>334</v>
      </c>
    </row>
    <row r="27" spans="1:3" ht="37.5" x14ac:dyDescent="0.25">
      <c r="A27" s="550"/>
      <c r="B27" s="551"/>
      <c r="C27" s="357" t="s">
        <v>335</v>
      </c>
    </row>
    <row r="28" spans="1:3" ht="18.75" x14ac:dyDescent="0.25">
      <c r="A28" s="550"/>
      <c r="B28" s="551"/>
      <c r="C28" s="357" t="s">
        <v>336</v>
      </c>
    </row>
    <row r="29" spans="1:3" ht="18.75" x14ac:dyDescent="0.25">
      <c r="A29" s="550"/>
      <c r="B29" s="551"/>
      <c r="C29" s="357" t="s">
        <v>345</v>
      </c>
    </row>
    <row r="30" spans="1:3" ht="18.75" x14ac:dyDescent="0.25">
      <c r="A30" s="550"/>
      <c r="B30" s="551"/>
      <c r="C30" s="357" t="s">
        <v>346</v>
      </c>
    </row>
    <row r="31" spans="1:3" ht="75" x14ac:dyDescent="0.25">
      <c r="A31" s="358" t="s">
        <v>347</v>
      </c>
      <c r="B31" s="357" t="s">
        <v>348</v>
      </c>
      <c r="C31" s="357" t="s">
        <v>349</v>
      </c>
    </row>
    <row r="32" spans="1:3" ht="15.75" x14ac:dyDescent="0.25">
      <c r="A32" s="359"/>
    </row>
    <row r="33" spans="1:3" ht="18.75" x14ac:dyDescent="0.3">
      <c r="A33" s="533" t="s">
        <v>443</v>
      </c>
      <c r="B33" s="533"/>
      <c r="C33" s="53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>
      <selection sqref="A1:A1048576"/>
    </sheetView>
  </sheetViews>
  <sheetFormatPr defaultRowHeight="15" x14ac:dyDescent="0.25"/>
  <cols>
    <col min="3" max="3" width="46" customWidth="1"/>
    <col min="4" max="4" width="22.28515625" customWidth="1"/>
    <col min="5" max="5" width="0.85546875" customWidth="1"/>
  </cols>
  <sheetData>
    <row r="1" spans="2:5" ht="15.75" x14ac:dyDescent="0.25">
      <c r="E1" s="387" t="s">
        <v>381</v>
      </c>
    </row>
    <row r="2" spans="2:5" ht="15.75" x14ac:dyDescent="0.25">
      <c r="E2" s="387" t="s">
        <v>0</v>
      </c>
    </row>
    <row r="3" spans="2:5" ht="15.75" x14ac:dyDescent="0.25">
      <c r="E3" s="387" t="s">
        <v>1</v>
      </c>
    </row>
    <row r="4" spans="2:5" ht="15.75" x14ac:dyDescent="0.25">
      <c r="E4" s="387" t="s">
        <v>2</v>
      </c>
    </row>
    <row r="5" spans="2:5" x14ac:dyDescent="0.25">
      <c r="D5" s="502" t="s">
        <v>518</v>
      </c>
      <c r="E5" s="489"/>
    </row>
    <row r="6" spans="2:5" ht="15.75" x14ac:dyDescent="0.25">
      <c r="D6" s="388"/>
    </row>
    <row r="7" spans="2:5" ht="60" customHeight="1" x14ac:dyDescent="0.25">
      <c r="B7" s="554" t="s">
        <v>445</v>
      </c>
      <c r="C7" s="554"/>
      <c r="D7" s="554"/>
    </row>
    <row r="8" spans="2:5" ht="18.75" x14ac:dyDescent="0.3">
      <c r="B8" s="402"/>
      <c r="D8" s="403" t="s">
        <v>3</v>
      </c>
    </row>
    <row r="9" spans="2:5" ht="18.75" x14ac:dyDescent="0.25">
      <c r="B9" s="395" t="s">
        <v>359</v>
      </c>
      <c r="C9" s="395" t="s">
        <v>4</v>
      </c>
      <c r="D9" s="395" t="s">
        <v>163</v>
      </c>
    </row>
    <row r="10" spans="2:5" ht="56.25" x14ac:dyDescent="0.25">
      <c r="B10" s="555" t="s">
        <v>331</v>
      </c>
      <c r="C10" s="392" t="s">
        <v>382</v>
      </c>
      <c r="D10" s="404">
        <v>0</v>
      </c>
    </row>
    <row r="11" spans="2:5" ht="18.75" x14ac:dyDescent="0.25">
      <c r="B11" s="556"/>
      <c r="C11" s="392" t="s">
        <v>264</v>
      </c>
      <c r="D11" s="404"/>
    </row>
    <row r="12" spans="2:5" ht="18.75" x14ac:dyDescent="0.25">
      <c r="B12" s="556"/>
      <c r="C12" s="392" t="s">
        <v>383</v>
      </c>
      <c r="D12" s="404">
        <v>0</v>
      </c>
    </row>
    <row r="13" spans="2:5" ht="18.75" x14ac:dyDescent="0.25">
      <c r="B13" s="557"/>
      <c r="C13" s="392" t="s">
        <v>384</v>
      </c>
      <c r="D13" s="404">
        <v>0</v>
      </c>
    </row>
    <row r="14" spans="2:5" ht="112.5" x14ac:dyDescent="0.25">
      <c r="B14" s="555" t="s">
        <v>385</v>
      </c>
      <c r="C14" s="392" t="s">
        <v>386</v>
      </c>
      <c r="D14" s="404">
        <v>1000</v>
      </c>
    </row>
    <row r="15" spans="2:5" ht="18.75" x14ac:dyDescent="0.25">
      <c r="B15" s="556"/>
      <c r="C15" s="392" t="s">
        <v>387</v>
      </c>
      <c r="D15" s="404"/>
    </row>
    <row r="16" spans="2:5" ht="18.75" x14ac:dyDescent="0.25">
      <c r="B16" s="556"/>
      <c r="C16" s="392" t="s">
        <v>383</v>
      </c>
      <c r="D16" s="404">
        <v>1000</v>
      </c>
    </row>
    <row r="17" spans="2:4" ht="18.75" x14ac:dyDescent="0.25">
      <c r="B17" s="557"/>
      <c r="C17" s="392" t="s">
        <v>384</v>
      </c>
      <c r="D17" s="404">
        <v>1000</v>
      </c>
    </row>
    <row r="18" spans="2:4" ht="75" x14ac:dyDescent="0.25">
      <c r="B18" s="555" t="s">
        <v>388</v>
      </c>
      <c r="C18" s="392" t="s">
        <v>389</v>
      </c>
      <c r="D18" s="404">
        <v>0</v>
      </c>
    </row>
    <row r="19" spans="2:4" ht="18.75" x14ac:dyDescent="0.25">
      <c r="B19" s="556"/>
      <c r="C19" s="392" t="s">
        <v>387</v>
      </c>
      <c r="D19" s="404"/>
    </row>
    <row r="20" spans="2:4" ht="18.75" x14ac:dyDescent="0.25">
      <c r="B20" s="556"/>
      <c r="C20" s="392" t="s">
        <v>383</v>
      </c>
      <c r="D20" s="404">
        <v>0</v>
      </c>
    </row>
    <row r="21" spans="2:4" ht="18.75" x14ac:dyDescent="0.25">
      <c r="B21" s="557"/>
      <c r="C21" s="392" t="s">
        <v>384</v>
      </c>
      <c r="D21" s="404">
        <v>0</v>
      </c>
    </row>
    <row r="23" spans="2:4" s="405" customFormat="1" ht="66.75" customHeight="1" x14ac:dyDescent="0.25">
      <c r="B23" s="552" t="s">
        <v>448</v>
      </c>
      <c r="C23" s="553"/>
      <c r="D23" s="553"/>
    </row>
  </sheetData>
  <mergeCells count="6">
    <mergeCell ref="B23:D23"/>
    <mergeCell ref="D5:E5"/>
    <mergeCell ref="B7:D7"/>
    <mergeCell ref="B10:B13"/>
    <mergeCell ref="B14:B17"/>
    <mergeCell ref="B18:B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87" t="s">
        <v>390</v>
      </c>
    </row>
    <row r="2" spans="1:8" ht="15.75" x14ac:dyDescent="0.25">
      <c r="H2" s="387" t="s">
        <v>0</v>
      </c>
    </row>
    <row r="3" spans="1:8" ht="15.75" x14ac:dyDescent="0.25">
      <c r="H3" s="387" t="s">
        <v>1</v>
      </c>
    </row>
    <row r="4" spans="1:8" ht="15.75" x14ac:dyDescent="0.25">
      <c r="H4" s="387" t="s">
        <v>2</v>
      </c>
    </row>
    <row r="5" spans="1:8" x14ac:dyDescent="0.25">
      <c r="G5" s="502" t="s">
        <v>518</v>
      </c>
      <c r="H5" s="489"/>
    </row>
    <row r="6" spans="1:8" ht="15.75" x14ac:dyDescent="0.25">
      <c r="H6" s="388"/>
    </row>
    <row r="7" spans="1:8" ht="39.75" customHeight="1" x14ac:dyDescent="0.25">
      <c r="A7" s="554" t="s">
        <v>449</v>
      </c>
      <c r="B7" s="554"/>
      <c r="C7" s="554"/>
      <c r="D7" s="554"/>
      <c r="E7" s="554"/>
      <c r="F7" s="554"/>
      <c r="G7" s="554"/>
      <c r="H7" s="554"/>
    </row>
    <row r="9" spans="1:8" ht="18.75" x14ac:dyDescent="0.25">
      <c r="A9" s="559" t="s">
        <v>358</v>
      </c>
      <c r="B9" s="559"/>
      <c r="C9" s="559"/>
      <c r="D9" s="559"/>
      <c r="E9" s="559"/>
      <c r="F9" s="559"/>
      <c r="G9" s="559"/>
      <c r="H9" s="559"/>
    </row>
    <row r="10" spans="1:8" ht="18.75" x14ac:dyDescent="0.3">
      <c r="A10" s="389"/>
    </row>
    <row r="11" spans="1:8" ht="18.75" x14ac:dyDescent="0.25">
      <c r="A11" s="560" t="s">
        <v>359</v>
      </c>
      <c r="B11" s="560" t="s">
        <v>360</v>
      </c>
      <c r="C11" s="560" t="s">
        <v>361</v>
      </c>
      <c r="D11" s="560" t="s">
        <v>362</v>
      </c>
      <c r="E11" s="560" t="s">
        <v>363</v>
      </c>
      <c r="F11" s="560"/>
      <c r="G11" s="560"/>
      <c r="H11" s="560"/>
    </row>
    <row r="12" spans="1:8" ht="112.5" x14ac:dyDescent="0.25">
      <c r="A12" s="560"/>
      <c r="B12" s="560"/>
      <c r="C12" s="560"/>
      <c r="D12" s="560"/>
      <c r="E12" s="390" t="s">
        <v>364</v>
      </c>
      <c r="F12" s="390" t="s">
        <v>365</v>
      </c>
      <c r="G12" s="390" t="s">
        <v>366</v>
      </c>
      <c r="H12" s="390" t="s">
        <v>367</v>
      </c>
    </row>
    <row r="13" spans="1:8" ht="18.75" x14ac:dyDescent="0.25">
      <c r="A13" s="391">
        <v>1</v>
      </c>
      <c r="B13" s="391">
        <v>2</v>
      </c>
      <c r="C13" s="391">
        <v>3</v>
      </c>
      <c r="D13" s="391">
        <v>4</v>
      </c>
      <c r="E13" s="391">
        <v>5</v>
      </c>
      <c r="F13" s="391">
        <v>6</v>
      </c>
      <c r="G13" s="391">
        <v>7</v>
      </c>
      <c r="H13" s="391">
        <v>8</v>
      </c>
    </row>
    <row r="14" spans="1:8" ht="18.75" x14ac:dyDescent="0.25">
      <c r="A14" s="392"/>
      <c r="B14" s="392"/>
      <c r="C14" s="392"/>
      <c r="D14" s="393">
        <v>0</v>
      </c>
      <c r="E14" s="392"/>
      <c r="F14" s="392"/>
      <c r="G14" s="392"/>
      <c r="H14" s="392"/>
    </row>
    <row r="15" spans="1:8" ht="18.75" x14ac:dyDescent="0.25">
      <c r="A15" s="392"/>
      <c r="B15" s="394" t="s">
        <v>368</v>
      </c>
      <c r="C15" s="392"/>
      <c r="D15" s="393">
        <v>0</v>
      </c>
      <c r="E15" s="392"/>
      <c r="F15" s="392"/>
      <c r="G15" s="392"/>
      <c r="H15" s="392"/>
    </row>
    <row r="16" spans="1:8" ht="18.75" x14ac:dyDescent="0.3">
      <c r="A16" s="389"/>
    </row>
    <row r="17" spans="1:8" ht="18.75" x14ac:dyDescent="0.25">
      <c r="A17" s="559" t="s">
        <v>369</v>
      </c>
      <c r="B17" s="559"/>
      <c r="C17" s="559"/>
      <c r="D17" s="559"/>
      <c r="E17" s="559"/>
      <c r="F17" s="559"/>
      <c r="G17" s="559"/>
      <c r="H17" s="559"/>
    </row>
    <row r="18" spans="1:8" ht="18.75" x14ac:dyDescent="0.3">
      <c r="A18" s="389"/>
    </row>
    <row r="19" spans="1:8" ht="37.5" x14ac:dyDescent="0.25">
      <c r="A19" s="560" t="s">
        <v>370</v>
      </c>
      <c r="B19" s="560"/>
      <c r="C19" s="560"/>
      <c r="D19" s="560"/>
      <c r="E19" s="560"/>
      <c r="F19" s="390" t="s">
        <v>371</v>
      </c>
    </row>
    <row r="20" spans="1:8" ht="18.75" x14ac:dyDescent="0.25">
      <c r="A20" s="561">
        <v>1</v>
      </c>
      <c r="B20" s="561"/>
      <c r="C20" s="561"/>
      <c r="D20" s="561"/>
      <c r="E20" s="561"/>
      <c r="F20" s="391">
        <v>2</v>
      </c>
    </row>
    <row r="21" spans="1:8" ht="18.75" x14ac:dyDescent="0.25">
      <c r="A21" s="561" t="s">
        <v>372</v>
      </c>
      <c r="B21" s="561"/>
      <c r="C21" s="561"/>
      <c r="D21" s="561"/>
      <c r="E21" s="561"/>
      <c r="F21" s="396">
        <v>0</v>
      </c>
    </row>
    <row r="23" spans="1:8" s="397" customFormat="1" ht="65.25" customHeight="1" x14ac:dyDescent="0.3">
      <c r="A23" s="562" t="s">
        <v>406</v>
      </c>
      <c r="B23" s="553"/>
      <c r="C23" s="553"/>
      <c r="D23" s="553"/>
      <c r="E23" s="553"/>
      <c r="F23" s="553"/>
      <c r="G23" s="553"/>
      <c r="H23" s="553"/>
    </row>
    <row r="24" spans="1:8" ht="18.75" x14ac:dyDescent="0.3">
      <c r="B24" s="558"/>
      <c r="C24" s="558"/>
      <c r="D24" s="558"/>
      <c r="E24" s="558"/>
      <c r="F24" s="558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opLeftCell="A4" workbookViewId="0">
      <selection activeCell="A13" sqref="A13:A15"/>
    </sheetView>
  </sheetViews>
  <sheetFormatPr defaultRowHeight="15" x14ac:dyDescent="0.25"/>
  <cols>
    <col min="1" max="1" width="156.8554687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64" t="s">
        <v>373</v>
      </c>
      <c r="C1" s="564"/>
      <c r="D1" s="564"/>
      <c r="E1" s="564"/>
      <c r="F1" s="564"/>
    </row>
    <row r="2" spans="1:6" ht="93" customHeight="1" x14ac:dyDescent="0.3">
      <c r="B2" s="565" t="s">
        <v>512</v>
      </c>
      <c r="C2" s="566"/>
      <c r="D2" s="398"/>
      <c r="E2" s="398"/>
    </row>
    <row r="3" spans="1:6" ht="18" customHeight="1" x14ac:dyDescent="0.25">
      <c r="B3" s="567" t="s">
        <v>518</v>
      </c>
      <c r="C3" s="567"/>
      <c r="D3" s="567"/>
      <c r="E3" s="567"/>
      <c r="F3" s="399"/>
    </row>
    <row r="4" spans="1:6" ht="18.75" x14ac:dyDescent="0.3">
      <c r="B4" s="564" t="s">
        <v>525</v>
      </c>
      <c r="C4" s="564"/>
      <c r="D4" s="564"/>
      <c r="E4" s="564"/>
      <c r="F4" s="564"/>
    </row>
    <row r="5" spans="1:6" ht="18.75" x14ac:dyDescent="0.3">
      <c r="A5" s="397"/>
    </row>
    <row r="6" spans="1:6" ht="18.75" x14ac:dyDescent="0.3">
      <c r="A6" s="397"/>
    </row>
    <row r="7" spans="1:6" ht="18.75" x14ac:dyDescent="0.3">
      <c r="A7" s="568" t="s">
        <v>446</v>
      </c>
      <c r="B7" s="568"/>
      <c r="C7" s="568"/>
      <c r="D7" s="568"/>
      <c r="E7" s="568"/>
      <c r="F7" s="568"/>
    </row>
    <row r="8" spans="1:6" ht="18.75" x14ac:dyDescent="0.3">
      <c r="A8" s="389"/>
    </row>
    <row r="9" spans="1:6" ht="19.5" thickBot="1" x14ac:dyDescent="0.35">
      <c r="A9" s="389"/>
    </row>
    <row r="10" spans="1:6" ht="42.75" customHeight="1" thickBot="1" x14ac:dyDescent="0.35">
      <c r="A10" s="400" t="s">
        <v>374</v>
      </c>
      <c r="B10" s="401" t="s">
        <v>375</v>
      </c>
    </row>
    <row r="11" spans="1:6" ht="50.25" customHeight="1" thickBot="1" x14ac:dyDescent="0.35">
      <c r="A11" s="468" t="s">
        <v>376</v>
      </c>
      <c r="B11" s="401">
        <v>100</v>
      </c>
    </row>
    <row r="12" spans="1:6" ht="69.75" customHeight="1" thickBot="1" x14ac:dyDescent="0.35">
      <c r="A12" s="469" t="s">
        <v>377</v>
      </c>
      <c r="B12" s="464">
        <v>100</v>
      </c>
    </row>
    <row r="13" spans="1:6" ht="33" customHeight="1" thickBot="1" x14ac:dyDescent="0.35">
      <c r="A13" s="470" t="s">
        <v>378</v>
      </c>
      <c r="B13" s="465">
        <v>100</v>
      </c>
    </row>
    <row r="14" spans="1:6" ht="60" customHeight="1" thickBot="1" x14ac:dyDescent="0.35">
      <c r="A14" s="470" t="s">
        <v>526</v>
      </c>
      <c r="B14" s="465" t="s">
        <v>379</v>
      </c>
    </row>
    <row r="15" spans="1:6" ht="58.5" customHeight="1" thickBot="1" x14ac:dyDescent="0.35">
      <c r="A15" s="471" t="s">
        <v>380</v>
      </c>
      <c r="B15" s="466">
        <v>100</v>
      </c>
    </row>
    <row r="16" spans="1:6" ht="18.75" x14ac:dyDescent="0.3">
      <c r="A16" s="397"/>
      <c r="B16" s="467"/>
    </row>
    <row r="17" spans="1:2" ht="31.5" customHeight="1" x14ac:dyDescent="0.3">
      <c r="A17" s="563" t="s">
        <v>447</v>
      </c>
      <c r="B17" s="563"/>
    </row>
    <row r="18" spans="1:2" ht="18.75" x14ac:dyDescent="0.3">
      <c r="A18" s="467"/>
      <c r="B18" s="467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="80" zoomScaleNormal="80" zoomScaleSheetLayoutView="106" workbookViewId="0">
      <selection activeCell="B10" sqref="B10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7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302" t="s">
        <v>234</v>
      </c>
    </row>
    <row r="2" spans="1:12" ht="15.75" x14ac:dyDescent="0.25">
      <c r="C2" s="91" t="s">
        <v>0</v>
      </c>
    </row>
    <row r="3" spans="1:12" ht="15.75" x14ac:dyDescent="0.25">
      <c r="C3" s="91" t="s">
        <v>1</v>
      </c>
    </row>
    <row r="4" spans="1:12" ht="15.75" x14ac:dyDescent="0.25">
      <c r="C4" s="91" t="s">
        <v>2</v>
      </c>
    </row>
    <row r="5" spans="1:12" x14ac:dyDescent="0.25">
      <c r="B5" s="502" t="s">
        <v>535</v>
      </c>
      <c r="C5" s="489"/>
    </row>
    <row r="7" spans="1:12" ht="15.75" x14ac:dyDescent="0.25">
      <c r="C7" s="302" t="s">
        <v>527</v>
      </c>
    </row>
    <row r="8" spans="1:12" ht="15.75" x14ac:dyDescent="0.25">
      <c r="C8" s="302" t="s">
        <v>0</v>
      </c>
    </row>
    <row r="9" spans="1:12" ht="15.75" x14ac:dyDescent="0.25">
      <c r="C9" s="91" t="s">
        <v>1</v>
      </c>
    </row>
    <row r="10" spans="1:12" ht="15.75" x14ac:dyDescent="0.25">
      <c r="C10" s="91" t="s">
        <v>2</v>
      </c>
    </row>
    <row r="11" spans="1:12" x14ac:dyDescent="0.25">
      <c r="B11" s="502" t="s">
        <v>528</v>
      </c>
      <c r="C11" s="489"/>
    </row>
    <row r="13" spans="1:12" ht="33.75" customHeight="1" x14ac:dyDescent="0.3">
      <c r="A13" s="505" t="s">
        <v>397</v>
      </c>
      <c r="B13" s="505"/>
      <c r="C13" s="505"/>
      <c r="L13" s="427"/>
    </row>
    <row r="14" spans="1:12" ht="18.75" x14ac:dyDescent="0.3">
      <c r="A14" s="505"/>
      <c r="B14" s="505"/>
      <c r="C14" s="505"/>
    </row>
    <row r="15" spans="1:12" ht="18.75" x14ac:dyDescent="0.3">
      <c r="C15" s="92" t="s">
        <v>3</v>
      </c>
    </row>
    <row r="16" spans="1:12" ht="38.25" x14ac:dyDescent="0.25">
      <c r="A16" s="284" t="s">
        <v>233</v>
      </c>
      <c r="B16" s="284" t="s">
        <v>232</v>
      </c>
      <c r="C16" s="102" t="s">
        <v>163</v>
      </c>
      <c r="D16" s="45" t="s">
        <v>133</v>
      </c>
      <c r="E16" s="45" t="s">
        <v>132</v>
      </c>
    </row>
    <row r="17" spans="1:13" ht="18.75" x14ac:dyDescent="0.25">
      <c r="A17" s="284" t="s">
        <v>231</v>
      </c>
      <c r="B17" s="283" t="s">
        <v>533</v>
      </c>
      <c r="C17" s="274">
        <f>C18+C19+C21+C24+C20+C22+C23</f>
        <v>12981.4</v>
      </c>
      <c r="D17" s="275">
        <f>SUM(D18:D23)</f>
        <v>3523.1000000000004</v>
      </c>
      <c r="E17" s="47" t="e">
        <f>D17/#REF!*100</f>
        <v>#REF!</v>
      </c>
      <c r="G17">
        <v>10895.6</v>
      </c>
      <c r="H17" s="7">
        <v>0</v>
      </c>
    </row>
    <row r="18" spans="1:13" ht="18.75" x14ac:dyDescent="0.25">
      <c r="A18" s="445" t="s">
        <v>270</v>
      </c>
      <c r="B18" s="480" t="s">
        <v>230</v>
      </c>
      <c r="C18" s="406">
        <v>2400</v>
      </c>
      <c r="D18" s="481">
        <v>534.20000000000005</v>
      </c>
      <c r="E18" s="482" t="e">
        <f>D18/#REF!*100</f>
        <v>#REF!</v>
      </c>
      <c r="F18" s="384"/>
      <c r="G18" s="384">
        <v>1150</v>
      </c>
      <c r="H18" s="385">
        <v>0</v>
      </c>
      <c r="I18" s="384"/>
      <c r="J18" s="384"/>
    </row>
    <row r="19" spans="1:13" ht="129.75" customHeight="1" x14ac:dyDescent="0.25">
      <c r="A19" s="477" t="s">
        <v>530</v>
      </c>
      <c r="B19" s="476" t="s">
        <v>529</v>
      </c>
      <c r="C19" s="278">
        <v>3761.9</v>
      </c>
      <c r="D19" s="286">
        <v>1075.9000000000001</v>
      </c>
      <c r="E19" s="46" t="e">
        <f>D19/#REF!*100</f>
        <v>#REF!</v>
      </c>
      <c r="G19">
        <v>2146.9</v>
      </c>
      <c r="H19" s="7">
        <v>-871.79999999999973</v>
      </c>
    </row>
    <row r="20" spans="1:13" ht="18.75" x14ac:dyDescent="0.25">
      <c r="A20" s="483" t="s">
        <v>392</v>
      </c>
      <c r="B20" s="480" t="s">
        <v>227</v>
      </c>
      <c r="C20" s="406">
        <v>80</v>
      </c>
      <c r="D20" s="286">
        <v>6.8</v>
      </c>
      <c r="E20" s="46" t="e">
        <v>#REF!</v>
      </c>
      <c r="G20">
        <v>10.6</v>
      </c>
      <c r="H20" s="7">
        <v>0</v>
      </c>
    </row>
    <row r="21" spans="1:13" ht="56.25" x14ac:dyDescent="0.25">
      <c r="A21" s="315" t="s">
        <v>229</v>
      </c>
      <c r="B21" s="300" t="s">
        <v>228</v>
      </c>
      <c r="C21" s="406">
        <v>1800</v>
      </c>
      <c r="D21" s="277">
        <v>1906.2</v>
      </c>
      <c r="E21" s="46" t="e">
        <f>D21/#REF!*100</f>
        <v>#REF!</v>
      </c>
      <c r="G21">
        <v>5760.2</v>
      </c>
      <c r="H21" s="7">
        <v>405</v>
      </c>
    </row>
    <row r="22" spans="1:13" ht="45.75" customHeight="1" x14ac:dyDescent="0.25">
      <c r="A22" s="315" t="s">
        <v>271</v>
      </c>
      <c r="B22" s="300" t="s">
        <v>357</v>
      </c>
      <c r="C22" s="285">
        <v>900</v>
      </c>
      <c r="D22" s="277"/>
      <c r="E22" s="46"/>
      <c r="H22" s="7"/>
    </row>
    <row r="23" spans="1:13" ht="44.25" customHeight="1" x14ac:dyDescent="0.25">
      <c r="A23" s="315" t="s">
        <v>272</v>
      </c>
      <c r="B23" s="478" t="s">
        <v>531</v>
      </c>
      <c r="C23" s="285">
        <v>3900</v>
      </c>
      <c r="D23" s="277"/>
      <c r="E23" s="46"/>
      <c r="H23" s="7"/>
    </row>
    <row r="24" spans="1:13" ht="93.75" x14ac:dyDescent="0.3">
      <c r="A24" s="315" t="s">
        <v>393</v>
      </c>
      <c r="B24" s="386" t="s">
        <v>532</v>
      </c>
      <c r="C24" s="301">
        <v>139.5</v>
      </c>
      <c r="D24" s="277"/>
      <c r="E24" s="46"/>
      <c r="H24" s="7"/>
    </row>
    <row r="25" spans="1:13" ht="18.75" x14ac:dyDescent="0.25">
      <c r="A25" s="316" t="s">
        <v>226</v>
      </c>
      <c r="B25" s="283" t="s">
        <v>225</v>
      </c>
      <c r="C25" s="275">
        <f>C26+C28+C27+C29</f>
        <v>12196.599999999999</v>
      </c>
      <c r="D25" s="274" t="e">
        <f>D26+D27+D28+#REF!</f>
        <v>#REF!</v>
      </c>
      <c r="E25" s="47" t="e">
        <f>D25/#REF!*100</f>
        <v>#REF!</v>
      </c>
      <c r="G25">
        <v>8542.4</v>
      </c>
      <c r="H25" s="7">
        <v>0</v>
      </c>
    </row>
    <row r="26" spans="1:13" ht="37.5" customHeight="1" x14ac:dyDescent="0.25">
      <c r="A26" s="408" t="s">
        <v>394</v>
      </c>
      <c r="B26" s="282" t="s">
        <v>224</v>
      </c>
      <c r="C26" s="281">
        <v>9461.1</v>
      </c>
      <c r="D26" s="277">
        <v>3538</v>
      </c>
      <c r="E26" s="46" t="e">
        <f>D26/#REF!*100</f>
        <v>#REF!</v>
      </c>
      <c r="F26" s="280" t="s">
        <v>223</v>
      </c>
      <c r="G26">
        <v>6126.7</v>
      </c>
      <c r="H26" s="7">
        <v>0</v>
      </c>
    </row>
    <row r="27" spans="1:13" ht="57.75" customHeight="1" x14ac:dyDescent="0.25">
      <c r="A27" s="360" t="s">
        <v>396</v>
      </c>
      <c r="B27" s="279" t="s">
        <v>219</v>
      </c>
      <c r="C27" s="278">
        <v>3.8</v>
      </c>
      <c r="D27" s="277">
        <v>94.7</v>
      </c>
      <c r="E27" s="46" t="e">
        <f>D27/#REF!*100</f>
        <v>#REF!</v>
      </c>
      <c r="F27" s="280"/>
      <c r="G27">
        <v>167.4</v>
      </c>
      <c r="H27" s="7">
        <v>0</v>
      </c>
    </row>
    <row r="28" spans="1:13" ht="56.25" customHeight="1" x14ac:dyDescent="0.25">
      <c r="A28" s="485" t="s">
        <v>395</v>
      </c>
      <c r="B28" s="486" t="s">
        <v>220</v>
      </c>
      <c r="C28" s="479">
        <v>243</v>
      </c>
      <c r="D28" s="472">
        <v>-0.01</v>
      </c>
      <c r="E28" s="473" t="e">
        <f>D28/#REF!*100</f>
        <v>#REF!</v>
      </c>
      <c r="F28" s="487" t="s">
        <v>218</v>
      </c>
      <c r="G28" s="474">
        <v>-0.1</v>
      </c>
      <c r="H28" s="475">
        <v>0</v>
      </c>
      <c r="I28" s="474"/>
      <c r="J28" s="384"/>
      <c r="K28" s="501"/>
      <c r="L28" s="489"/>
      <c r="M28" s="489"/>
    </row>
    <row r="29" spans="1:13" ht="56.25" customHeight="1" x14ac:dyDescent="0.25">
      <c r="A29" s="445" t="s">
        <v>534</v>
      </c>
      <c r="B29" s="484" t="s">
        <v>295</v>
      </c>
      <c r="C29" s="407">
        <v>2488.6999999999998</v>
      </c>
      <c r="D29" s="277"/>
      <c r="E29" s="46"/>
      <c r="F29" s="276"/>
      <c r="H29" s="7"/>
      <c r="K29" s="7"/>
    </row>
    <row r="30" spans="1:13" ht="18.75" x14ac:dyDescent="0.25">
      <c r="A30" s="503" t="s">
        <v>217</v>
      </c>
      <c r="B30" s="504"/>
      <c r="C30" s="275">
        <f>C17+C25</f>
        <v>25178</v>
      </c>
      <c r="D30" s="274" t="e">
        <f>D25+D17</f>
        <v>#REF!</v>
      </c>
      <c r="E30" s="47" t="e">
        <f>D30/#REF!*100</f>
        <v>#REF!</v>
      </c>
      <c r="G30">
        <v>22561.249999999996</v>
      </c>
      <c r="H30" s="7">
        <v>-19438</v>
      </c>
      <c r="M30" s="7"/>
    </row>
    <row r="31" spans="1:13" x14ac:dyDescent="0.25">
      <c r="G31" s="7">
        <f>G30-C30</f>
        <v>-2616.7500000000036</v>
      </c>
    </row>
    <row r="32" spans="1:13" ht="18.75" x14ac:dyDescent="0.25">
      <c r="A32" s="506" t="s">
        <v>391</v>
      </c>
      <c r="B32" s="506"/>
      <c r="E32" s="7"/>
    </row>
  </sheetData>
  <mergeCells count="7">
    <mergeCell ref="K28:M28"/>
    <mergeCell ref="B5:C5"/>
    <mergeCell ref="A30:B30"/>
    <mergeCell ref="A14:C14"/>
    <mergeCell ref="A32:B32"/>
    <mergeCell ref="B11:C11"/>
    <mergeCell ref="A13:C13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B6" sqref="B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323" t="s">
        <v>305</v>
      </c>
    </row>
    <row r="2" spans="1:4" ht="15.75" x14ac:dyDescent="0.25">
      <c r="C2" s="323" t="s">
        <v>0</v>
      </c>
    </row>
    <row r="3" spans="1:4" ht="15.75" x14ac:dyDescent="0.25">
      <c r="C3" s="323" t="s">
        <v>1</v>
      </c>
    </row>
    <row r="4" spans="1:4" ht="15.75" x14ac:dyDescent="0.25">
      <c r="C4" s="323" t="s">
        <v>2</v>
      </c>
    </row>
    <row r="5" spans="1:4" x14ac:dyDescent="0.25">
      <c r="B5" s="509" t="s">
        <v>515</v>
      </c>
      <c r="C5" s="509"/>
    </row>
    <row r="6" spans="1:4" x14ac:dyDescent="0.25">
      <c r="C6" s="317"/>
    </row>
    <row r="7" spans="1:4" ht="18.75" x14ac:dyDescent="0.3">
      <c r="A7" s="507" t="s">
        <v>398</v>
      </c>
      <c r="B7" s="508"/>
      <c r="C7" s="508"/>
      <c r="D7" s="324"/>
    </row>
    <row r="8" spans="1:4" ht="18.75" customHeight="1" x14ac:dyDescent="0.3">
      <c r="C8" s="325" t="s">
        <v>3</v>
      </c>
      <c r="D8" s="326"/>
    </row>
    <row r="9" spans="1:4" ht="37.5" x14ac:dyDescent="0.25">
      <c r="A9" s="327" t="s">
        <v>233</v>
      </c>
      <c r="B9" s="327" t="s">
        <v>232</v>
      </c>
      <c r="C9" s="328" t="s">
        <v>163</v>
      </c>
    </row>
    <row r="10" spans="1:4" ht="18.75" x14ac:dyDescent="0.3">
      <c r="A10" s="329">
        <v>1</v>
      </c>
      <c r="B10" s="329">
        <v>2</v>
      </c>
      <c r="C10" s="330">
        <v>3</v>
      </c>
    </row>
    <row r="11" spans="1:4" ht="25.5" customHeight="1" x14ac:dyDescent="0.25">
      <c r="A11" s="331" t="s">
        <v>306</v>
      </c>
      <c r="B11" s="332" t="s">
        <v>225</v>
      </c>
      <c r="C11" s="333">
        <f>C12+C18+C16</f>
        <v>9679.6</v>
      </c>
    </row>
    <row r="12" spans="1:4" ht="56.25" x14ac:dyDescent="0.25">
      <c r="A12" s="315" t="s">
        <v>307</v>
      </c>
      <c r="B12" s="334" t="s">
        <v>308</v>
      </c>
      <c r="C12" s="335">
        <f>C13</f>
        <v>9461.1</v>
      </c>
    </row>
    <row r="13" spans="1:4" ht="40.5" customHeight="1" x14ac:dyDescent="0.25">
      <c r="A13" s="360" t="s">
        <v>399</v>
      </c>
      <c r="B13" s="336" t="s">
        <v>309</v>
      </c>
      <c r="C13" s="335">
        <f>C14</f>
        <v>9461.1</v>
      </c>
    </row>
    <row r="14" spans="1:4" ht="37.5" x14ac:dyDescent="0.25">
      <c r="A14" s="409" t="s">
        <v>400</v>
      </c>
      <c r="B14" s="336" t="s">
        <v>310</v>
      </c>
      <c r="C14" s="335">
        <f>C15</f>
        <v>9461.1</v>
      </c>
    </row>
    <row r="15" spans="1:4" ht="56.25" x14ac:dyDescent="0.25">
      <c r="A15" s="360" t="s">
        <v>394</v>
      </c>
      <c r="B15" s="336" t="s">
        <v>224</v>
      </c>
      <c r="C15" s="335">
        <v>9461.1</v>
      </c>
      <c r="D15" s="7"/>
    </row>
    <row r="16" spans="1:4" ht="19.5" hidden="1" customHeight="1" x14ac:dyDescent="0.25">
      <c r="A16" s="320" t="s">
        <v>311</v>
      </c>
      <c r="B16" s="337" t="s">
        <v>312</v>
      </c>
      <c r="C16" s="335">
        <v>0</v>
      </c>
      <c r="D16" s="7"/>
    </row>
    <row r="17" spans="1:5" ht="39.75" hidden="1" customHeight="1" x14ac:dyDescent="0.25">
      <c r="A17" s="320" t="s">
        <v>222</v>
      </c>
      <c r="B17" s="337" t="s">
        <v>221</v>
      </c>
      <c r="C17" s="335">
        <v>0</v>
      </c>
      <c r="D17" s="7"/>
    </row>
    <row r="18" spans="1:5" ht="37.5" x14ac:dyDescent="0.25">
      <c r="A18" s="360" t="s">
        <v>401</v>
      </c>
      <c r="B18" s="337" t="s">
        <v>313</v>
      </c>
      <c r="C18" s="338">
        <f>C22+C20</f>
        <v>218.5</v>
      </c>
      <c r="E18" s="7"/>
    </row>
    <row r="19" spans="1:5" ht="56.25" x14ac:dyDescent="0.25">
      <c r="A19" s="360" t="s">
        <v>403</v>
      </c>
      <c r="B19" s="337" t="s">
        <v>321</v>
      </c>
      <c r="C19" s="338">
        <v>3.8</v>
      </c>
      <c r="E19" s="7"/>
    </row>
    <row r="20" spans="1:5" ht="75" x14ac:dyDescent="0.25">
      <c r="A20" s="360" t="s">
        <v>396</v>
      </c>
      <c r="B20" s="337" t="s">
        <v>219</v>
      </c>
      <c r="C20" s="338">
        <v>3.8</v>
      </c>
      <c r="E20" s="7"/>
    </row>
    <row r="21" spans="1:5" ht="75" x14ac:dyDescent="0.25">
      <c r="A21" s="360" t="s">
        <v>404</v>
      </c>
      <c r="B21" s="337" t="s">
        <v>314</v>
      </c>
      <c r="C21" s="338">
        <v>214.7</v>
      </c>
    </row>
    <row r="22" spans="1:5" ht="93.75" x14ac:dyDescent="0.25">
      <c r="A22" s="360" t="s">
        <v>395</v>
      </c>
      <c r="B22" s="337" t="s">
        <v>220</v>
      </c>
      <c r="C22" s="338">
        <v>214.7</v>
      </c>
    </row>
    <row r="23" spans="1:5" ht="56.25" hidden="1" x14ac:dyDescent="0.25">
      <c r="A23" s="339" t="s">
        <v>315</v>
      </c>
      <c r="B23" s="340" t="s">
        <v>316</v>
      </c>
      <c r="C23" s="338"/>
    </row>
    <row r="24" spans="1:5" ht="56.25" hidden="1" x14ac:dyDescent="0.25">
      <c r="A24" s="339" t="s">
        <v>317</v>
      </c>
      <c r="B24" s="340" t="s">
        <v>318</v>
      </c>
      <c r="C24" s="338"/>
    </row>
    <row r="25" spans="1:5" ht="93.75" hidden="1" x14ac:dyDescent="0.25">
      <c r="A25" s="339" t="s">
        <v>319</v>
      </c>
      <c r="B25" s="341" t="s">
        <v>320</v>
      </c>
      <c r="C25" s="338"/>
    </row>
    <row r="27" spans="1:5" ht="84" customHeight="1" x14ac:dyDescent="0.25">
      <c r="A27" s="488" t="s">
        <v>402</v>
      </c>
      <c r="B27" s="489"/>
      <c r="C27" s="489"/>
    </row>
    <row r="28" spans="1:5" ht="18.75" x14ac:dyDescent="0.25">
      <c r="A28" s="342"/>
      <c r="B28" s="343"/>
      <c r="C28" s="344"/>
      <c r="E28" s="7"/>
    </row>
    <row r="29" spans="1:5" ht="18.75" x14ac:dyDescent="0.25">
      <c r="A29" s="488"/>
      <c r="B29" s="489"/>
      <c r="C29" s="489"/>
    </row>
  </sheetData>
  <mergeCells count="4">
    <mergeCell ref="A7:C7"/>
    <mergeCell ref="A29:C29"/>
    <mergeCell ref="A27:C27"/>
    <mergeCell ref="B5:C5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23" t="s">
        <v>208</v>
      </c>
    </row>
    <row r="3" spans="1:3" ht="15.75" x14ac:dyDescent="0.25">
      <c r="C3" s="323" t="s">
        <v>0</v>
      </c>
    </row>
    <row r="4" spans="1:3" ht="15.75" x14ac:dyDescent="0.25">
      <c r="C4" s="323" t="s">
        <v>1</v>
      </c>
    </row>
    <row r="5" spans="1:3" ht="15.75" x14ac:dyDescent="0.25">
      <c r="C5" s="323" t="s">
        <v>2</v>
      </c>
    </row>
    <row r="6" spans="1:3" x14ac:dyDescent="0.25">
      <c r="C6" s="317"/>
    </row>
    <row r="8" spans="1:3" ht="52.5" customHeight="1" x14ac:dyDescent="0.3">
      <c r="A8" s="510" t="s">
        <v>405</v>
      </c>
      <c r="B8" s="511"/>
      <c r="C8" s="511"/>
    </row>
    <row r="9" spans="1:3" ht="18.75" customHeight="1" x14ac:dyDescent="0.3">
      <c r="C9" s="325" t="s">
        <v>3</v>
      </c>
    </row>
    <row r="10" spans="1:3" ht="37.5" x14ac:dyDescent="0.25">
      <c r="A10" s="345" t="s">
        <v>233</v>
      </c>
      <c r="B10" s="345" t="s">
        <v>232</v>
      </c>
      <c r="C10" s="346" t="s">
        <v>163</v>
      </c>
    </row>
    <row r="11" spans="1:3" ht="18.75" x14ac:dyDescent="0.3">
      <c r="A11" s="347">
        <v>1</v>
      </c>
      <c r="B11" s="347">
        <v>2</v>
      </c>
      <c r="C11" s="348">
        <v>3</v>
      </c>
    </row>
    <row r="12" spans="1:3" ht="18.75" x14ac:dyDescent="0.25">
      <c r="A12" s="345" t="s">
        <v>306</v>
      </c>
      <c r="B12" s="349" t="s">
        <v>225</v>
      </c>
      <c r="C12" s="350">
        <f>C16</f>
        <v>0</v>
      </c>
    </row>
    <row r="13" spans="1:3" ht="37.5" x14ac:dyDescent="0.25">
      <c r="A13" s="339" t="s">
        <v>307</v>
      </c>
      <c r="B13" s="340" t="s">
        <v>308</v>
      </c>
      <c r="C13" s="375">
        <v>0</v>
      </c>
    </row>
    <row r="14" spans="1:3" ht="37.5" x14ac:dyDescent="0.25">
      <c r="A14" s="409" t="s">
        <v>399</v>
      </c>
      <c r="B14" s="351" t="s">
        <v>309</v>
      </c>
      <c r="C14" s="375">
        <v>0</v>
      </c>
    </row>
    <row r="15" spans="1:3" ht="37.5" x14ac:dyDescent="0.25">
      <c r="A15" s="409" t="s">
        <v>400</v>
      </c>
      <c r="B15" s="351" t="s">
        <v>310</v>
      </c>
      <c r="C15" s="375">
        <v>0</v>
      </c>
    </row>
    <row r="16" spans="1:3" ht="37.5" x14ac:dyDescent="0.25">
      <c r="A16" s="409" t="s">
        <v>394</v>
      </c>
      <c r="B16" s="351" t="s">
        <v>224</v>
      </c>
      <c r="C16" s="375">
        <v>0</v>
      </c>
    </row>
    <row r="18" spans="1:3" ht="18.75" x14ac:dyDescent="0.25">
      <c r="A18" s="488" t="s">
        <v>406</v>
      </c>
      <c r="B18" s="489"/>
      <c r="C18" s="489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61" zoomScale="80" zoomScaleNormal="80" workbookViewId="0">
      <pane ySplit="1260" activePane="bottomLeft"/>
      <selection activeCell="A45" sqref="A45:A48"/>
      <selection pane="bottomLeft" activeCell="B6" sqref="B6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67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302" t="s">
        <v>268</v>
      </c>
    </row>
    <row r="2" spans="1:13" ht="15.75" x14ac:dyDescent="0.25">
      <c r="D2" s="91" t="s">
        <v>0</v>
      </c>
    </row>
    <row r="3" spans="1:13" ht="15.75" x14ac:dyDescent="0.25">
      <c r="D3" s="91" t="s">
        <v>1</v>
      </c>
    </row>
    <row r="4" spans="1:13" ht="15.75" x14ac:dyDescent="0.25">
      <c r="D4" s="91" t="s">
        <v>2</v>
      </c>
    </row>
    <row r="5" spans="1:13" x14ac:dyDescent="0.25">
      <c r="B5" s="509" t="s">
        <v>516</v>
      </c>
      <c r="C5" s="509"/>
      <c r="D5" s="509"/>
    </row>
    <row r="6" spans="1:13" x14ac:dyDescent="0.25">
      <c r="C6" s="502"/>
      <c r="D6" s="489"/>
    </row>
    <row r="7" spans="1:13" x14ac:dyDescent="0.25">
      <c r="H7" s="7"/>
    </row>
    <row r="8" spans="1:13" ht="37.5" customHeight="1" x14ac:dyDescent="0.25">
      <c r="A8" s="507" t="s">
        <v>407</v>
      </c>
      <c r="B8" s="507"/>
      <c r="C8" s="507"/>
      <c r="D8" s="507"/>
      <c r="E8" s="7"/>
    </row>
    <row r="9" spans="1:13" ht="18.75" x14ac:dyDescent="0.3">
      <c r="A9" s="1"/>
      <c r="D9" s="92" t="s">
        <v>3</v>
      </c>
    </row>
    <row r="10" spans="1:13" ht="56.25" x14ac:dyDescent="0.3">
      <c r="A10" s="48" t="s">
        <v>22</v>
      </c>
      <c r="B10" s="2" t="s">
        <v>5</v>
      </c>
      <c r="C10" s="2" t="s">
        <v>6</v>
      </c>
      <c r="D10" s="102" t="s">
        <v>163</v>
      </c>
      <c r="E10" s="57" t="s">
        <v>133</v>
      </c>
      <c r="F10" s="57" t="s">
        <v>132</v>
      </c>
    </row>
    <row r="11" spans="1:13" ht="18.75" x14ac:dyDescent="0.3">
      <c r="A11" s="49">
        <v>1</v>
      </c>
      <c r="B11" s="3">
        <v>2</v>
      </c>
      <c r="C11" s="3">
        <v>3</v>
      </c>
      <c r="D11" s="93">
        <v>4</v>
      </c>
      <c r="E11" s="58"/>
      <c r="F11" s="58"/>
      <c r="H11" s="7"/>
    </row>
    <row r="12" spans="1:13" ht="18.75" x14ac:dyDescent="0.3">
      <c r="A12" s="50" t="s">
        <v>7</v>
      </c>
      <c r="B12" s="4"/>
      <c r="C12" s="4"/>
      <c r="D12" s="381">
        <f>D13+D21+D23+D26++D30+D33+D35+D38+D40+D42+D18</f>
        <v>22371</v>
      </c>
      <c r="E12" s="382" t="e">
        <f>E13+E21+E23+E26+E30+#REF!+E33+E35+E38+E40</f>
        <v>#REF!</v>
      </c>
      <c r="F12" s="383" t="e">
        <f>E12/#REF!*100</f>
        <v>#REF!</v>
      </c>
      <c r="G12" s="384">
        <v>21991.3</v>
      </c>
      <c r="H12" s="385">
        <f>G12-D12</f>
        <v>-379.70000000000073</v>
      </c>
      <c r="I12" s="384"/>
      <c r="J12" s="384"/>
      <c r="K12" s="384"/>
      <c r="L12" s="385"/>
      <c r="M12" s="384"/>
    </row>
    <row r="13" spans="1:13" ht="18.75" x14ac:dyDescent="0.3">
      <c r="A13" s="50" t="s">
        <v>8</v>
      </c>
      <c r="B13" s="4" t="s">
        <v>23</v>
      </c>
      <c r="C13" s="4" t="s">
        <v>24</v>
      </c>
      <c r="D13" s="103">
        <f>D14+D15+D16+D17+D19+D20</f>
        <v>10020.1</v>
      </c>
      <c r="E13" s="9">
        <f>E14+E16+E17+E19+E20</f>
        <v>5022</v>
      </c>
      <c r="F13" s="47" t="e">
        <f>E13/#REF!*100</f>
        <v>#REF!</v>
      </c>
      <c r="G13">
        <v>22561.3</v>
      </c>
      <c r="H13" s="7">
        <f>G13-D12</f>
        <v>190.29999999999927</v>
      </c>
    </row>
    <row r="14" spans="1:13" ht="57" customHeight="1" x14ac:dyDescent="0.3">
      <c r="A14" s="51" t="str">
        <f>прил._7!B28</f>
        <v>Функционирование высшего должностного лица субъекта Российской Федерации и муниципального образования</v>
      </c>
      <c r="B14" s="10" t="s">
        <v>23</v>
      </c>
      <c r="C14" s="10" t="s">
        <v>25</v>
      </c>
      <c r="D14" s="104">
        <v>853.1</v>
      </c>
      <c r="E14" s="104">
        <v>675</v>
      </c>
      <c r="F14" s="104">
        <v>675</v>
      </c>
      <c r="G14" s="104">
        <v>675</v>
      </c>
      <c r="H14" s="104">
        <v>675</v>
      </c>
      <c r="I14" s="104">
        <v>675</v>
      </c>
      <c r="J14" s="153">
        <v>675</v>
      </c>
      <c r="K14" s="158"/>
      <c r="L14" s="156"/>
    </row>
    <row r="15" spans="1:13" ht="72.75" customHeight="1" x14ac:dyDescent="0.3">
      <c r="A15" s="310" t="s">
        <v>202</v>
      </c>
      <c r="B15" s="10" t="s">
        <v>23</v>
      </c>
      <c r="C15" s="10" t="s">
        <v>27</v>
      </c>
      <c r="D15" s="104">
        <v>10</v>
      </c>
      <c r="E15" s="104"/>
      <c r="F15" s="104"/>
      <c r="G15" s="104"/>
      <c r="H15" s="104"/>
      <c r="I15" s="104"/>
      <c r="J15" s="153"/>
      <c r="K15" s="158"/>
      <c r="L15" s="159"/>
    </row>
    <row r="16" spans="1:13" ht="75" x14ac:dyDescent="0.3">
      <c r="A16" s="52" t="str">
        <f>прил._7!B33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10" t="s">
        <v>23</v>
      </c>
      <c r="C16" s="10" t="s">
        <v>26</v>
      </c>
      <c r="D16" s="105">
        <v>4709.8</v>
      </c>
      <c r="E16" s="105">
        <v>4243.8999999999996</v>
      </c>
      <c r="F16" s="105">
        <v>4243.8999999999996</v>
      </c>
      <c r="G16" s="105">
        <v>4243.8999999999996</v>
      </c>
      <c r="H16" s="105">
        <v>4243.8999999999996</v>
      </c>
      <c r="I16" s="105">
        <v>4243.8999999999996</v>
      </c>
      <c r="J16" s="154">
        <v>4243.8999999999996</v>
      </c>
      <c r="K16" s="159"/>
      <c r="L16" s="159"/>
    </row>
    <row r="17" spans="1:12" s="14" customFormat="1" ht="56.25" x14ac:dyDescent="0.3">
      <c r="A17" s="53" t="s">
        <v>48</v>
      </c>
      <c r="B17" s="10" t="s">
        <v>23</v>
      </c>
      <c r="C17" s="10" t="s">
        <v>29</v>
      </c>
      <c r="D17" s="105">
        <v>70</v>
      </c>
      <c r="E17" s="105">
        <v>58.1</v>
      </c>
      <c r="F17" s="105">
        <v>58.1</v>
      </c>
      <c r="G17" s="105">
        <v>58.1</v>
      </c>
      <c r="H17" s="105">
        <v>58.1</v>
      </c>
      <c r="I17" s="105">
        <v>58.1</v>
      </c>
      <c r="J17" s="154">
        <v>58.1</v>
      </c>
      <c r="K17" s="159"/>
      <c r="L17" s="156"/>
    </row>
    <row r="18" spans="1:12" s="14" customFormat="1" ht="37.5" x14ac:dyDescent="0.3">
      <c r="A18" s="376" t="s">
        <v>353</v>
      </c>
      <c r="B18" s="10" t="s">
        <v>23</v>
      </c>
      <c r="C18" s="10" t="s">
        <v>30</v>
      </c>
      <c r="D18" s="105">
        <v>0</v>
      </c>
      <c r="E18" s="105"/>
      <c r="F18" s="105"/>
      <c r="G18" s="105"/>
      <c r="H18" s="105"/>
      <c r="I18" s="105"/>
      <c r="J18" s="154"/>
      <c r="K18" s="159"/>
      <c r="L18" s="156"/>
    </row>
    <row r="19" spans="1:12" ht="18.75" x14ac:dyDescent="0.3">
      <c r="A19" s="260" t="str">
        <f>прил._7!B48</f>
        <v>Резервные фонды</v>
      </c>
      <c r="B19" s="261" t="s">
        <v>23</v>
      </c>
      <c r="C19" s="261" t="s">
        <v>42</v>
      </c>
      <c r="D19" s="105">
        <f>прил._7!K48</f>
        <v>10</v>
      </c>
      <c r="E19" s="105">
        <v>5</v>
      </c>
      <c r="F19" s="105">
        <v>5</v>
      </c>
      <c r="G19" s="105">
        <v>5</v>
      </c>
      <c r="H19" s="105">
        <v>5</v>
      </c>
      <c r="I19" s="105">
        <v>5</v>
      </c>
      <c r="J19" s="154">
        <v>5</v>
      </c>
      <c r="K19" s="159"/>
      <c r="L19" s="156"/>
    </row>
    <row r="20" spans="1:12" ht="18.75" x14ac:dyDescent="0.3">
      <c r="A20" s="260" t="str">
        <f>прил._7!B53</f>
        <v>Другие общегосударственные вопросы</v>
      </c>
      <c r="B20" s="261" t="s">
        <v>23</v>
      </c>
      <c r="C20" s="261" t="s">
        <v>41</v>
      </c>
      <c r="D20" s="105">
        <v>4367.2</v>
      </c>
      <c r="E20" s="105">
        <v>40</v>
      </c>
      <c r="F20" s="105">
        <v>40</v>
      </c>
      <c r="G20" s="105">
        <v>40</v>
      </c>
      <c r="H20" s="105">
        <v>40</v>
      </c>
      <c r="I20" s="105">
        <v>40</v>
      </c>
      <c r="J20" s="154">
        <v>40</v>
      </c>
      <c r="K20" s="159"/>
      <c r="L20" s="156"/>
    </row>
    <row r="21" spans="1:12" ht="18.75" x14ac:dyDescent="0.3">
      <c r="A21" s="54" t="s">
        <v>10</v>
      </c>
      <c r="B21" s="11" t="s">
        <v>25</v>
      </c>
      <c r="C21" s="11" t="s">
        <v>24</v>
      </c>
      <c r="D21" s="106">
        <f>D22</f>
        <v>214.7</v>
      </c>
      <c r="E21" s="12">
        <f>E22</f>
        <v>186</v>
      </c>
      <c r="F21" s="47" t="e">
        <f>E21/#REF!*100</f>
        <v>#REF!</v>
      </c>
      <c r="K21" s="156"/>
      <c r="L21" s="156"/>
    </row>
    <row r="22" spans="1:12" ht="18.75" x14ac:dyDescent="0.3">
      <c r="A22" s="52" t="s">
        <v>11</v>
      </c>
      <c r="B22" s="10" t="s">
        <v>25</v>
      </c>
      <c r="C22" s="10" t="s">
        <v>27</v>
      </c>
      <c r="D22" s="105">
        <v>214.7</v>
      </c>
      <c r="E22" s="105">
        <v>186</v>
      </c>
      <c r="F22" s="105">
        <v>186</v>
      </c>
      <c r="G22" s="105">
        <v>186</v>
      </c>
      <c r="H22" s="105">
        <v>186</v>
      </c>
      <c r="I22" s="105">
        <v>186</v>
      </c>
      <c r="J22" s="154">
        <v>186</v>
      </c>
      <c r="K22" s="159"/>
      <c r="L22" s="156"/>
    </row>
    <row r="23" spans="1:12" ht="37.5" x14ac:dyDescent="0.3">
      <c r="A23" s="54" t="s">
        <v>12</v>
      </c>
      <c r="B23" s="11" t="s">
        <v>27</v>
      </c>
      <c r="C23" s="11" t="s">
        <v>24</v>
      </c>
      <c r="D23" s="106">
        <f>D25+D24</f>
        <v>433.1</v>
      </c>
      <c r="E23" s="13">
        <f>E24+E25</f>
        <v>262.39999999999998</v>
      </c>
      <c r="F23" s="47" t="e">
        <f>E23/#REF!*100</f>
        <v>#REF!</v>
      </c>
      <c r="K23" s="156"/>
      <c r="L23" s="156"/>
    </row>
    <row r="24" spans="1:12" ht="56.25" x14ac:dyDescent="0.3">
      <c r="A24" s="52" t="s">
        <v>13</v>
      </c>
      <c r="B24" s="10" t="s">
        <v>27</v>
      </c>
      <c r="C24" s="10" t="s">
        <v>28</v>
      </c>
      <c r="D24" s="105">
        <v>413.1</v>
      </c>
      <c r="E24" s="58">
        <v>262.39999999999998</v>
      </c>
      <c r="F24" s="46" t="e">
        <f>E24/#REF!*100</f>
        <v>#REF!</v>
      </c>
      <c r="G24" t="s">
        <v>137</v>
      </c>
      <c r="K24" s="156"/>
      <c r="L24" s="156"/>
    </row>
    <row r="25" spans="1:12" ht="44.25" customHeight="1" x14ac:dyDescent="0.3">
      <c r="A25" s="52" t="s">
        <v>14</v>
      </c>
      <c r="B25" s="10" t="s">
        <v>27</v>
      </c>
      <c r="C25" s="10">
        <v>14</v>
      </c>
      <c r="D25" s="105">
        <f>прил._7!K76</f>
        <v>20</v>
      </c>
      <c r="E25" s="58">
        <v>0</v>
      </c>
      <c r="F25" s="46" t="e">
        <f>E25/#REF!*100</f>
        <v>#REF!</v>
      </c>
      <c r="H25" t="s">
        <v>138</v>
      </c>
      <c r="K25" s="156"/>
      <c r="L25" s="156"/>
    </row>
    <row r="26" spans="1:12" ht="18.75" x14ac:dyDescent="0.3">
      <c r="A26" s="54" t="s">
        <v>15</v>
      </c>
      <c r="B26" s="11" t="s">
        <v>26</v>
      </c>
      <c r="C26" s="11" t="s">
        <v>24</v>
      </c>
      <c r="D26" s="106">
        <f>прил._7!K80</f>
        <v>4006.8</v>
      </c>
      <c r="E26" s="12" t="e">
        <f>#REF!+#REF!+E27+E28+#REF!</f>
        <v>#REF!</v>
      </c>
      <c r="F26" s="47" t="e">
        <f>E26/#REF!*100</f>
        <v>#REF!</v>
      </c>
      <c r="K26" s="156"/>
      <c r="L26" s="156"/>
    </row>
    <row r="27" spans="1:12" s="65" customFormat="1" ht="18.75" x14ac:dyDescent="0.3">
      <c r="A27" s="63" t="s">
        <v>98</v>
      </c>
      <c r="B27" s="64" t="s">
        <v>26</v>
      </c>
      <c r="C27" s="64" t="s">
        <v>28</v>
      </c>
      <c r="D27" s="107">
        <v>3811.9</v>
      </c>
      <c r="E27" s="107">
        <v>3150</v>
      </c>
      <c r="F27" s="107">
        <v>3150</v>
      </c>
      <c r="G27" s="107">
        <v>3150</v>
      </c>
      <c r="H27" s="107">
        <v>3150</v>
      </c>
      <c r="I27" s="107">
        <v>3150</v>
      </c>
      <c r="J27" s="155">
        <v>3150</v>
      </c>
      <c r="K27" s="160"/>
      <c r="L27" s="157"/>
    </row>
    <row r="28" spans="1:12" ht="18.75" x14ac:dyDescent="0.3">
      <c r="A28" s="52" t="str">
        <f>прил._7!B90</f>
        <v>Связь и информатика</v>
      </c>
      <c r="B28" s="10" t="s">
        <v>26</v>
      </c>
      <c r="C28" s="10" t="s">
        <v>101</v>
      </c>
      <c r="D28" s="105">
        <v>184.9</v>
      </c>
      <c r="E28" s="58">
        <v>156.80000000000001</v>
      </c>
      <c r="F28" s="46" t="e">
        <f>E28/#REF!*100</f>
        <v>#REF!</v>
      </c>
      <c r="K28" s="156"/>
      <c r="L28" s="156"/>
    </row>
    <row r="29" spans="1:12" ht="37.5" x14ac:dyDescent="0.3">
      <c r="A29" s="436" t="s">
        <v>454</v>
      </c>
      <c r="B29" s="435" t="s">
        <v>26</v>
      </c>
      <c r="C29" s="435" t="s">
        <v>40</v>
      </c>
      <c r="D29" s="105">
        <v>10</v>
      </c>
      <c r="E29" s="58"/>
      <c r="F29" s="46"/>
      <c r="K29" s="156"/>
      <c r="L29" s="156"/>
    </row>
    <row r="30" spans="1:12" ht="18.75" x14ac:dyDescent="0.3">
      <c r="A30" s="54" t="s">
        <v>16</v>
      </c>
      <c r="B30" s="11" t="s">
        <v>31</v>
      </c>
      <c r="C30" s="11" t="s">
        <v>24</v>
      </c>
      <c r="D30" s="106">
        <f>прил._7!K99</f>
        <v>1680</v>
      </c>
      <c r="E30" s="12">
        <f>E31+E32</f>
        <v>1863.7</v>
      </c>
      <c r="F30" s="47" t="e">
        <f>E30/#REF!*100</f>
        <v>#REF!</v>
      </c>
      <c r="K30" s="156"/>
      <c r="L30" s="156"/>
    </row>
    <row r="31" spans="1:12" ht="18.75" x14ac:dyDescent="0.3">
      <c r="A31" s="52" t="s">
        <v>17</v>
      </c>
      <c r="B31" s="10" t="s">
        <v>31</v>
      </c>
      <c r="C31" s="10" t="s">
        <v>25</v>
      </c>
      <c r="D31" s="105">
        <v>50</v>
      </c>
      <c r="E31" s="105">
        <v>243.5</v>
      </c>
      <c r="F31" s="105">
        <v>243.5</v>
      </c>
      <c r="G31" s="105">
        <v>243.5</v>
      </c>
      <c r="H31" s="105">
        <v>243.5</v>
      </c>
      <c r="I31" s="105">
        <v>243.5</v>
      </c>
      <c r="J31" s="154">
        <v>243.5</v>
      </c>
      <c r="K31" s="159"/>
      <c r="L31" s="156"/>
    </row>
    <row r="32" spans="1:12" ht="18.75" x14ac:dyDescent="0.3">
      <c r="A32" s="52" t="s">
        <v>18</v>
      </c>
      <c r="B32" s="10" t="s">
        <v>31</v>
      </c>
      <c r="C32" s="10" t="s">
        <v>27</v>
      </c>
      <c r="D32" s="105">
        <v>1630</v>
      </c>
      <c r="E32" s="58">
        <v>1620.2</v>
      </c>
      <c r="F32" s="46" t="e">
        <f>E32/#REF!*100</f>
        <v>#REF!</v>
      </c>
      <c r="H32" s="94"/>
      <c r="K32" s="156"/>
      <c r="L32" s="156"/>
    </row>
    <row r="33" spans="1:256" ht="18.75" x14ac:dyDescent="0.3">
      <c r="A33" s="262" t="s">
        <v>19</v>
      </c>
      <c r="B33" s="263" t="s">
        <v>32</v>
      </c>
      <c r="C33" s="263" t="s">
        <v>24</v>
      </c>
      <c r="D33" s="106">
        <f>прил._7!K116</f>
        <v>5086.2</v>
      </c>
      <c r="E33" s="12">
        <f>E34</f>
        <v>2141.6999999999998</v>
      </c>
      <c r="F33" s="47" t="e">
        <f>E33/#REF!*100</f>
        <v>#REF!</v>
      </c>
      <c r="K33" s="156"/>
      <c r="L33" s="156"/>
    </row>
    <row r="34" spans="1:256" ht="18.75" x14ac:dyDescent="0.3">
      <c r="A34" s="264" t="s">
        <v>20</v>
      </c>
      <c r="B34" s="261" t="s">
        <v>32</v>
      </c>
      <c r="C34" s="261" t="s">
        <v>23</v>
      </c>
      <c r="D34" s="105">
        <f>прил._7!K117</f>
        <v>5086.2</v>
      </c>
      <c r="E34" s="58">
        <v>2141.6999999999998</v>
      </c>
      <c r="F34" s="46" t="e">
        <f>E34/#REF!*100</f>
        <v>#REF!</v>
      </c>
      <c r="K34" s="156"/>
      <c r="L34" s="156"/>
    </row>
    <row r="35" spans="1:256" ht="18.75" x14ac:dyDescent="0.3">
      <c r="A35" s="55" t="s">
        <v>38</v>
      </c>
      <c r="B35" s="59">
        <v>10</v>
      </c>
      <c r="C35" s="60" t="s">
        <v>134</v>
      </c>
      <c r="D35" s="106">
        <f>прил._7!K123</f>
        <v>411</v>
      </c>
      <c r="E35" s="8">
        <f>E36</f>
        <v>370</v>
      </c>
      <c r="F35" s="47" t="e">
        <f>E35/#REF!*100</f>
        <v>#REF!</v>
      </c>
      <c r="K35" s="156"/>
      <c r="L35" s="156"/>
    </row>
    <row r="36" spans="1:256" ht="18.75" x14ac:dyDescent="0.3">
      <c r="A36" s="56" t="s">
        <v>39</v>
      </c>
      <c r="B36" s="61">
        <v>10</v>
      </c>
      <c r="C36" s="62" t="s">
        <v>135</v>
      </c>
      <c r="D36" s="105">
        <f>прил._7!K124</f>
        <v>391</v>
      </c>
      <c r="E36" s="105">
        <v>370</v>
      </c>
      <c r="F36" s="105">
        <v>370</v>
      </c>
      <c r="G36" s="105">
        <v>370</v>
      </c>
      <c r="H36" s="105">
        <v>370</v>
      </c>
      <c r="I36" s="105">
        <v>370</v>
      </c>
      <c r="J36" s="154">
        <v>370</v>
      </c>
      <c r="K36" s="159"/>
      <c r="L36" s="156"/>
    </row>
    <row r="37" spans="1:256" ht="18.75" x14ac:dyDescent="0.3">
      <c r="A37" s="56" t="s">
        <v>122</v>
      </c>
      <c r="B37" s="61">
        <v>10</v>
      </c>
      <c r="C37" s="6" t="s">
        <v>27</v>
      </c>
      <c r="D37" s="105">
        <f>прил._7!K129</f>
        <v>20</v>
      </c>
      <c r="E37" s="105"/>
      <c r="F37" s="105"/>
      <c r="G37" s="159"/>
      <c r="H37" s="159"/>
      <c r="I37" s="159"/>
      <c r="J37" s="159"/>
      <c r="K37" s="159"/>
      <c r="L37" s="156"/>
    </row>
    <row r="38" spans="1:256" ht="18.75" x14ac:dyDescent="0.3">
      <c r="A38" s="54" t="s">
        <v>183</v>
      </c>
      <c r="B38" s="11" t="s">
        <v>42</v>
      </c>
      <c r="C38" s="11" t="s">
        <v>24</v>
      </c>
      <c r="D38" s="106">
        <f>прил._7!K133</f>
        <v>368.1</v>
      </c>
      <c r="E38" s="12">
        <f>E39</f>
        <v>156.9</v>
      </c>
      <c r="F38" s="47" t="e">
        <f>E38/#REF!*100</f>
        <v>#REF!</v>
      </c>
      <c r="K38" s="156"/>
      <c r="L38" s="156"/>
    </row>
    <row r="39" spans="1:256" ht="18.75" x14ac:dyDescent="0.3">
      <c r="A39" s="52" t="s">
        <v>21</v>
      </c>
      <c r="B39" s="10" t="s">
        <v>42</v>
      </c>
      <c r="C39" s="10" t="s">
        <v>25</v>
      </c>
      <c r="D39" s="105">
        <f>прил._7!K134</f>
        <v>368.1</v>
      </c>
      <c r="E39" s="58">
        <v>156.9</v>
      </c>
      <c r="F39" s="46" t="e">
        <f>E39/#REF!*100</f>
        <v>#REF!</v>
      </c>
      <c r="H39" t="s">
        <v>136</v>
      </c>
      <c r="K39" s="156"/>
      <c r="L39" s="156"/>
    </row>
    <row r="40" spans="1:256" ht="18.75" x14ac:dyDescent="0.3">
      <c r="A40" s="55" t="s">
        <v>44</v>
      </c>
      <c r="B40" s="5" t="s">
        <v>40</v>
      </c>
      <c r="C40" s="5" t="s">
        <v>24</v>
      </c>
      <c r="D40" s="106">
        <f>прил._7!K139</f>
        <v>150</v>
      </c>
      <c r="E40" s="8" t="e">
        <f>#REF!+E41</f>
        <v>#REF!</v>
      </c>
      <c r="F40" s="47" t="e">
        <f>E40/#REF!*100</f>
        <v>#REF!</v>
      </c>
      <c r="K40" s="156"/>
      <c r="L40" s="156"/>
    </row>
    <row r="41" spans="1:256" ht="18.75" x14ac:dyDescent="0.3">
      <c r="A41" s="51" t="s">
        <v>45</v>
      </c>
      <c r="B41" s="6">
        <v>12</v>
      </c>
      <c r="C41" s="6" t="s">
        <v>25</v>
      </c>
      <c r="D41" s="105">
        <v>150</v>
      </c>
      <c r="E41" s="159"/>
      <c r="F41" s="159"/>
      <c r="G41" s="159"/>
      <c r="H41" s="159"/>
      <c r="I41" s="159"/>
      <c r="J41" s="159"/>
      <c r="K41" s="159"/>
      <c r="L41" s="156"/>
    </row>
    <row r="42" spans="1:256" s="184" customFormat="1" ht="37.5" x14ac:dyDescent="0.3">
      <c r="A42" s="178" t="s">
        <v>184</v>
      </c>
      <c r="B42" s="179" t="s">
        <v>41</v>
      </c>
      <c r="C42" s="179" t="s">
        <v>24</v>
      </c>
      <c r="D42" s="180">
        <f>прил._7!K145</f>
        <v>1</v>
      </c>
      <c r="E42" s="181"/>
      <c r="F42" s="181"/>
      <c r="G42" s="181"/>
      <c r="H42" s="181"/>
      <c r="I42" s="181"/>
      <c r="J42" s="181"/>
      <c r="K42" s="182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3"/>
      <c r="AL42" s="183"/>
      <c r="AM42" s="183"/>
      <c r="AN42" s="183"/>
      <c r="AO42" s="183"/>
      <c r="AP42" s="183"/>
      <c r="AQ42" s="183"/>
      <c r="AR42" s="183"/>
      <c r="AS42" s="183"/>
      <c r="AT42" s="183"/>
      <c r="AU42" s="183"/>
      <c r="AV42" s="183"/>
      <c r="AW42" s="183"/>
      <c r="AX42" s="183"/>
      <c r="AY42" s="183"/>
      <c r="AZ42" s="183"/>
      <c r="BA42" s="183"/>
      <c r="BB42" s="183"/>
      <c r="BC42" s="183"/>
      <c r="BD42" s="183"/>
      <c r="BE42" s="183"/>
      <c r="BF42" s="183"/>
      <c r="BG42" s="183"/>
      <c r="BH42" s="183"/>
      <c r="BI42" s="183"/>
      <c r="BJ42" s="183"/>
      <c r="BK42" s="183"/>
      <c r="BL42" s="183"/>
      <c r="BM42" s="183"/>
      <c r="BN42" s="183"/>
      <c r="BO42" s="183"/>
      <c r="BP42" s="183"/>
      <c r="BQ42" s="183"/>
      <c r="BR42" s="183"/>
      <c r="BS42" s="183"/>
      <c r="BT42" s="183"/>
      <c r="BU42" s="183"/>
      <c r="BV42" s="183"/>
      <c r="BW42" s="183"/>
      <c r="BX42" s="183"/>
      <c r="BY42" s="183"/>
      <c r="BZ42" s="183"/>
      <c r="CA42" s="183"/>
      <c r="CB42" s="183"/>
      <c r="CC42" s="183"/>
      <c r="CD42" s="183"/>
      <c r="CE42" s="183"/>
      <c r="CF42" s="183"/>
      <c r="CG42" s="183"/>
      <c r="CH42" s="183"/>
      <c r="CI42" s="183"/>
      <c r="CJ42" s="183"/>
      <c r="CK42" s="183"/>
      <c r="CL42" s="183"/>
      <c r="CM42" s="183"/>
      <c r="CN42" s="183"/>
      <c r="CO42" s="183"/>
      <c r="CP42" s="183"/>
      <c r="CQ42" s="183"/>
      <c r="CR42" s="183"/>
      <c r="CS42" s="183"/>
      <c r="CT42" s="183"/>
      <c r="CU42" s="183"/>
      <c r="CV42" s="183"/>
      <c r="CW42" s="183"/>
      <c r="CX42" s="183"/>
      <c r="CY42" s="183"/>
      <c r="CZ42" s="183"/>
      <c r="DA42" s="183"/>
      <c r="DB42" s="183"/>
      <c r="DC42" s="183"/>
      <c r="DD42" s="183"/>
      <c r="DE42" s="183"/>
      <c r="DF42" s="183"/>
      <c r="DG42" s="183"/>
      <c r="DH42" s="183"/>
      <c r="DI42" s="183"/>
      <c r="DJ42" s="183"/>
      <c r="DK42" s="183"/>
      <c r="DL42" s="183"/>
      <c r="DM42" s="183"/>
      <c r="DN42" s="183"/>
      <c r="DO42" s="183"/>
      <c r="DP42" s="183"/>
      <c r="DQ42" s="183"/>
      <c r="DR42" s="183"/>
      <c r="DS42" s="183"/>
      <c r="DT42" s="183"/>
      <c r="DU42" s="183"/>
      <c r="DV42" s="183"/>
      <c r="DW42" s="183"/>
      <c r="DX42" s="183"/>
      <c r="DY42" s="183"/>
      <c r="DZ42" s="183"/>
      <c r="EA42" s="183"/>
      <c r="EB42" s="183"/>
      <c r="EC42" s="183"/>
      <c r="ED42" s="183"/>
      <c r="EE42" s="183"/>
      <c r="EF42" s="183"/>
      <c r="EG42" s="183"/>
      <c r="EH42" s="183"/>
      <c r="EI42" s="183"/>
      <c r="EJ42" s="183"/>
      <c r="EK42" s="183"/>
      <c r="EL42" s="183"/>
      <c r="EM42" s="183"/>
      <c r="EN42" s="183"/>
      <c r="EO42" s="183"/>
      <c r="EP42" s="183"/>
      <c r="EQ42" s="183"/>
      <c r="ER42" s="183"/>
      <c r="ES42" s="183"/>
      <c r="ET42" s="183"/>
      <c r="EU42" s="183"/>
      <c r="EV42" s="183"/>
      <c r="EW42" s="183"/>
      <c r="EX42" s="183"/>
      <c r="EY42" s="183"/>
      <c r="EZ42" s="183"/>
      <c r="FA42" s="183"/>
      <c r="FB42" s="183"/>
      <c r="FC42" s="183"/>
      <c r="FD42" s="183"/>
      <c r="FE42" s="183"/>
      <c r="FF42" s="183"/>
      <c r="FG42" s="183"/>
      <c r="FH42" s="183"/>
      <c r="FI42" s="183"/>
      <c r="FJ42" s="183"/>
      <c r="FK42" s="183"/>
      <c r="FL42" s="183"/>
      <c r="FM42" s="183"/>
      <c r="FN42" s="183"/>
      <c r="FO42" s="183"/>
      <c r="FP42" s="183"/>
      <c r="FQ42" s="183"/>
      <c r="FR42" s="183"/>
      <c r="FS42" s="183"/>
      <c r="FT42" s="183"/>
      <c r="FU42" s="183"/>
      <c r="FV42" s="183"/>
      <c r="FW42" s="183"/>
      <c r="FX42" s="183"/>
      <c r="FY42" s="183"/>
      <c r="FZ42" s="183"/>
      <c r="GA42" s="183"/>
      <c r="GB42" s="183"/>
      <c r="GC42" s="183"/>
      <c r="GD42" s="183"/>
      <c r="GE42" s="183"/>
      <c r="GF42" s="183"/>
      <c r="GG42" s="183"/>
      <c r="GH42" s="183"/>
      <c r="GI42" s="183"/>
      <c r="GJ42" s="183"/>
      <c r="GK42" s="183"/>
      <c r="GL42" s="183"/>
      <c r="GM42" s="183"/>
      <c r="GN42" s="183"/>
      <c r="GO42" s="183"/>
      <c r="GP42" s="183"/>
      <c r="GQ42" s="183"/>
      <c r="GR42" s="183"/>
      <c r="GS42" s="183"/>
      <c r="GT42" s="183"/>
      <c r="GU42" s="183"/>
      <c r="GV42" s="183"/>
      <c r="GW42" s="183"/>
      <c r="GX42" s="183"/>
      <c r="GY42" s="183"/>
      <c r="GZ42" s="183"/>
      <c r="HA42" s="183"/>
      <c r="HB42" s="183"/>
      <c r="HC42" s="183"/>
      <c r="HD42" s="183"/>
      <c r="HE42" s="183"/>
      <c r="HF42" s="183"/>
      <c r="HG42" s="183"/>
      <c r="HH42" s="183"/>
      <c r="HI42" s="183"/>
      <c r="HJ42" s="183"/>
      <c r="HK42" s="183"/>
      <c r="HL42" s="183"/>
      <c r="HM42" s="183"/>
      <c r="HN42" s="183"/>
      <c r="HO42" s="183"/>
      <c r="HP42" s="183"/>
      <c r="HQ42" s="183"/>
      <c r="HR42" s="183"/>
      <c r="HS42" s="183"/>
      <c r="HT42" s="183"/>
      <c r="HU42" s="183"/>
      <c r="HV42" s="183"/>
      <c r="HW42" s="183"/>
      <c r="HX42" s="183"/>
      <c r="HY42" s="183"/>
      <c r="HZ42" s="183"/>
      <c r="IA42" s="183"/>
      <c r="IB42" s="183"/>
      <c r="IC42" s="183"/>
      <c r="ID42" s="183"/>
      <c r="IE42" s="183"/>
      <c r="IF42" s="183"/>
      <c r="IG42" s="183"/>
      <c r="IH42" s="183"/>
      <c r="II42" s="183"/>
      <c r="IJ42" s="183"/>
      <c r="IK42" s="183"/>
      <c r="IL42" s="183"/>
      <c r="IM42" s="183"/>
      <c r="IN42" s="183"/>
      <c r="IO42" s="183"/>
      <c r="IP42" s="183"/>
      <c r="IQ42" s="183"/>
      <c r="IR42" s="183"/>
      <c r="IS42" s="183"/>
      <c r="IT42" s="183"/>
      <c r="IU42" s="183"/>
      <c r="IV42" s="183"/>
    </row>
    <row r="43" spans="1:256" ht="37.5" x14ac:dyDescent="0.3">
      <c r="A43" s="185" t="s">
        <v>185</v>
      </c>
      <c r="B43" s="186">
        <v>13</v>
      </c>
      <c r="C43" s="186" t="s">
        <v>23</v>
      </c>
      <c r="D43" s="187">
        <f>D42</f>
        <v>1</v>
      </c>
      <c r="E43" s="188"/>
      <c r="F43" s="189"/>
      <c r="G43" s="177"/>
      <c r="H43" s="177"/>
      <c r="I43" s="177"/>
      <c r="J43" s="177"/>
      <c r="K43" s="190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7"/>
      <c r="AE43" s="177"/>
      <c r="AF43" s="177"/>
      <c r="AG43" s="177"/>
      <c r="AH43" s="177"/>
      <c r="AI43" s="177"/>
      <c r="AJ43" s="177"/>
      <c r="AK43" s="177"/>
      <c r="AL43" s="177"/>
      <c r="AM43" s="177"/>
      <c r="AN43" s="177"/>
      <c r="AO43" s="177"/>
      <c r="AP43" s="177"/>
      <c r="AQ43" s="177"/>
      <c r="AR43" s="177"/>
      <c r="AS43" s="177"/>
      <c r="AT43" s="177"/>
      <c r="AU43" s="177"/>
      <c r="AV43" s="177"/>
      <c r="AW43" s="177"/>
      <c r="AX43" s="177"/>
      <c r="AY43" s="177"/>
      <c r="AZ43" s="177"/>
      <c r="BA43" s="177"/>
      <c r="BB43" s="177"/>
      <c r="BC43" s="177"/>
      <c r="BD43" s="177"/>
      <c r="BE43" s="177"/>
      <c r="BF43" s="177"/>
      <c r="BG43" s="177"/>
      <c r="BH43" s="177"/>
      <c r="BI43" s="177"/>
      <c r="BJ43" s="177"/>
      <c r="BK43" s="177"/>
      <c r="BL43" s="177"/>
      <c r="BM43" s="177"/>
      <c r="BN43" s="177"/>
      <c r="BO43" s="177"/>
      <c r="BP43" s="177"/>
      <c r="BQ43" s="177"/>
      <c r="BR43" s="177"/>
      <c r="BS43" s="177"/>
      <c r="BT43" s="177"/>
      <c r="BU43" s="177"/>
      <c r="BV43" s="177"/>
      <c r="BW43" s="177"/>
      <c r="BX43" s="177"/>
      <c r="BY43" s="177"/>
      <c r="BZ43" s="177"/>
      <c r="CA43" s="177"/>
      <c r="CB43" s="177"/>
      <c r="CC43" s="177"/>
      <c r="CD43" s="177"/>
      <c r="CE43" s="177"/>
      <c r="CF43" s="177"/>
      <c r="CG43" s="177"/>
      <c r="CH43" s="177"/>
      <c r="CI43" s="177"/>
      <c r="CJ43" s="177"/>
      <c r="CK43" s="177"/>
      <c r="CL43" s="177"/>
      <c r="CM43" s="177"/>
      <c r="CN43" s="177"/>
      <c r="CO43" s="177"/>
      <c r="CP43" s="177"/>
      <c r="CQ43" s="177"/>
      <c r="CR43" s="177"/>
      <c r="CS43" s="177"/>
      <c r="CT43" s="177"/>
      <c r="CU43" s="177"/>
      <c r="CV43" s="177"/>
      <c r="CW43" s="177"/>
      <c r="CX43" s="177"/>
      <c r="CY43" s="177"/>
      <c r="CZ43" s="177"/>
      <c r="DA43" s="177"/>
      <c r="DB43" s="177"/>
      <c r="DC43" s="177"/>
      <c r="DD43" s="177"/>
      <c r="DE43" s="177"/>
      <c r="DF43" s="177"/>
      <c r="DG43" s="177"/>
      <c r="DH43" s="177"/>
      <c r="DI43" s="177"/>
      <c r="DJ43" s="177"/>
      <c r="DK43" s="177"/>
      <c r="DL43" s="177"/>
      <c r="DM43" s="177"/>
      <c r="DN43" s="177"/>
      <c r="DO43" s="177"/>
      <c r="DP43" s="177"/>
      <c r="DQ43" s="177"/>
      <c r="DR43" s="177"/>
      <c r="DS43" s="177"/>
      <c r="DT43" s="177"/>
      <c r="DU43" s="177"/>
      <c r="DV43" s="177"/>
      <c r="DW43" s="177"/>
      <c r="DX43" s="177"/>
      <c r="DY43" s="177"/>
      <c r="DZ43" s="177"/>
      <c r="EA43" s="177"/>
      <c r="EB43" s="177"/>
      <c r="EC43" s="177"/>
      <c r="ED43" s="177"/>
      <c r="EE43" s="177"/>
      <c r="EF43" s="177"/>
      <c r="EG43" s="177"/>
      <c r="EH43" s="177"/>
      <c r="EI43" s="177"/>
      <c r="EJ43" s="177"/>
      <c r="EK43" s="177"/>
      <c r="EL43" s="177"/>
      <c r="EM43" s="177"/>
      <c r="EN43" s="177"/>
      <c r="EO43" s="177"/>
      <c r="EP43" s="177"/>
      <c r="EQ43" s="177"/>
      <c r="ER43" s="177"/>
      <c r="ES43" s="177"/>
      <c r="ET43" s="177"/>
      <c r="EU43" s="177"/>
      <c r="EV43" s="177"/>
      <c r="EW43" s="177"/>
      <c r="EX43" s="177"/>
      <c r="EY43" s="177"/>
      <c r="EZ43" s="177"/>
      <c r="FA43" s="177"/>
      <c r="FB43" s="177"/>
      <c r="FC43" s="177"/>
      <c r="FD43" s="177"/>
      <c r="FE43" s="177"/>
      <c r="FF43" s="177"/>
      <c r="FG43" s="177"/>
      <c r="FH43" s="177"/>
      <c r="FI43" s="177"/>
      <c r="FJ43" s="177"/>
      <c r="FK43" s="177"/>
      <c r="FL43" s="177"/>
      <c r="FM43" s="177"/>
      <c r="FN43" s="177"/>
      <c r="FO43" s="177"/>
      <c r="FP43" s="177"/>
      <c r="FQ43" s="177"/>
      <c r="FR43" s="177"/>
      <c r="FS43" s="177"/>
      <c r="FT43" s="177"/>
      <c r="FU43" s="177"/>
      <c r="FV43" s="177"/>
      <c r="FW43" s="177"/>
      <c r="FX43" s="177"/>
      <c r="FY43" s="177"/>
      <c r="FZ43" s="177"/>
      <c r="GA43" s="177"/>
      <c r="GB43" s="177"/>
      <c r="GC43" s="177"/>
      <c r="GD43" s="177"/>
      <c r="GE43" s="177"/>
      <c r="GF43" s="177"/>
      <c r="GG43" s="177"/>
      <c r="GH43" s="177"/>
      <c r="GI43" s="177"/>
      <c r="GJ43" s="177"/>
      <c r="GK43" s="177"/>
      <c r="GL43" s="177"/>
      <c r="GM43" s="177"/>
      <c r="GN43" s="177"/>
      <c r="GO43" s="177"/>
      <c r="GP43" s="177"/>
      <c r="GQ43" s="177"/>
      <c r="GR43" s="177"/>
      <c r="GS43" s="177"/>
      <c r="GT43" s="177"/>
      <c r="GU43" s="177"/>
      <c r="GV43" s="177"/>
      <c r="GW43" s="177"/>
      <c r="GX43" s="177"/>
      <c r="GY43" s="177"/>
      <c r="GZ43" s="177"/>
      <c r="HA43" s="177"/>
      <c r="HB43" s="177"/>
      <c r="HC43" s="177"/>
      <c r="HD43" s="177"/>
      <c r="HE43" s="177"/>
      <c r="HF43" s="177"/>
      <c r="HG43" s="177"/>
      <c r="HH43" s="177"/>
      <c r="HI43" s="177"/>
      <c r="HJ43" s="177"/>
      <c r="HK43" s="177"/>
      <c r="HL43" s="177"/>
      <c r="HM43" s="177"/>
      <c r="HN43" s="177"/>
      <c r="HO43" s="177"/>
      <c r="HP43" s="177"/>
      <c r="HQ43" s="177"/>
      <c r="HR43" s="177"/>
      <c r="HS43" s="177"/>
      <c r="HT43" s="177"/>
      <c r="HU43" s="177"/>
      <c r="HV43" s="177"/>
      <c r="HW43" s="177"/>
      <c r="HX43" s="177"/>
      <c r="HY43" s="177"/>
      <c r="HZ43" s="177"/>
      <c r="IA43" s="177"/>
      <c r="IB43" s="177"/>
      <c r="IC43" s="177"/>
      <c r="ID43" s="177"/>
      <c r="IE43" s="177"/>
      <c r="IF43" s="177"/>
      <c r="IG43" s="177"/>
      <c r="IH43" s="177"/>
      <c r="II43" s="177"/>
      <c r="IJ43" s="177"/>
      <c r="IK43" s="177"/>
      <c r="IL43" s="177"/>
      <c r="IM43" s="177"/>
      <c r="IN43" s="177"/>
      <c r="IO43" s="177"/>
      <c r="IP43" s="177"/>
      <c r="IQ43" s="177"/>
      <c r="IR43" s="177"/>
      <c r="IS43" s="177"/>
      <c r="IT43" s="177"/>
      <c r="IU43" s="177"/>
      <c r="IV43" s="177"/>
    </row>
    <row r="44" spans="1:256" ht="18.75" x14ac:dyDescent="0.3">
      <c r="E44" s="95"/>
      <c r="F44" s="96"/>
      <c r="K44" s="161"/>
      <c r="L44" s="156"/>
    </row>
    <row r="46" spans="1:256" ht="15" customHeight="1" x14ac:dyDescent="0.25">
      <c r="A46" s="66" t="s">
        <v>408</v>
      </c>
      <c r="B46" s="66"/>
      <c r="C46" s="66"/>
    </row>
  </sheetData>
  <mergeCells count="3">
    <mergeCell ref="A8:D8"/>
    <mergeCell ref="C6:D6"/>
    <mergeCell ref="B5:D5"/>
  </mergeCells>
  <phoneticPr fontId="38" type="noConversion"/>
  <pageMargins left="0.70866141732283472" right="0.21" top="0.34" bottom="0.32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7"/>
  <sheetViews>
    <sheetView zoomScale="90" zoomScaleNormal="90" zoomScaleSheetLayoutView="100" workbookViewId="0">
      <selection activeCell="O6" sqref="O6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20" t="s">
        <v>354</v>
      </c>
      <c r="D1" s="520"/>
      <c r="E1" s="520"/>
      <c r="F1" s="520"/>
      <c r="G1" s="520"/>
      <c r="H1" s="520"/>
    </row>
    <row r="2" spans="1:16" x14ac:dyDescent="0.25">
      <c r="C2" s="520" t="s">
        <v>0</v>
      </c>
      <c r="D2" s="520"/>
      <c r="E2" s="520"/>
      <c r="F2" s="520"/>
      <c r="G2" s="520"/>
      <c r="H2" s="520"/>
    </row>
    <row r="3" spans="1:16" x14ac:dyDescent="0.25">
      <c r="C3" s="520" t="s">
        <v>127</v>
      </c>
      <c r="D3" s="520"/>
      <c r="E3" s="520"/>
      <c r="F3" s="520"/>
      <c r="G3" s="520"/>
      <c r="H3" s="520"/>
    </row>
    <row r="4" spans="1:16" x14ac:dyDescent="0.25">
      <c r="C4" s="520" t="s">
        <v>2</v>
      </c>
      <c r="D4" s="520"/>
      <c r="E4" s="520"/>
      <c r="F4" s="520"/>
      <c r="G4" s="520"/>
      <c r="H4" s="520"/>
    </row>
    <row r="5" spans="1:16" x14ac:dyDescent="0.25">
      <c r="C5" s="520" t="s">
        <v>517</v>
      </c>
      <c r="D5" s="509"/>
      <c r="E5" s="509"/>
      <c r="F5" s="509"/>
      <c r="G5" s="509"/>
      <c r="H5" s="509"/>
    </row>
    <row r="6" spans="1:16" x14ac:dyDescent="0.25">
      <c r="C6" s="457"/>
      <c r="D6" s="457"/>
      <c r="E6" s="457"/>
      <c r="F6" s="457"/>
      <c r="G6" s="457"/>
      <c r="H6" s="457"/>
    </row>
    <row r="7" spans="1:16" x14ac:dyDescent="0.25">
      <c r="C7" s="520"/>
      <c r="D7" s="520"/>
      <c r="E7" s="520"/>
      <c r="F7" s="520"/>
      <c r="G7" s="520"/>
      <c r="H7" s="520"/>
    </row>
    <row r="8" spans="1:16" ht="52.5" customHeight="1" x14ac:dyDescent="0.25">
      <c r="A8" s="521" t="s">
        <v>409</v>
      </c>
      <c r="B8" s="521"/>
      <c r="C8" s="521"/>
      <c r="D8" s="521"/>
      <c r="E8" s="521"/>
      <c r="F8" s="521"/>
      <c r="G8" s="521"/>
      <c r="H8" s="521"/>
    </row>
    <row r="9" spans="1:16" x14ac:dyDescent="0.25">
      <c r="H9" s="17" t="s">
        <v>60</v>
      </c>
    </row>
    <row r="10" spans="1:16" ht="42" customHeight="1" x14ac:dyDescent="0.25">
      <c r="A10" s="18" t="s">
        <v>61</v>
      </c>
      <c r="B10" s="18" t="s">
        <v>4</v>
      </c>
      <c r="C10" s="512" t="s">
        <v>33</v>
      </c>
      <c r="D10" s="513"/>
      <c r="E10" s="513"/>
      <c r="F10" s="514"/>
      <c r="G10" s="145" t="s">
        <v>34</v>
      </c>
      <c r="H10" s="101" t="s">
        <v>163</v>
      </c>
      <c r="I10" s="45" t="s">
        <v>133</v>
      </c>
      <c r="J10" s="45" t="s">
        <v>132</v>
      </c>
    </row>
    <row r="11" spans="1:16" x14ac:dyDescent="0.25">
      <c r="A11" s="19">
        <v>1</v>
      </c>
      <c r="B11" s="19">
        <v>2</v>
      </c>
      <c r="C11" s="515">
        <v>6</v>
      </c>
      <c r="D11" s="516"/>
      <c r="E11" s="516"/>
      <c r="F11" s="517"/>
      <c r="G11" s="146">
        <v>7</v>
      </c>
      <c r="H11" s="19">
        <v>8</v>
      </c>
    </row>
    <row r="12" spans="1:16" ht="18" customHeight="1" x14ac:dyDescent="0.25">
      <c r="A12" s="20"/>
      <c r="B12" s="127" t="s">
        <v>64</v>
      </c>
      <c r="C12" s="136"/>
      <c r="D12" s="136"/>
      <c r="E12" s="136"/>
      <c r="F12" s="136"/>
      <c r="G12" s="20"/>
      <c r="H12" s="272">
        <f>H17+H21+H30+H35+H42+H50+H54+H72+H89+H99+H103+H113+H116+H127+H132+H135+H137+H152+H148+H46+H68+H13</f>
        <v>22371.000000000004</v>
      </c>
      <c r="K12" s="419"/>
      <c r="L12" s="33"/>
      <c r="P12" s="33"/>
    </row>
    <row r="13" spans="1:16" s="24" customFormat="1" ht="22.5" customHeight="1" x14ac:dyDescent="0.2">
      <c r="A13" s="23"/>
      <c r="B13" s="132" t="s">
        <v>129</v>
      </c>
      <c r="C13" s="119" t="s">
        <v>25</v>
      </c>
      <c r="D13" s="119" t="s">
        <v>67</v>
      </c>
      <c r="E13" s="119" t="s">
        <v>24</v>
      </c>
      <c r="F13" s="119" t="s">
        <v>140</v>
      </c>
      <c r="G13" s="119"/>
      <c r="H13" s="120">
        <f>H14</f>
        <v>50</v>
      </c>
      <c r="J13" s="34"/>
      <c r="K13" s="418"/>
    </row>
    <row r="14" spans="1:16" s="24" customFormat="1" ht="21" customHeight="1" x14ac:dyDescent="0.25">
      <c r="A14" s="25"/>
      <c r="B14" s="131" t="s">
        <v>110</v>
      </c>
      <c r="C14" s="27" t="s">
        <v>25</v>
      </c>
      <c r="D14" s="27" t="s">
        <v>76</v>
      </c>
      <c r="E14" s="27" t="s">
        <v>24</v>
      </c>
      <c r="F14" s="27" t="s">
        <v>140</v>
      </c>
      <c r="G14" s="27"/>
      <c r="H14" s="36">
        <f>H15</f>
        <v>50</v>
      </c>
      <c r="K14" s="418"/>
    </row>
    <row r="15" spans="1:16" s="24" customFormat="1" ht="42" customHeight="1" x14ac:dyDescent="0.25">
      <c r="A15" s="25"/>
      <c r="B15" s="131" t="s">
        <v>111</v>
      </c>
      <c r="C15" s="27" t="s">
        <v>25</v>
      </c>
      <c r="D15" s="27" t="s">
        <v>76</v>
      </c>
      <c r="E15" s="27" t="s">
        <v>24</v>
      </c>
      <c r="F15" s="27" t="s">
        <v>139</v>
      </c>
      <c r="G15" s="27"/>
      <c r="H15" s="36">
        <f>H16</f>
        <v>50</v>
      </c>
      <c r="K15" s="418"/>
    </row>
    <row r="16" spans="1:16" s="24" customFormat="1" ht="28.5" customHeight="1" x14ac:dyDescent="0.25">
      <c r="A16" s="25"/>
      <c r="B16" s="129" t="s">
        <v>81</v>
      </c>
      <c r="C16" s="27" t="s">
        <v>25</v>
      </c>
      <c r="D16" s="27" t="s">
        <v>76</v>
      </c>
      <c r="E16" s="27" t="s">
        <v>24</v>
      </c>
      <c r="F16" s="27" t="s">
        <v>139</v>
      </c>
      <c r="G16" s="27" t="s">
        <v>82</v>
      </c>
      <c r="H16" s="36">
        <v>50</v>
      </c>
      <c r="K16" s="418"/>
    </row>
    <row r="17" spans="1:11" s="24" customFormat="1" ht="42.75" x14ac:dyDescent="0.2">
      <c r="A17" s="23"/>
      <c r="B17" s="132" t="s">
        <v>128</v>
      </c>
      <c r="C17" s="119" t="s">
        <v>26</v>
      </c>
      <c r="D17" s="119" t="s">
        <v>67</v>
      </c>
      <c r="E17" s="119" t="s">
        <v>24</v>
      </c>
      <c r="F17" s="119" t="s">
        <v>140</v>
      </c>
      <c r="G17" s="119"/>
      <c r="H17" s="120">
        <f>H20</f>
        <v>3761.9</v>
      </c>
      <c r="K17" s="418"/>
    </row>
    <row r="18" spans="1:11" ht="15.75" customHeight="1" x14ac:dyDescent="0.25">
      <c r="A18" s="25"/>
      <c r="B18" s="129" t="s">
        <v>99</v>
      </c>
      <c r="C18" s="27" t="s">
        <v>26</v>
      </c>
      <c r="D18" s="27" t="s">
        <v>76</v>
      </c>
      <c r="E18" s="27" t="s">
        <v>24</v>
      </c>
      <c r="F18" s="27" t="s">
        <v>140</v>
      </c>
      <c r="G18" s="27"/>
      <c r="H18" s="36">
        <f>H19</f>
        <v>3761.9</v>
      </c>
      <c r="K18" s="410"/>
    </row>
    <row r="19" spans="1:11" ht="30" x14ac:dyDescent="0.25">
      <c r="A19" s="25"/>
      <c r="B19" s="131" t="str">
        <f>прил._7!B88</f>
        <v>Подпрограмма "Мероприятия, финансируемые за счет средств дорожного фонда"</v>
      </c>
      <c r="C19" s="27" t="s">
        <v>26</v>
      </c>
      <c r="D19" s="27" t="s">
        <v>76</v>
      </c>
      <c r="E19" s="27" t="s">
        <v>24</v>
      </c>
      <c r="F19" s="27" t="s">
        <v>141</v>
      </c>
      <c r="G19" s="27"/>
      <c r="H19" s="36">
        <f>H20</f>
        <v>3761.9</v>
      </c>
      <c r="K19" s="410"/>
    </row>
    <row r="20" spans="1:11" s="32" customFormat="1" ht="28.5" customHeight="1" x14ac:dyDescent="0.25">
      <c r="A20" s="25"/>
      <c r="B20" s="130" t="s">
        <v>81</v>
      </c>
      <c r="C20" s="27" t="s">
        <v>26</v>
      </c>
      <c r="D20" s="27" t="s">
        <v>76</v>
      </c>
      <c r="E20" s="27" t="s">
        <v>24</v>
      </c>
      <c r="F20" s="27" t="s">
        <v>141</v>
      </c>
      <c r="G20" s="27" t="s">
        <v>82</v>
      </c>
      <c r="H20" s="36">
        <v>3761.9</v>
      </c>
      <c r="K20" s="410"/>
    </row>
    <row r="21" spans="1:11" s="32" customFormat="1" ht="57" customHeight="1" x14ac:dyDescent="0.25">
      <c r="A21" s="23"/>
      <c r="B21" s="132" t="str">
        <f>прил._7!B72</f>
        <v>Муниципальная программа "Обеспечение безопасности и развитие казачества в Новодмитриевском сельском поселении на 2018-2020 годы"</v>
      </c>
      <c r="C21" s="119" t="s">
        <v>31</v>
      </c>
      <c r="D21" s="119" t="s">
        <v>67</v>
      </c>
      <c r="E21" s="119" t="s">
        <v>24</v>
      </c>
      <c r="F21" s="119" t="s">
        <v>140</v>
      </c>
      <c r="G21" s="119"/>
      <c r="H21" s="120">
        <f>H26+H29</f>
        <v>433.1</v>
      </c>
      <c r="K21" s="410"/>
    </row>
    <row r="22" spans="1:11" s="32" customFormat="1" ht="48" customHeight="1" x14ac:dyDescent="0.25">
      <c r="A22" s="25"/>
      <c r="B22" s="131" t="s">
        <v>189</v>
      </c>
      <c r="C22" s="27" t="s">
        <v>31</v>
      </c>
      <c r="D22" s="27" t="s">
        <v>76</v>
      </c>
      <c r="E22" s="27" t="s">
        <v>24</v>
      </c>
      <c r="F22" s="27" t="s">
        <v>159</v>
      </c>
      <c r="G22" s="27"/>
      <c r="H22" s="36">
        <f>H25</f>
        <v>413.1</v>
      </c>
      <c r="K22" s="410"/>
    </row>
    <row r="23" spans="1:11" ht="17.25" hidden="1" customHeight="1" x14ac:dyDescent="0.25">
      <c r="A23" s="25"/>
      <c r="B23" s="22" t="s">
        <v>51</v>
      </c>
      <c r="C23" s="27" t="s">
        <v>31</v>
      </c>
      <c r="D23" s="27" t="s">
        <v>76</v>
      </c>
      <c r="E23" s="27"/>
      <c r="F23" s="27" t="s">
        <v>159</v>
      </c>
      <c r="G23" s="27"/>
      <c r="H23" s="36"/>
      <c r="K23" s="410"/>
    </row>
    <row r="24" spans="1:11" ht="28.5" hidden="1" customHeight="1" x14ac:dyDescent="0.25">
      <c r="A24" s="25"/>
      <c r="B24" s="22" t="s">
        <v>81</v>
      </c>
      <c r="C24" s="27" t="s">
        <v>31</v>
      </c>
      <c r="D24" s="27" t="s">
        <v>76</v>
      </c>
      <c r="E24" s="27"/>
      <c r="F24" s="27" t="s">
        <v>159</v>
      </c>
      <c r="G24" s="27" t="s">
        <v>82</v>
      </c>
      <c r="H24" s="36"/>
      <c r="K24" s="410"/>
    </row>
    <row r="25" spans="1:11" ht="76.5" customHeight="1" x14ac:dyDescent="0.25">
      <c r="A25" s="25"/>
      <c r="B25" s="130" t="str">
        <f>прил._7!B74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25" s="27" t="s">
        <v>31</v>
      </c>
      <c r="D25" s="27" t="s">
        <v>76</v>
      </c>
      <c r="E25" s="27" t="s">
        <v>24</v>
      </c>
      <c r="F25" s="27" t="s">
        <v>159</v>
      </c>
      <c r="G25" s="27"/>
      <c r="H25" s="36">
        <f>H26</f>
        <v>413.1</v>
      </c>
      <c r="K25" s="410"/>
    </row>
    <row r="26" spans="1:11" ht="75" customHeight="1" x14ac:dyDescent="0.25">
      <c r="A26" s="25"/>
      <c r="B26" s="79" t="s">
        <v>77</v>
      </c>
      <c r="C26" s="27" t="s">
        <v>31</v>
      </c>
      <c r="D26" s="27" t="s">
        <v>76</v>
      </c>
      <c r="E26" s="27" t="s">
        <v>24</v>
      </c>
      <c r="F26" s="27" t="s">
        <v>159</v>
      </c>
      <c r="G26" s="27" t="s">
        <v>78</v>
      </c>
      <c r="H26" s="36">
        <f>прил._7!K75</f>
        <v>413.1</v>
      </c>
      <c r="K26" s="410"/>
    </row>
    <row r="27" spans="1:11" ht="17.25" customHeight="1" x14ac:dyDescent="0.25">
      <c r="A27" s="25"/>
      <c r="B27" s="129" t="s">
        <v>96</v>
      </c>
      <c r="C27" s="27" t="s">
        <v>31</v>
      </c>
      <c r="D27" s="27" t="s">
        <v>91</v>
      </c>
      <c r="E27" s="27" t="s">
        <v>24</v>
      </c>
      <c r="F27" s="27" t="s">
        <v>140</v>
      </c>
      <c r="G27" s="27"/>
      <c r="H27" s="36">
        <v>20</v>
      </c>
      <c r="K27" s="410"/>
    </row>
    <row r="28" spans="1:11" ht="29.25" customHeight="1" x14ac:dyDescent="0.25">
      <c r="A28" s="25"/>
      <c r="B28" s="129" t="str">
        <f>прил._7!B78</f>
        <v>Подпрограмма "Поддержка и развитие казачества"</v>
      </c>
      <c r="C28" s="27" t="s">
        <v>31</v>
      </c>
      <c r="D28" s="27" t="s">
        <v>91</v>
      </c>
      <c r="E28" s="27" t="s">
        <v>24</v>
      </c>
      <c r="F28" s="27" t="s">
        <v>160</v>
      </c>
      <c r="G28" s="27"/>
      <c r="H28" s="36">
        <v>20</v>
      </c>
      <c r="K28" s="410"/>
    </row>
    <row r="29" spans="1:11" ht="15.75" customHeight="1" x14ac:dyDescent="0.25">
      <c r="A29" s="25"/>
      <c r="B29" s="163" t="s">
        <v>83</v>
      </c>
      <c r="C29" s="27" t="s">
        <v>31</v>
      </c>
      <c r="D29" s="27" t="s">
        <v>91</v>
      </c>
      <c r="E29" s="27" t="s">
        <v>24</v>
      </c>
      <c r="F29" s="27" t="s">
        <v>160</v>
      </c>
      <c r="G29" s="27" t="s">
        <v>117</v>
      </c>
      <c r="H29" s="36">
        <f>прил._7!K79</f>
        <v>20</v>
      </c>
      <c r="K29" s="410"/>
    </row>
    <row r="30" spans="1:11" ht="45" customHeight="1" x14ac:dyDescent="0.25">
      <c r="A30" s="23"/>
      <c r="B30" s="132" t="str">
        <f>прил._7!B118</f>
        <v>Муниципальная программа "Развитие культуры на 2018-2020 годы  в Новодмитриевском сельском поселении"</v>
      </c>
      <c r="C30" s="119" t="s">
        <v>29</v>
      </c>
      <c r="D30" s="119" t="s">
        <v>67</v>
      </c>
      <c r="E30" s="119" t="s">
        <v>24</v>
      </c>
      <c r="F30" s="119" t="s">
        <v>140</v>
      </c>
      <c r="G30" s="119"/>
      <c r="H30" s="120">
        <f>H32</f>
        <v>5086.2</v>
      </c>
      <c r="K30" s="410"/>
    </row>
    <row r="31" spans="1:11" ht="15.75" customHeight="1" x14ac:dyDescent="0.25">
      <c r="A31" s="25"/>
      <c r="B31" s="148" t="s">
        <v>167</v>
      </c>
      <c r="C31" s="27" t="s">
        <v>29</v>
      </c>
      <c r="D31" s="27" t="s">
        <v>76</v>
      </c>
      <c r="E31" s="27" t="s">
        <v>24</v>
      </c>
      <c r="F31" s="27" t="s">
        <v>140</v>
      </c>
      <c r="G31" s="27"/>
      <c r="H31" s="36">
        <f>H32</f>
        <v>5086.2</v>
      </c>
      <c r="K31" s="410"/>
    </row>
    <row r="32" spans="1:11" ht="29.25" customHeight="1" x14ac:dyDescent="0.25">
      <c r="A32" s="30"/>
      <c r="B32" s="148" t="s">
        <v>118</v>
      </c>
      <c r="C32" s="27" t="s">
        <v>29</v>
      </c>
      <c r="D32" s="27" t="s">
        <v>76</v>
      </c>
      <c r="E32" s="27" t="s">
        <v>31</v>
      </c>
      <c r="F32" s="27" t="s">
        <v>140</v>
      </c>
      <c r="G32" s="27"/>
      <c r="H32" s="36">
        <v>5086.2</v>
      </c>
      <c r="K32" s="410"/>
    </row>
    <row r="33" spans="1:11" ht="31.5" customHeight="1" x14ac:dyDescent="0.25">
      <c r="A33" s="30"/>
      <c r="B33" s="148" t="str">
        <f>прил._7!B121</f>
        <v>Подпрограмма "Расходы на обеспечение деятельности (оказание услуг) муниципальных учреждений"</v>
      </c>
      <c r="C33" s="27" t="s">
        <v>29</v>
      </c>
      <c r="D33" s="27" t="s">
        <v>76</v>
      </c>
      <c r="E33" s="27" t="s">
        <v>31</v>
      </c>
      <c r="F33" s="27" t="s">
        <v>142</v>
      </c>
      <c r="G33" s="27"/>
      <c r="H33" s="36">
        <v>5086.2</v>
      </c>
      <c r="K33" s="410"/>
    </row>
    <row r="34" spans="1:11" ht="45.75" customHeight="1" x14ac:dyDescent="0.25">
      <c r="A34" s="30"/>
      <c r="B34" s="148" t="s">
        <v>165</v>
      </c>
      <c r="C34" s="27" t="s">
        <v>29</v>
      </c>
      <c r="D34" s="27" t="s">
        <v>76</v>
      </c>
      <c r="E34" s="27" t="s">
        <v>31</v>
      </c>
      <c r="F34" s="27" t="s">
        <v>142</v>
      </c>
      <c r="G34" s="27" t="s">
        <v>117</v>
      </c>
      <c r="H34" s="36">
        <v>4315.8999999999996</v>
      </c>
      <c r="K34" s="410"/>
    </row>
    <row r="35" spans="1:11" ht="56.25" customHeight="1" x14ac:dyDescent="0.25">
      <c r="A35" s="25"/>
      <c r="B35" s="132" t="str">
        <f>прил._7!B135</f>
        <v>Муниципальная программа "Развитие физической культуры и спорта в Новодмитриевском сельском поселении Северского района</v>
      </c>
      <c r="C35" s="119" t="s">
        <v>32</v>
      </c>
      <c r="D35" s="119" t="s">
        <v>76</v>
      </c>
      <c r="E35" s="119" t="s">
        <v>27</v>
      </c>
      <c r="F35" s="119" t="s">
        <v>140</v>
      </c>
      <c r="G35" s="119"/>
      <c r="H35" s="120">
        <f>H38+H39</f>
        <v>368.1</v>
      </c>
      <c r="K35" s="410"/>
    </row>
    <row r="36" spans="1:11" ht="29.25" customHeight="1" x14ac:dyDescent="0.25">
      <c r="A36" s="25"/>
      <c r="B36" s="22" t="s">
        <v>123</v>
      </c>
      <c r="C36" s="27" t="s">
        <v>32</v>
      </c>
      <c r="D36" s="27" t="s">
        <v>76</v>
      </c>
      <c r="E36" s="27" t="s">
        <v>27</v>
      </c>
      <c r="F36" s="27" t="s">
        <v>68</v>
      </c>
      <c r="G36" s="27"/>
      <c r="H36" s="36">
        <f>H37</f>
        <v>368.1</v>
      </c>
      <c r="K36" s="410"/>
    </row>
    <row r="37" spans="1:11" ht="29.25" customHeight="1" x14ac:dyDescent="0.25">
      <c r="A37" s="25"/>
      <c r="B37" s="22" t="s">
        <v>123</v>
      </c>
      <c r="C37" s="27" t="s">
        <v>32</v>
      </c>
      <c r="D37" s="27" t="s">
        <v>76</v>
      </c>
      <c r="E37" s="27" t="s">
        <v>27</v>
      </c>
      <c r="F37" s="27" t="s">
        <v>143</v>
      </c>
      <c r="G37" s="27"/>
      <c r="H37" s="36">
        <f>H38+H39</f>
        <v>368.1</v>
      </c>
      <c r="K37" s="410"/>
    </row>
    <row r="38" spans="1:11" ht="75" customHeight="1" x14ac:dyDescent="0.25">
      <c r="A38" s="25"/>
      <c r="B38" s="21" t="s">
        <v>77</v>
      </c>
      <c r="C38" s="27" t="s">
        <v>32</v>
      </c>
      <c r="D38" s="27" t="s">
        <v>76</v>
      </c>
      <c r="E38" s="27" t="s">
        <v>27</v>
      </c>
      <c r="F38" s="27" t="s">
        <v>143</v>
      </c>
      <c r="G38" s="27" t="s">
        <v>78</v>
      </c>
      <c r="H38" s="36">
        <f>прил._7!K138</f>
        <v>368.1</v>
      </c>
      <c r="K38" s="410"/>
    </row>
    <row r="39" spans="1:11" ht="29.25" customHeight="1" x14ac:dyDescent="0.25">
      <c r="A39" s="25"/>
      <c r="B39" s="129" t="s">
        <v>81</v>
      </c>
      <c r="C39" s="27" t="s">
        <v>32</v>
      </c>
      <c r="D39" s="27" t="s">
        <v>76</v>
      </c>
      <c r="E39" s="27" t="s">
        <v>27</v>
      </c>
      <c r="F39" s="27" t="s">
        <v>143</v>
      </c>
      <c r="G39" s="27" t="s">
        <v>82</v>
      </c>
      <c r="H39" s="36">
        <v>0</v>
      </c>
      <c r="K39" s="410"/>
    </row>
    <row r="40" spans="1:11" ht="30" hidden="1" x14ac:dyDescent="0.25">
      <c r="A40" s="25"/>
      <c r="B40" s="29" t="s">
        <v>81</v>
      </c>
      <c r="C40" s="27" t="s">
        <v>101</v>
      </c>
      <c r="D40" s="27" t="s">
        <v>76</v>
      </c>
      <c r="E40" s="27" t="s">
        <v>25</v>
      </c>
      <c r="F40" s="27" t="s">
        <v>144</v>
      </c>
      <c r="G40" s="27" t="s">
        <v>78</v>
      </c>
      <c r="H40" s="36"/>
      <c r="I40" s="36"/>
      <c r="J40" s="36"/>
      <c r="K40" s="410"/>
    </row>
    <row r="41" spans="1:11" ht="21" hidden="1" customHeight="1" x14ac:dyDescent="0.25">
      <c r="A41" s="25"/>
      <c r="B41" s="129" t="s">
        <v>81</v>
      </c>
      <c r="C41" s="27" t="s">
        <v>101</v>
      </c>
      <c r="D41" s="27" t="s">
        <v>76</v>
      </c>
      <c r="E41" s="27" t="s">
        <v>25</v>
      </c>
      <c r="F41" s="27" t="s">
        <v>144</v>
      </c>
      <c r="G41" s="27" t="s">
        <v>82</v>
      </c>
      <c r="H41" s="36"/>
      <c r="I41" s="36">
        <v>0</v>
      </c>
      <c r="J41" s="36">
        <v>0</v>
      </c>
      <c r="K41" s="410"/>
    </row>
    <row r="42" spans="1:11" ht="60" customHeight="1" x14ac:dyDescent="0.25">
      <c r="A42" s="30"/>
      <c r="B42" s="132" t="str">
        <f>прил._7!B54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42" s="119" t="s">
        <v>42</v>
      </c>
      <c r="D42" s="119" t="s">
        <v>67</v>
      </c>
      <c r="E42" s="119" t="s">
        <v>24</v>
      </c>
      <c r="F42" s="119" t="s">
        <v>140</v>
      </c>
      <c r="G42" s="122"/>
      <c r="H42" s="120">
        <f>H43</f>
        <v>14.4</v>
      </c>
      <c r="K42" s="410"/>
    </row>
    <row r="43" spans="1:11" ht="27.75" customHeight="1" x14ac:dyDescent="0.25">
      <c r="A43" s="30"/>
      <c r="B43" s="131" t="s">
        <v>93</v>
      </c>
      <c r="C43" s="27" t="s">
        <v>42</v>
      </c>
      <c r="D43" s="27" t="s">
        <v>76</v>
      </c>
      <c r="E43" s="27" t="s">
        <v>24</v>
      </c>
      <c r="F43" s="27" t="s">
        <v>140</v>
      </c>
      <c r="G43" s="31"/>
      <c r="H43" s="36">
        <f>H44</f>
        <v>14.4</v>
      </c>
      <c r="K43" s="410"/>
    </row>
    <row r="44" spans="1:11" ht="33.75" customHeight="1" x14ac:dyDescent="0.25">
      <c r="A44" s="30"/>
      <c r="B44" s="131" t="s">
        <v>94</v>
      </c>
      <c r="C44" s="27" t="s">
        <v>42</v>
      </c>
      <c r="D44" s="27" t="s">
        <v>76</v>
      </c>
      <c r="E44" s="27" t="s">
        <v>24</v>
      </c>
      <c r="F44" s="27" t="s">
        <v>145</v>
      </c>
      <c r="G44" s="31"/>
      <c r="H44" s="36">
        <f>H45</f>
        <v>14.4</v>
      </c>
      <c r="K44" s="410"/>
    </row>
    <row r="45" spans="1:11" ht="28.5" customHeight="1" x14ac:dyDescent="0.25">
      <c r="A45" s="30"/>
      <c r="B45" s="22" t="s">
        <v>81</v>
      </c>
      <c r="C45" s="27" t="s">
        <v>42</v>
      </c>
      <c r="D45" s="27" t="s">
        <v>76</v>
      </c>
      <c r="E45" s="27" t="s">
        <v>24</v>
      </c>
      <c r="F45" s="27" t="s">
        <v>145</v>
      </c>
      <c r="G45" s="31" t="s">
        <v>82</v>
      </c>
      <c r="H45" s="36">
        <v>14.4</v>
      </c>
      <c r="K45" s="410"/>
    </row>
    <row r="46" spans="1:11" ht="63" customHeight="1" x14ac:dyDescent="0.25">
      <c r="A46" s="30"/>
      <c r="B46" s="428" t="s">
        <v>273</v>
      </c>
      <c r="C46" s="71" t="s">
        <v>41</v>
      </c>
      <c r="D46" s="71" t="s">
        <v>67</v>
      </c>
      <c r="E46" s="71" t="s">
        <v>24</v>
      </c>
      <c r="F46" s="71" t="s">
        <v>140</v>
      </c>
      <c r="G46" s="31"/>
      <c r="H46" s="120">
        <f>H47</f>
        <v>50</v>
      </c>
      <c r="K46" s="410"/>
    </row>
    <row r="47" spans="1:11" ht="27.75" customHeight="1" x14ac:dyDescent="0.25">
      <c r="A47" s="30"/>
      <c r="B47" s="171" t="s">
        <v>214</v>
      </c>
      <c r="C47" s="312" t="s">
        <v>41</v>
      </c>
      <c r="D47" s="312" t="s">
        <v>76</v>
      </c>
      <c r="E47" s="312" t="s">
        <v>24</v>
      </c>
      <c r="F47" s="312" t="s">
        <v>140</v>
      </c>
      <c r="G47" s="87"/>
      <c r="H47" s="268">
        <f>H48</f>
        <v>50</v>
      </c>
      <c r="K47" s="410"/>
    </row>
    <row r="48" spans="1:11" ht="63" customHeight="1" x14ac:dyDescent="0.25">
      <c r="A48" s="30"/>
      <c r="B48" s="432" t="s">
        <v>216</v>
      </c>
      <c r="C48" s="312" t="s">
        <v>41</v>
      </c>
      <c r="D48" s="312" t="s">
        <v>76</v>
      </c>
      <c r="E48" s="312" t="s">
        <v>24</v>
      </c>
      <c r="F48" s="312" t="s">
        <v>215</v>
      </c>
      <c r="G48" s="87"/>
      <c r="H48" s="268">
        <v>50</v>
      </c>
      <c r="K48" s="410"/>
    </row>
    <row r="49" spans="1:15" ht="31.5" customHeight="1" x14ac:dyDescent="0.25">
      <c r="A49" s="30"/>
      <c r="B49" s="431" t="s">
        <v>81</v>
      </c>
      <c r="C49" s="378" t="s">
        <v>41</v>
      </c>
      <c r="D49" s="378" t="s">
        <v>76</v>
      </c>
      <c r="E49" s="378" t="s">
        <v>24</v>
      </c>
      <c r="F49" s="378" t="s">
        <v>215</v>
      </c>
      <c r="G49" s="429" t="s">
        <v>82</v>
      </c>
      <c r="H49" s="430">
        <v>50</v>
      </c>
      <c r="K49" s="410"/>
    </row>
    <row r="50" spans="1:15" s="24" customFormat="1" ht="72" customHeight="1" x14ac:dyDescent="0.2">
      <c r="A50" s="26"/>
      <c r="B50" s="175" t="s">
        <v>173</v>
      </c>
      <c r="C50" s="71" t="s">
        <v>40</v>
      </c>
      <c r="D50" s="71" t="s">
        <v>67</v>
      </c>
      <c r="E50" s="71" t="s">
        <v>24</v>
      </c>
      <c r="F50" s="71" t="s">
        <v>140</v>
      </c>
      <c r="G50" s="176"/>
      <c r="H50" s="120">
        <f>H53</f>
        <v>20</v>
      </c>
      <c r="K50" s="418"/>
    </row>
    <row r="51" spans="1:15" ht="30" customHeight="1" x14ac:dyDescent="0.25">
      <c r="A51" s="30"/>
      <c r="B51" s="174" t="s">
        <v>174</v>
      </c>
      <c r="C51" s="40" t="s">
        <v>40</v>
      </c>
      <c r="D51" s="40" t="s">
        <v>76</v>
      </c>
      <c r="E51" s="40" t="s">
        <v>24</v>
      </c>
      <c r="F51" s="40" t="s">
        <v>140</v>
      </c>
      <c r="G51" s="149"/>
      <c r="H51" s="36">
        <f>H52</f>
        <v>20</v>
      </c>
      <c r="K51" s="410"/>
    </row>
    <row r="52" spans="1:15" ht="30" customHeight="1" x14ac:dyDescent="0.25">
      <c r="A52" s="30"/>
      <c r="B52" s="174" t="s">
        <v>174</v>
      </c>
      <c r="C52" s="40" t="s">
        <v>40</v>
      </c>
      <c r="D52" s="40" t="s">
        <v>76</v>
      </c>
      <c r="E52" s="40" t="s">
        <v>24</v>
      </c>
      <c r="F52" s="40" t="s">
        <v>166</v>
      </c>
      <c r="G52" s="149"/>
      <c r="H52" s="36">
        <f>H53</f>
        <v>20</v>
      </c>
      <c r="K52" s="410"/>
    </row>
    <row r="53" spans="1:15" ht="44.25" customHeight="1" x14ac:dyDescent="0.25">
      <c r="A53" s="30"/>
      <c r="B53" s="174" t="s">
        <v>116</v>
      </c>
      <c r="C53" s="40" t="s">
        <v>40</v>
      </c>
      <c r="D53" s="40" t="s">
        <v>76</v>
      </c>
      <c r="E53" s="40" t="s">
        <v>24</v>
      </c>
      <c r="F53" s="40" t="s">
        <v>166</v>
      </c>
      <c r="G53" s="149" t="s">
        <v>117</v>
      </c>
      <c r="H53" s="36">
        <v>20</v>
      </c>
      <c r="K53" s="410"/>
    </row>
    <row r="54" spans="1:15" ht="56.25" customHeight="1" x14ac:dyDescent="0.25">
      <c r="A54" s="23"/>
      <c r="B54" s="133" t="str">
        <f>прил._7!B91</f>
        <v>Муниципальная программа "Информационное общество Северского района в Новодмитриевском сельском поселении на 2018-2020 годы"</v>
      </c>
      <c r="C54" s="119" t="s">
        <v>102</v>
      </c>
      <c r="D54" s="119" t="s">
        <v>67</v>
      </c>
      <c r="E54" s="119" t="s">
        <v>24</v>
      </c>
      <c r="F54" s="119" t="s">
        <v>140</v>
      </c>
      <c r="G54" s="119"/>
      <c r="H54" s="120">
        <f>H55+H58</f>
        <v>334.9</v>
      </c>
      <c r="K54" s="410"/>
    </row>
    <row r="55" spans="1:15" ht="22.5" customHeight="1" x14ac:dyDescent="0.25">
      <c r="A55" s="23"/>
      <c r="B55" s="129" t="s">
        <v>124</v>
      </c>
      <c r="C55" s="27" t="s">
        <v>102</v>
      </c>
      <c r="D55" s="27" t="s">
        <v>76</v>
      </c>
      <c r="E55" s="27" t="s">
        <v>24</v>
      </c>
      <c r="F55" s="27" t="s">
        <v>140</v>
      </c>
      <c r="G55" s="27"/>
      <c r="H55" s="36">
        <f>H57</f>
        <v>150</v>
      </c>
      <c r="K55" s="410"/>
    </row>
    <row r="56" spans="1:15" ht="42.75" customHeight="1" x14ac:dyDescent="0.25">
      <c r="A56" s="23"/>
      <c r="B56" s="22" t="s">
        <v>58</v>
      </c>
      <c r="C56" s="27" t="s">
        <v>102</v>
      </c>
      <c r="D56" s="27" t="s">
        <v>76</v>
      </c>
      <c r="E56" s="27" t="s">
        <v>24</v>
      </c>
      <c r="F56" s="27" t="s">
        <v>146</v>
      </c>
      <c r="G56" s="27"/>
      <c r="H56" s="36">
        <v>150</v>
      </c>
      <c r="K56" s="410"/>
    </row>
    <row r="57" spans="1:15" ht="42.75" customHeight="1" x14ac:dyDescent="0.25">
      <c r="A57" s="23"/>
      <c r="B57" s="130" t="s">
        <v>81</v>
      </c>
      <c r="C57" s="27" t="s">
        <v>102</v>
      </c>
      <c r="D57" s="27" t="s">
        <v>76</v>
      </c>
      <c r="E57" s="27" t="s">
        <v>24</v>
      </c>
      <c r="F57" s="27" t="s">
        <v>146</v>
      </c>
      <c r="G57" s="27" t="s">
        <v>82</v>
      </c>
      <c r="H57" s="36">
        <f>прил._7!K144</f>
        <v>150</v>
      </c>
      <c r="K57" s="410"/>
    </row>
    <row r="58" spans="1:15" ht="24" customHeight="1" x14ac:dyDescent="0.25">
      <c r="A58" s="25"/>
      <c r="B58" s="129" t="s">
        <v>103</v>
      </c>
      <c r="C58" s="27" t="s">
        <v>102</v>
      </c>
      <c r="D58" s="27" t="s">
        <v>69</v>
      </c>
      <c r="E58" s="27" t="s">
        <v>24</v>
      </c>
      <c r="F58" s="27" t="s">
        <v>140</v>
      </c>
      <c r="G58" s="27"/>
      <c r="H58" s="36">
        <f>H59</f>
        <v>184.9</v>
      </c>
      <c r="K58" s="417"/>
      <c r="L58" s="35"/>
      <c r="M58" s="35"/>
      <c r="N58" s="35"/>
      <c r="O58" s="35"/>
    </row>
    <row r="59" spans="1:15" ht="30" x14ac:dyDescent="0.25">
      <c r="A59" s="25"/>
      <c r="B59" s="22" t="s">
        <v>58</v>
      </c>
      <c r="C59" s="27" t="s">
        <v>102</v>
      </c>
      <c r="D59" s="27" t="s">
        <v>69</v>
      </c>
      <c r="E59" s="27" t="s">
        <v>24</v>
      </c>
      <c r="F59" s="27" t="s">
        <v>147</v>
      </c>
      <c r="G59" s="27"/>
      <c r="H59" s="36">
        <f>H60</f>
        <v>184.9</v>
      </c>
      <c r="K59" s="417"/>
      <c r="L59" s="35"/>
      <c r="M59" s="35"/>
      <c r="N59" s="35"/>
      <c r="O59" s="35"/>
    </row>
    <row r="60" spans="1:15" ht="27.75" customHeight="1" x14ac:dyDescent="0.25">
      <c r="A60" s="25"/>
      <c r="B60" s="130" t="s">
        <v>81</v>
      </c>
      <c r="C60" s="27" t="s">
        <v>102</v>
      </c>
      <c r="D60" s="27" t="s">
        <v>69</v>
      </c>
      <c r="E60" s="27" t="s">
        <v>24</v>
      </c>
      <c r="F60" s="27" t="s">
        <v>147</v>
      </c>
      <c r="G60" s="27" t="s">
        <v>82</v>
      </c>
      <c r="H60" s="36">
        <f>прил._7!K94</f>
        <v>184.9</v>
      </c>
      <c r="K60" s="417"/>
      <c r="L60" s="35"/>
      <c r="M60" s="35"/>
      <c r="N60" s="35"/>
      <c r="O60" s="35"/>
    </row>
    <row r="61" spans="1:15" ht="27" hidden="1" customHeight="1" x14ac:dyDescent="0.25">
      <c r="A61" s="25"/>
      <c r="B61" s="130" t="s">
        <v>103</v>
      </c>
      <c r="C61" s="27" t="s">
        <v>102</v>
      </c>
      <c r="D61" s="27" t="s">
        <v>76</v>
      </c>
      <c r="E61" s="27" t="s">
        <v>24</v>
      </c>
      <c r="F61" s="27" t="s">
        <v>146</v>
      </c>
      <c r="G61" s="27"/>
      <c r="H61" s="36"/>
      <c r="K61" s="417"/>
      <c r="L61" s="35"/>
      <c r="M61" s="35"/>
      <c r="N61" s="35"/>
      <c r="O61" s="35"/>
    </row>
    <row r="62" spans="1:15" ht="30" hidden="1" customHeight="1" x14ac:dyDescent="0.25">
      <c r="A62" s="25"/>
      <c r="B62" s="130" t="s">
        <v>58</v>
      </c>
      <c r="C62" s="27" t="s">
        <v>102</v>
      </c>
      <c r="D62" s="27" t="s">
        <v>69</v>
      </c>
      <c r="E62" s="27" t="s">
        <v>24</v>
      </c>
      <c r="F62" s="27" t="s">
        <v>147</v>
      </c>
      <c r="G62" s="27"/>
      <c r="H62" s="36"/>
      <c r="K62" s="417"/>
      <c r="L62" s="35"/>
      <c r="M62" s="35"/>
      <c r="N62" s="35"/>
      <c r="O62" s="35"/>
    </row>
    <row r="63" spans="1:15" ht="14.25" hidden="1" customHeight="1" x14ac:dyDescent="0.25">
      <c r="A63" s="25"/>
      <c r="B63" s="129" t="s">
        <v>81</v>
      </c>
      <c r="C63" s="27" t="s">
        <v>102</v>
      </c>
      <c r="D63" s="27" t="s">
        <v>69</v>
      </c>
      <c r="E63" s="27" t="s">
        <v>24</v>
      </c>
      <c r="F63" s="27" t="s">
        <v>147</v>
      </c>
      <c r="G63" s="27" t="s">
        <v>82</v>
      </c>
      <c r="H63" s="36"/>
      <c r="K63" s="410"/>
    </row>
    <row r="64" spans="1:15" ht="32.25" hidden="1" customHeight="1" x14ac:dyDescent="0.25">
      <c r="A64" s="25"/>
      <c r="B64" s="132" t="s">
        <v>125</v>
      </c>
      <c r="C64" s="27" t="s">
        <v>97</v>
      </c>
      <c r="D64" s="27" t="s">
        <v>67</v>
      </c>
      <c r="E64" s="27"/>
      <c r="F64" s="27" t="s">
        <v>140</v>
      </c>
      <c r="G64" s="27"/>
      <c r="H64" s="36">
        <v>0</v>
      </c>
      <c r="I64" s="36" t="e">
        <v>#REF!</v>
      </c>
      <c r="J64" s="36" t="e">
        <v>#REF!</v>
      </c>
      <c r="K64" s="410"/>
    </row>
    <row r="65" spans="1:11" ht="30" hidden="1" x14ac:dyDescent="0.25">
      <c r="A65" s="25"/>
      <c r="B65" s="129" t="s">
        <v>104</v>
      </c>
      <c r="C65" s="27" t="s">
        <v>97</v>
      </c>
      <c r="D65" s="27" t="s">
        <v>76</v>
      </c>
      <c r="E65" s="27"/>
      <c r="F65" s="27" t="s">
        <v>140</v>
      </c>
      <c r="G65" s="27"/>
      <c r="H65" s="36">
        <v>0</v>
      </c>
      <c r="K65" s="410"/>
    </row>
    <row r="66" spans="1:11" ht="45" hidden="1" x14ac:dyDescent="0.25">
      <c r="A66" s="25"/>
      <c r="B66" s="129" t="s">
        <v>105</v>
      </c>
      <c r="C66" s="27" t="s">
        <v>97</v>
      </c>
      <c r="D66" s="27" t="s">
        <v>76</v>
      </c>
      <c r="E66" s="27"/>
      <c r="F66" s="27" t="s">
        <v>161</v>
      </c>
      <c r="G66" s="27"/>
      <c r="H66" s="36">
        <v>0</v>
      </c>
      <c r="K66" s="410"/>
    </row>
    <row r="67" spans="1:11" hidden="1" x14ac:dyDescent="0.25">
      <c r="A67" s="25"/>
      <c r="B67" s="129" t="s">
        <v>83</v>
      </c>
      <c r="C67" s="27" t="s">
        <v>97</v>
      </c>
      <c r="D67" s="27" t="s">
        <v>76</v>
      </c>
      <c r="E67" s="27"/>
      <c r="F67" s="27" t="s">
        <v>161</v>
      </c>
      <c r="G67" s="27" t="s">
        <v>84</v>
      </c>
      <c r="H67" s="36">
        <v>0</v>
      </c>
      <c r="K67" s="410"/>
    </row>
    <row r="68" spans="1:11" ht="57.75" x14ac:dyDescent="0.25">
      <c r="A68" s="25"/>
      <c r="B68" s="133" t="s">
        <v>511</v>
      </c>
      <c r="C68" s="119" t="s">
        <v>97</v>
      </c>
      <c r="D68" s="119" t="s">
        <v>67</v>
      </c>
      <c r="E68" s="119" t="s">
        <v>24</v>
      </c>
      <c r="F68" s="119" t="s">
        <v>140</v>
      </c>
      <c r="G68" s="119"/>
      <c r="H68" s="120">
        <f>H71</f>
        <v>10</v>
      </c>
      <c r="K68" s="410"/>
    </row>
    <row r="69" spans="1:11" ht="30" x14ac:dyDescent="0.25">
      <c r="A69" s="25"/>
      <c r="B69" s="129" t="s">
        <v>104</v>
      </c>
      <c r="C69" s="27" t="s">
        <v>97</v>
      </c>
      <c r="D69" s="27" t="s">
        <v>76</v>
      </c>
      <c r="E69" s="27" t="s">
        <v>23</v>
      </c>
      <c r="F69" s="27" t="s">
        <v>140</v>
      </c>
      <c r="G69" s="27"/>
      <c r="H69" s="36">
        <v>10</v>
      </c>
      <c r="K69" s="410"/>
    </row>
    <row r="70" spans="1:11" ht="30" x14ac:dyDescent="0.25">
      <c r="A70" s="25"/>
      <c r="B70" s="129" t="s">
        <v>454</v>
      </c>
      <c r="C70" s="27" t="s">
        <v>97</v>
      </c>
      <c r="D70" s="27" t="s">
        <v>76</v>
      </c>
      <c r="E70" s="27" t="s">
        <v>23</v>
      </c>
      <c r="F70" s="27" t="s">
        <v>161</v>
      </c>
      <c r="G70" s="27"/>
      <c r="H70" s="36">
        <v>10</v>
      </c>
      <c r="K70" s="410"/>
    </row>
    <row r="71" spans="1:11" ht="30" x14ac:dyDescent="0.25">
      <c r="A71" s="25"/>
      <c r="B71" s="129" t="s">
        <v>81</v>
      </c>
      <c r="C71" s="27" t="s">
        <v>97</v>
      </c>
      <c r="D71" s="27" t="s">
        <v>76</v>
      </c>
      <c r="E71" s="27" t="s">
        <v>23</v>
      </c>
      <c r="F71" s="27" t="s">
        <v>161</v>
      </c>
      <c r="G71" s="27" t="s">
        <v>82</v>
      </c>
      <c r="H71" s="36">
        <v>10</v>
      </c>
      <c r="K71" s="410"/>
    </row>
    <row r="72" spans="1:11" ht="57.75" customHeight="1" x14ac:dyDescent="0.25">
      <c r="A72" s="23"/>
      <c r="B72" s="132" t="str">
        <f>прил._7!B101</f>
        <v>Муниципальная программа "Развитие жилищно-коммунальной инфраструктуры в Новодмитриевском сельском поселении на 2018-2020 годы"</v>
      </c>
      <c r="C72" s="119" t="s">
        <v>106</v>
      </c>
      <c r="D72" s="119" t="s">
        <v>67</v>
      </c>
      <c r="E72" s="119" t="s">
        <v>24</v>
      </c>
      <c r="F72" s="119" t="s">
        <v>140</v>
      </c>
      <c r="G72" s="119"/>
      <c r="H72" s="120">
        <f>H88</f>
        <v>50</v>
      </c>
      <c r="K72" s="410"/>
    </row>
    <row r="73" spans="1:11" ht="30" x14ac:dyDescent="0.25">
      <c r="A73" s="25"/>
      <c r="B73" s="131" t="s">
        <v>107</v>
      </c>
      <c r="C73" s="27" t="s">
        <v>106</v>
      </c>
      <c r="D73" s="27" t="s">
        <v>69</v>
      </c>
      <c r="E73" s="27" t="s">
        <v>24</v>
      </c>
      <c r="F73" s="27" t="s">
        <v>140</v>
      </c>
      <c r="G73" s="27"/>
      <c r="H73" s="36">
        <f>H87</f>
        <v>50</v>
      </c>
      <c r="K73" s="410"/>
    </row>
    <row r="74" spans="1:11" ht="30" hidden="1" x14ac:dyDescent="0.25">
      <c r="A74" s="25"/>
      <c r="B74" s="131" t="s">
        <v>47</v>
      </c>
      <c r="C74" s="27" t="s">
        <v>106</v>
      </c>
      <c r="D74" s="27" t="s">
        <v>69</v>
      </c>
      <c r="E74" s="27"/>
      <c r="F74" s="27" t="s">
        <v>162</v>
      </c>
      <c r="G74" s="27"/>
      <c r="H74" s="36">
        <f>H75+H76</f>
        <v>0</v>
      </c>
      <c r="K74" s="410"/>
    </row>
    <row r="75" spans="1:11" ht="33" hidden="1" customHeight="1" x14ac:dyDescent="0.25">
      <c r="A75" s="25"/>
      <c r="B75" s="129" t="s">
        <v>81</v>
      </c>
      <c r="C75" s="27" t="s">
        <v>106</v>
      </c>
      <c r="D75" s="27" t="s">
        <v>69</v>
      </c>
      <c r="E75" s="27"/>
      <c r="F75" s="27" t="s">
        <v>162</v>
      </c>
      <c r="G75" s="27" t="s">
        <v>82</v>
      </c>
      <c r="H75" s="36">
        <v>0</v>
      </c>
      <c r="K75" s="410"/>
    </row>
    <row r="76" spans="1:11" ht="27.75" hidden="1" customHeight="1" x14ac:dyDescent="0.25">
      <c r="A76" s="25"/>
      <c r="B76" s="129" t="s">
        <v>83</v>
      </c>
      <c r="C76" s="27" t="s">
        <v>106</v>
      </c>
      <c r="D76" s="27" t="s">
        <v>69</v>
      </c>
      <c r="E76" s="27"/>
      <c r="F76" s="27" t="s">
        <v>162</v>
      </c>
      <c r="G76" s="27" t="s">
        <v>84</v>
      </c>
      <c r="H76" s="36">
        <v>0</v>
      </c>
      <c r="K76" s="410"/>
    </row>
    <row r="77" spans="1:11" ht="28.5" hidden="1" customHeight="1" x14ac:dyDescent="0.25">
      <c r="A77" s="25"/>
      <c r="B77" s="129" t="s">
        <v>109</v>
      </c>
      <c r="C77" s="27" t="s">
        <v>106</v>
      </c>
      <c r="D77" s="27" t="s">
        <v>87</v>
      </c>
      <c r="E77" s="27"/>
      <c r="F77" s="27" t="s">
        <v>140</v>
      </c>
      <c r="G77" s="27"/>
      <c r="H77" s="36">
        <f>H78+H81</f>
        <v>0</v>
      </c>
      <c r="K77" s="410"/>
    </row>
    <row r="78" spans="1:11" ht="32.25" hidden="1" customHeight="1" x14ac:dyDescent="0.25">
      <c r="A78" s="25"/>
      <c r="B78" s="131" t="s">
        <v>108</v>
      </c>
      <c r="C78" s="27" t="s">
        <v>106</v>
      </c>
      <c r="D78" s="27" t="s">
        <v>87</v>
      </c>
      <c r="E78" s="27"/>
      <c r="F78" s="27" t="s">
        <v>148</v>
      </c>
      <c r="G78" s="27"/>
      <c r="H78" s="36">
        <f>H79+H80</f>
        <v>0</v>
      </c>
      <c r="K78" s="410"/>
    </row>
    <row r="79" spans="1:11" ht="29.25" hidden="1" customHeight="1" x14ac:dyDescent="0.25">
      <c r="A79" s="25"/>
      <c r="B79" s="129" t="s">
        <v>81</v>
      </c>
      <c r="C79" s="27" t="s">
        <v>106</v>
      </c>
      <c r="D79" s="27" t="s">
        <v>87</v>
      </c>
      <c r="E79" s="27"/>
      <c r="F79" s="27" t="s">
        <v>148</v>
      </c>
      <c r="G79" s="27" t="s">
        <v>82</v>
      </c>
      <c r="H79" s="36">
        <v>0</v>
      </c>
      <c r="K79" s="410"/>
    </row>
    <row r="80" spans="1:11" ht="13.5" hidden="1" customHeight="1" x14ac:dyDescent="0.25">
      <c r="A80" s="25"/>
      <c r="B80" s="129" t="s">
        <v>83</v>
      </c>
      <c r="C80" s="27" t="s">
        <v>106</v>
      </c>
      <c r="D80" s="27" t="s">
        <v>87</v>
      </c>
      <c r="E80" s="27"/>
      <c r="F80" s="27" t="s">
        <v>148</v>
      </c>
      <c r="G80" s="27" t="s">
        <v>84</v>
      </c>
      <c r="H80" s="36">
        <v>0</v>
      </c>
      <c r="K80" s="410"/>
    </row>
    <row r="81" spans="1:11" ht="16.5" hidden="1" customHeight="1" x14ac:dyDescent="0.25">
      <c r="A81" s="25"/>
      <c r="B81" s="131" t="s">
        <v>47</v>
      </c>
      <c r="C81" s="27" t="s">
        <v>106</v>
      </c>
      <c r="D81" s="27" t="s">
        <v>87</v>
      </c>
      <c r="E81" s="27"/>
      <c r="F81" s="27" t="s">
        <v>162</v>
      </c>
      <c r="G81" s="27"/>
      <c r="H81" s="36">
        <f>H82+H83</f>
        <v>0</v>
      </c>
      <c r="K81" s="410"/>
    </row>
    <row r="82" spans="1:11" ht="12" hidden="1" customHeight="1" x14ac:dyDescent="0.25">
      <c r="A82" s="25"/>
      <c r="B82" s="129" t="s">
        <v>81</v>
      </c>
      <c r="C82" s="27" t="s">
        <v>106</v>
      </c>
      <c r="D82" s="27" t="s">
        <v>87</v>
      </c>
      <c r="E82" s="27"/>
      <c r="F82" s="27" t="s">
        <v>162</v>
      </c>
      <c r="G82" s="27" t="s">
        <v>82</v>
      </c>
      <c r="H82" s="36">
        <v>0</v>
      </c>
      <c r="K82" s="410"/>
    </row>
    <row r="83" spans="1:11" ht="1.5" hidden="1" customHeight="1" x14ac:dyDescent="0.25">
      <c r="A83" s="25"/>
      <c r="B83" s="129" t="s">
        <v>83</v>
      </c>
      <c r="C83" s="27" t="s">
        <v>106</v>
      </c>
      <c r="D83" s="27" t="s">
        <v>87</v>
      </c>
      <c r="E83" s="27"/>
      <c r="F83" s="27" t="s">
        <v>162</v>
      </c>
      <c r="G83" s="27" t="s">
        <v>84</v>
      </c>
      <c r="H83" s="36">
        <v>0</v>
      </c>
      <c r="K83" s="410"/>
    </row>
    <row r="84" spans="1:11" ht="18" hidden="1" customHeight="1" x14ac:dyDescent="0.25">
      <c r="A84" s="25"/>
      <c r="B84" s="134" t="s">
        <v>130</v>
      </c>
      <c r="C84" s="27" t="s">
        <v>106</v>
      </c>
      <c r="D84" s="27" t="s">
        <v>69</v>
      </c>
      <c r="E84" s="27" t="s">
        <v>24</v>
      </c>
      <c r="F84" s="27" t="s">
        <v>149</v>
      </c>
      <c r="G84" s="27"/>
      <c r="H84" s="36">
        <v>0</v>
      </c>
      <c r="K84" s="410"/>
    </row>
    <row r="85" spans="1:11" ht="16.5" hidden="1" customHeight="1" x14ac:dyDescent="0.25">
      <c r="A85" s="25"/>
      <c r="B85" s="135" t="s">
        <v>83</v>
      </c>
      <c r="C85" s="27" t="s">
        <v>106</v>
      </c>
      <c r="D85" s="27" t="s">
        <v>69</v>
      </c>
      <c r="E85" s="27" t="s">
        <v>24</v>
      </c>
      <c r="F85" s="27" t="s">
        <v>149</v>
      </c>
      <c r="G85" s="27" t="s">
        <v>84</v>
      </c>
      <c r="H85" s="36">
        <v>0</v>
      </c>
      <c r="K85" s="410"/>
    </row>
    <row r="86" spans="1:11" ht="16.5" hidden="1" customHeight="1" x14ac:dyDescent="0.25">
      <c r="A86" s="25"/>
      <c r="B86" s="131" t="s">
        <v>17</v>
      </c>
      <c r="C86" s="27" t="s">
        <v>106</v>
      </c>
      <c r="D86" s="27" t="s">
        <v>69</v>
      </c>
      <c r="E86" s="27"/>
      <c r="F86" s="27" t="s">
        <v>162</v>
      </c>
      <c r="G86" s="27"/>
      <c r="H86" s="36">
        <f>H87</f>
        <v>50</v>
      </c>
      <c r="K86" s="410"/>
    </row>
    <row r="87" spans="1:11" ht="28.5" customHeight="1" x14ac:dyDescent="0.25">
      <c r="A87" s="25"/>
      <c r="B87" s="135" t="str">
        <f>прил._7!B103</f>
        <v>Мероприятия в области коммунального хозяйства</v>
      </c>
      <c r="C87" s="27" t="s">
        <v>106</v>
      </c>
      <c r="D87" s="27" t="s">
        <v>69</v>
      </c>
      <c r="E87" s="27" t="s">
        <v>24</v>
      </c>
      <c r="F87" s="27" t="s">
        <v>162</v>
      </c>
      <c r="G87" s="27"/>
      <c r="H87" s="36">
        <f>H88</f>
        <v>50</v>
      </c>
      <c r="K87" s="410"/>
    </row>
    <row r="88" spans="1:11" ht="34.5" customHeight="1" x14ac:dyDescent="0.25">
      <c r="A88" s="25"/>
      <c r="B88" s="129" t="s">
        <v>81</v>
      </c>
      <c r="C88" s="27" t="s">
        <v>106</v>
      </c>
      <c r="D88" s="27" t="s">
        <v>69</v>
      </c>
      <c r="E88" s="27" t="s">
        <v>24</v>
      </c>
      <c r="F88" s="27" t="s">
        <v>162</v>
      </c>
      <c r="G88" s="27" t="s">
        <v>82</v>
      </c>
      <c r="H88" s="36">
        <v>50</v>
      </c>
      <c r="I88" s="36">
        <v>0</v>
      </c>
      <c r="J88" s="36">
        <v>0</v>
      </c>
      <c r="K88" s="410"/>
    </row>
    <row r="89" spans="1:11" ht="56.25" customHeight="1" x14ac:dyDescent="0.25">
      <c r="A89" s="23"/>
      <c r="B89" s="132" t="str">
        <f>прил._7!B106</f>
        <v>Муниципальная программа "Благоустройство территории поселения в Новодмитриевском сельском поселении на 2018-2020 годы"</v>
      </c>
      <c r="C89" s="119" t="s">
        <v>112</v>
      </c>
      <c r="D89" s="119" t="s">
        <v>67</v>
      </c>
      <c r="E89" s="119" t="s">
        <v>24</v>
      </c>
      <c r="F89" s="119" t="s">
        <v>140</v>
      </c>
      <c r="G89" s="119"/>
      <c r="H89" s="120">
        <f>H92+H98+H94</f>
        <v>1630</v>
      </c>
      <c r="K89" s="410"/>
    </row>
    <row r="90" spans="1:11" ht="34.5" customHeight="1" x14ac:dyDescent="0.25">
      <c r="A90" s="25"/>
      <c r="B90" s="131" t="s">
        <v>113</v>
      </c>
      <c r="C90" s="27" t="s">
        <v>112</v>
      </c>
      <c r="D90" s="27" t="s">
        <v>76</v>
      </c>
      <c r="E90" s="27" t="s">
        <v>24</v>
      </c>
      <c r="F90" s="27" t="s">
        <v>140</v>
      </c>
      <c r="G90" s="27"/>
      <c r="H90" s="36">
        <f>H92</f>
        <v>840</v>
      </c>
      <c r="K90" s="410"/>
    </row>
    <row r="91" spans="1:11" ht="61.5" customHeight="1" x14ac:dyDescent="0.25">
      <c r="A91" s="25"/>
      <c r="B91" s="22" t="str">
        <f>прил._7!B108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91" s="27" t="s">
        <v>112</v>
      </c>
      <c r="D91" s="27" t="s">
        <v>76</v>
      </c>
      <c r="E91" s="27" t="s">
        <v>24</v>
      </c>
      <c r="F91" s="27" t="s">
        <v>150</v>
      </c>
      <c r="G91" s="27"/>
      <c r="H91" s="36">
        <f>H92</f>
        <v>840</v>
      </c>
      <c r="K91" s="410"/>
    </row>
    <row r="92" spans="1:11" ht="30" x14ac:dyDescent="0.25">
      <c r="A92" s="25"/>
      <c r="B92" s="129" t="s">
        <v>81</v>
      </c>
      <c r="C92" s="27" t="s">
        <v>112</v>
      </c>
      <c r="D92" s="27" t="s">
        <v>76</v>
      </c>
      <c r="E92" s="27" t="s">
        <v>24</v>
      </c>
      <c r="F92" s="27" t="s">
        <v>150</v>
      </c>
      <c r="G92" s="27" t="s">
        <v>82</v>
      </c>
      <c r="H92" s="36">
        <f>прил._7!K109</f>
        <v>840</v>
      </c>
      <c r="K92" s="410"/>
    </row>
    <row r="93" spans="1:11" ht="44.25" customHeight="1" x14ac:dyDescent="0.25">
      <c r="A93" s="25"/>
      <c r="B93" s="29" t="str">
        <f>прил._7!B110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93" s="27" t="s">
        <v>112</v>
      </c>
      <c r="D93" s="27" t="s">
        <v>69</v>
      </c>
      <c r="E93" s="27" t="s">
        <v>24</v>
      </c>
      <c r="F93" s="27" t="s">
        <v>140</v>
      </c>
      <c r="G93" s="27"/>
      <c r="H93" s="430">
        <v>190</v>
      </c>
      <c r="K93" s="410"/>
    </row>
    <row r="94" spans="1:11" ht="30.75" customHeight="1" x14ac:dyDescent="0.25">
      <c r="A94" s="25"/>
      <c r="B94" s="129" t="s">
        <v>114</v>
      </c>
      <c r="C94" s="27" t="s">
        <v>112</v>
      </c>
      <c r="D94" s="27" t="s">
        <v>69</v>
      </c>
      <c r="E94" s="27" t="s">
        <v>24</v>
      </c>
      <c r="F94" s="27" t="s">
        <v>151</v>
      </c>
      <c r="G94" s="27"/>
      <c r="H94" s="430">
        <v>190</v>
      </c>
      <c r="K94" s="410"/>
    </row>
    <row r="95" spans="1:11" ht="31.5" customHeight="1" x14ac:dyDescent="0.25">
      <c r="A95" s="25"/>
      <c r="B95" s="29" t="s">
        <v>81</v>
      </c>
      <c r="C95" s="27" t="s">
        <v>112</v>
      </c>
      <c r="D95" s="27" t="s">
        <v>69</v>
      </c>
      <c r="E95" s="27" t="s">
        <v>24</v>
      </c>
      <c r="F95" s="27" t="s">
        <v>151</v>
      </c>
      <c r="G95" s="27" t="s">
        <v>82</v>
      </c>
      <c r="H95" s="36">
        <v>190</v>
      </c>
      <c r="K95" s="410"/>
    </row>
    <row r="96" spans="1:11" ht="31.5" customHeight="1" x14ac:dyDescent="0.25">
      <c r="A96" s="25"/>
      <c r="B96" s="129" t="s">
        <v>115</v>
      </c>
      <c r="C96" s="27" t="s">
        <v>112</v>
      </c>
      <c r="D96" s="27" t="s">
        <v>95</v>
      </c>
      <c r="E96" s="27" t="s">
        <v>24</v>
      </c>
      <c r="F96" s="27" t="s">
        <v>140</v>
      </c>
      <c r="G96" s="27"/>
      <c r="H96" s="36">
        <f>H97</f>
        <v>600</v>
      </c>
      <c r="K96" s="410"/>
    </row>
    <row r="97" spans="1:12" ht="60" customHeight="1" x14ac:dyDescent="0.25">
      <c r="A97" s="25"/>
      <c r="B97" s="131" t="str">
        <f>прил._7!B114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7" s="27" t="s">
        <v>112</v>
      </c>
      <c r="D97" s="27" t="s">
        <v>95</v>
      </c>
      <c r="E97" s="27" t="s">
        <v>24</v>
      </c>
      <c r="F97" s="27" t="s">
        <v>152</v>
      </c>
      <c r="G97" s="27"/>
      <c r="H97" s="36">
        <f>H98</f>
        <v>600</v>
      </c>
      <c r="K97" s="417"/>
      <c r="L97" s="35"/>
    </row>
    <row r="98" spans="1:12" ht="29.25" customHeight="1" x14ac:dyDescent="0.25">
      <c r="A98" s="25"/>
      <c r="B98" s="129" t="s">
        <v>81</v>
      </c>
      <c r="C98" s="27" t="s">
        <v>112</v>
      </c>
      <c r="D98" s="27" t="s">
        <v>95</v>
      </c>
      <c r="E98" s="27" t="s">
        <v>24</v>
      </c>
      <c r="F98" s="27" t="s">
        <v>152</v>
      </c>
      <c r="G98" s="27" t="s">
        <v>82</v>
      </c>
      <c r="H98" s="36">
        <v>600</v>
      </c>
      <c r="K98" s="417"/>
      <c r="L98" s="35"/>
    </row>
    <row r="99" spans="1:12" ht="32.25" customHeight="1" x14ac:dyDescent="0.25">
      <c r="A99" s="20"/>
      <c r="B99" s="128" t="s">
        <v>74</v>
      </c>
      <c r="C99" s="119" t="s">
        <v>75</v>
      </c>
      <c r="D99" s="119" t="s">
        <v>67</v>
      </c>
      <c r="E99" s="119" t="s">
        <v>24</v>
      </c>
      <c r="F99" s="119" t="s">
        <v>140</v>
      </c>
      <c r="G99" s="119"/>
      <c r="H99" s="120">
        <f>H102</f>
        <v>853.1</v>
      </c>
      <c r="I99" s="120">
        <f>I102</f>
        <v>0</v>
      </c>
      <c r="J99" s="152">
        <f>J102</f>
        <v>0</v>
      </c>
      <c r="K99" s="420"/>
      <c r="L99" s="35"/>
    </row>
    <row r="100" spans="1:12" ht="24.75" customHeight="1" x14ac:dyDescent="0.25">
      <c r="A100" s="20"/>
      <c r="B100" s="22" t="s">
        <v>52</v>
      </c>
      <c r="C100" s="27" t="s">
        <v>75</v>
      </c>
      <c r="D100" s="27" t="s">
        <v>76</v>
      </c>
      <c r="E100" s="27" t="s">
        <v>24</v>
      </c>
      <c r="F100" s="27" t="s">
        <v>140</v>
      </c>
      <c r="G100" s="27"/>
      <c r="H100" s="36">
        <f>прил._7!K32</f>
        <v>853.1</v>
      </c>
      <c r="K100" s="417"/>
      <c r="L100" s="35"/>
    </row>
    <row r="101" spans="1:12" ht="30" x14ac:dyDescent="0.25">
      <c r="A101" s="20"/>
      <c r="B101" s="22" t="s">
        <v>70</v>
      </c>
      <c r="C101" s="27" t="s">
        <v>75</v>
      </c>
      <c r="D101" s="27" t="s">
        <v>76</v>
      </c>
      <c r="E101" s="27" t="s">
        <v>24</v>
      </c>
      <c r="F101" s="27" t="s">
        <v>153</v>
      </c>
      <c r="G101" s="27"/>
      <c r="H101" s="36">
        <f>H102</f>
        <v>853.1</v>
      </c>
      <c r="K101" s="417"/>
      <c r="L101" s="35"/>
    </row>
    <row r="102" spans="1:12" ht="41.25" customHeight="1" x14ac:dyDescent="0.25">
      <c r="A102" s="20"/>
      <c r="B102" s="22" t="s">
        <v>77</v>
      </c>
      <c r="C102" s="27" t="s">
        <v>75</v>
      </c>
      <c r="D102" s="27" t="s">
        <v>76</v>
      </c>
      <c r="E102" s="27" t="s">
        <v>24</v>
      </c>
      <c r="F102" s="27" t="s">
        <v>153</v>
      </c>
      <c r="G102" s="27" t="s">
        <v>78</v>
      </c>
      <c r="H102" s="36">
        <f>прил._7!K32</f>
        <v>853.1</v>
      </c>
      <c r="K102" s="417"/>
      <c r="L102" s="35"/>
    </row>
    <row r="103" spans="1:12" ht="18" customHeight="1" x14ac:dyDescent="0.25">
      <c r="A103" s="20"/>
      <c r="B103" s="128" t="s">
        <v>187</v>
      </c>
      <c r="C103" s="119" t="s">
        <v>80</v>
      </c>
      <c r="D103" s="119" t="s">
        <v>76</v>
      </c>
      <c r="E103" s="119" t="s">
        <v>24</v>
      </c>
      <c r="F103" s="119" t="s">
        <v>140</v>
      </c>
      <c r="G103" s="119"/>
      <c r="H103" s="272">
        <f>H104</f>
        <v>9138.1000000000022</v>
      </c>
      <c r="I103" s="120" t="e">
        <f>I106+I107+I112+#REF!+I115+I118+I131+I108</f>
        <v>#REF!</v>
      </c>
      <c r="J103" s="152" t="e">
        <f>J106+J107+J112+#REF!+J115+J118+J131+J108</f>
        <v>#REF!</v>
      </c>
      <c r="K103" s="420"/>
      <c r="L103" s="35"/>
    </row>
    <row r="104" spans="1:12" ht="16.5" customHeight="1" x14ac:dyDescent="0.25">
      <c r="A104" s="25"/>
      <c r="B104" s="22" t="s">
        <v>187</v>
      </c>
      <c r="C104" s="27" t="s">
        <v>80</v>
      </c>
      <c r="D104" s="27" t="s">
        <v>76</v>
      </c>
      <c r="E104" s="27" t="s">
        <v>24</v>
      </c>
      <c r="F104" s="27" t="s">
        <v>140</v>
      </c>
      <c r="G104" s="27"/>
      <c r="H104" s="36">
        <f>H105+H109+H111</f>
        <v>9138.1000000000022</v>
      </c>
      <c r="K104" s="421"/>
      <c r="L104" s="35"/>
    </row>
    <row r="105" spans="1:12" ht="30" x14ac:dyDescent="0.25">
      <c r="A105" s="25"/>
      <c r="B105" s="22" t="s">
        <v>70</v>
      </c>
      <c r="C105" s="27" t="s">
        <v>80</v>
      </c>
      <c r="D105" s="27" t="s">
        <v>76</v>
      </c>
      <c r="E105" s="27" t="s">
        <v>24</v>
      </c>
      <c r="F105" s="27" t="s">
        <v>153</v>
      </c>
      <c r="G105" s="27"/>
      <c r="H105" s="36">
        <f>H106+H107+H108</f>
        <v>4620.6000000000004</v>
      </c>
      <c r="K105" s="417"/>
      <c r="L105" s="35"/>
    </row>
    <row r="106" spans="1:12" ht="72" customHeight="1" x14ac:dyDescent="0.25">
      <c r="A106" s="25"/>
      <c r="B106" s="22" t="s">
        <v>77</v>
      </c>
      <c r="C106" s="27" t="s">
        <v>80</v>
      </c>
      <c r="D106" s="27" t="s">
        <v>76</v>
      </c>
      <c r="E106" s="27" t="s">
        <v>24</v>
      </c>
      <c r="F106" s="27" t="s">
        <v>153</v>
      </c>
      <c r="G106" s="27" t="s">
        <v>78</v>
      </c>
      <c r="H106" s="36">
        <f>прил._7!K37</f>
        <v>3427.6</v>
      </c>
      <c r="K106" s="419"/>
    </row>
    <row r="107" spans="1:12" ht="28.5" customHeight="1" x14ac:dyDescent="0.25">
      <c r="A107" s="25"/>
      <c r="B107" s="22" t="s">
        <v>81</v>
      </c>
      <c r="C107" s="27" t="s">
        <v>80</v>
      </c>
      <c r="D107" s="27" t="s">
        <v>76</v>
      </c>
      <c r="E107" s="27" t="s">
        <v>24</v>
      </c>
      <c r="F107" s="27" t="s">
        <v>153</v>
      </c>
      <c r="G107" s="27" t="s">
        <v>82</v>
      </c>
      <c r="H107" s="36">
        <v>1125.5</v>
      </c>
      <c r="K107" s="410"/>
    </row>
    <row r="108" spans="1:12" ht="20.25" customHeight="1" x14ac:dyDescent="0.25">
      <c r="A108" s="25"/>
      <c r="B108" s="22" t="s">
        <v>83</v>
      </c>
      <c r="C108" s="27" t="s">
        <v>80</v>
      </c>
      <c r="D108" s="27" t="s">
        <v>76</v>
      </c>
      <c r="E108" s="27" t="s">
        <v>24</v>
      </c>
      <c r="F108" s="27" t="s">
        <v>153</v>
      </c>
      <c r="G108" s="27" t="s">
        <v>84</v>
      </c>
      <c r="H108" s="36">
        <f>прил._7!K39</f>
        <v>67.5</v>
      </c>
      <c r="K108" s="410"/>
    </row>
    <row r="109" spans="1:12" ht="20.25" customHeight="1" x14ac:dyDescent="0.25">
      <c r="A109" s="25"/>
      <c r="B109" s="22" t="s">
        <v>436</v>
      </c>
      <c r="C109" s="27" t="s">
        <v>80</v>
      </c>
      <c r="D109" s="27" t="s">
        <v>76</v>
      </c>
      <c r="E109" s="27" t="s">
        <v>24</v>
      </c>
      <c r="F109" s="27" t="s">
        <v>140</v>
      </c>
      <c r="G109" s="27"/>
      <c r="H109" s="36">
        <f>H110</f>
        <v>4302.8</v>
      </c>
      <c r="K109" s="410"/>
    </row>
    <row r="110" spans="1:12" ht="44.25" customHeight="1" x14ac:dyDescent="0.25">
      <c r="A110" s="25"/>
      <c r="B110" s="22" t="s">
        <v>437</v>
      </c>
      <c r="C110" s="27" t="s">
        <v>80</v>
      </c>
      <c r="D110" s="27" t="s">
        <v>76</v>
      </c>
      <c r="E110" s="27" t="s">
        <v>24</v>
      </c>
      <c r="F110" s="27" t="s">
        <v>199</v>
      </c>
      <c r="G110" s="27" t="s">
        <v>84</v>
      </c>
      <c r="H110" s="36">
        <v>4302.8</v>
      </c>
      <c r="K110" s="410"/>
    </row>
    <row r="111" spans="1:12" ht="41.25" customHeight="1" x14ac:dyDescent="0.25">
      <c r="A111" s="30"/>
      <c r="B111" s="22" t="s">
        <v>36</v>
      </c>
      <c r="C111" s="27" t="s">
        <v>80</v>
      </c>
      <c r="D111" s="27" t="s">
        <v>76</v>
      </c>
      <c r="E111" s="27" t="s">
        <v>24</v>
      </c>
      <c r="F111" s="27" t="s">
        <v>157</v>
      </c>
      <c r="G111" s="27"/>
      <c r="H111" s="36">
        <f>прил._7!K65</f>
        <v>214.7</v>
      </c>
      <c r="K111" s="410"/>
    </row>
    <row r="112" spans="1:12" ht="43.5" customHeight="1" x14ac:dyDescent="0.25">
      <c r="A112" s="30"/>
      <c r="B112" s="22" t="s">
        <v>77</v>
      </c>
      <c r="C112" s="27" t="s">
        <v>80</v>
      </c>
      <c r="D112" s="27" t="s">
        <v>76</v>
      </c>
      <c r="E112" s="27" t="s">
        <v>24</v>
      </c>
      <c r="F112" s="27" t="s">
        <v>157</v>
      </c>
      <c r="G112" s="27" t="s">
        <v>78</v>
      </c>
      <c r="H112" s="36">
        <f>прил._7!K69</f>
        <v>214.7</v>
      </c>
      <c r="K112" s="419"/>
    </row>
    <row r="113" spans="1:11" ht="15" customHeight="1" x14ac:dyDescent="0.25">
      <c r="A113" s="25"/>
      <c r="B113" s="22" t="s">
        <v>57</v>
      </c>
      <c r="C113" s="27" t="s">
        <v>80</v>
      </c>
      <c r="D113" s="27" t="s">
        <v>69</v>
      </c>
      <c r="E113" s="27" t="s">
        <v>24</v>
      </c>
      <c r="F113" s="27" t="s">
        <v>140</v>
      </c>
      <c r="G113" s="27"/>
      <c r="H113" s="36">
        <v>3.8</v>
      </c>
      <c r="K113" s="410"/>
    </row>
    <row r="114" spans="1:11" ht="46.5" customHeight="1" x14ac:dyDescent="0.25">
      <c r="A114" s="25"/>
      <c r="B114" s="22" t="s">
        <v>85</v>
      </c>
      <c r="C114" s="27" t="s">
        <v>80</v>
      </c>
      <c r="D114" s="27" t="s">
        <v>69</v>
      </c>
      <c r="E114" s="27" t="s">
        <v>24</v>
      </c>
      <c r="F114" s="27" t="s">
        <v>154</v>
      </c>
      <c r="G114" s="27"/>
      <c r="H114" s="36">
        <v>3.8</v>
      </c>
      <c r="K114" s="410"/>
    </row>
    <row r="115" spans="1:11" ht="27" customHeight="1" x14ac:dyDescent="0.25">
      <c r="A115" s="25"/>
      <c r="B115" s="22" t="s">
        <v>81</v>
      </c>
      <c r="C115" s="27" t="s">
        <v>80</v>
      </c>
      <c r="D115" s="27" t="s">
        <v>69</v>
      </c>
      <c r="E115" s="27" t="s">
        <v>24</v>
      </c>
      <c r="F115" s="27" t="s">
        <v>154</v>
      </c>
      <c r="G115" s="27" t="s">
        <v>82</v>
      </c>
      <c r="H115" s="36">
        <f>прил._7!K42</f>
        <v>3.8</v>
      </c>
      <c r="K115" s="410"/>
    </row>
    <row r="116" spans="1:11" ht="34.5" customHeight="1" x14ac:dyDescent="0.25">
      <c r="A116" s="25"/>
      <c r="B116" s="22" t="s">
        <v>55</v>
      </c>
      <c r="C116" s="27" t="s">
        <v>80</v>
      </c>
      <c r="D116" s="27" t="s">
        <v>87</v>
      </c>
      <c r="E116" s="27" t="s">
        <v>24</v>
      </c>
      <c r="F116" s="27" t="s">
        <v>140</v>
      </c>
      <c r="G116" s="27"/>
      <c r="H116" s="36">
        <f>H118</f>
        <v>10</v>
      </c>
      <c r="K116" s="410"/>
    </row>
    <row r="117" spans="1:11" ht="20.25" customHeight="1" x14ac:dyDescent="0.25">
      <c r="A117" s="25"/>
      <c r="B117" s="22" t="s">
        <v>88</v>
      </c>
      <c r="C117" s="27" t="s">
        <v>80</v>
      </c>
      <c r="D117" s="27" t="s">
        <v>87</v>
      </c>
      <c r="E117" s="27" t="s">
        <v>24</v>
      </c>
      <c r="F117" s="27" t="s">
        <v>155</v>
      </c>
      <c r="G117" s="27"/>
      <c r="H117" s="36">
        <f>H118</f>
        <v>10</v>
      </c>
      <c r="K117" s="410"/>
    </row>
    <row r="118" spans="1:11" ht="22.5" customHeight="1" x14ac:dyDescent="0.25">
      <c r="A118" s="25"/>
      <c r="B118" s="233" t="s">
        <v>83</v>
      </c>
      <c r="C118" s="40" t="s">
        <v>80</v>
      </c>
      <c r="D118" s="40" t="s">
        <v>87</v>
      </c>
      <c r="E118" s="40" t="s">
        <v>24</v>
      </c>
      <c r="F118" s="40" t="s">
        <v>155</v>
      </c>
      <c r="G118" s="40" t="s">
        <v>84</v>
      </c>
      <c r="H118" s="268">
        <f>прил._7!K52</f>
        <v>10</v>
      </c>
      <c r="K118" s="410"/>
    </row>
    <row r="119" spans="1:11" ht="41.25" hidden="1" customHeight="1" x14ac:dyDescent="0.25">
      <c r="A119" s="25"/>
      <c r="B119" s="150" t="s">
        <v>49</v>
      </c>
      <c r="C119" s="39">
        <v>51</v>
      </c>
      <c r="D119" s="40" t="s">
        <v>92</v>
      </c>
      <c r="E119" s="40" t="s">
        <v>24</v>
      </c>
      <c r="F119" s="40" t="s">
        <v>140</v>
      </c>
      <c r="G119" s="40"/>
      <c r="H119" s="36">
        <v>0</v>
      </c>
      <c r="K119" s="410"/>
    </row>
    <row r="120" spans="1:11" ht="27.75" hidden="1" customHeight="1" x14ac:dyDescent="0.25">
      <c r="A120" s="25"/>
      <c r="B120" s="150" t="s">
        <v>50</v>
      </c>
      <c r="C120" s="40" t="s">
        <v>80</v>
      </c>
      <c r="D120" s="40" t="s">
        <v>92</v>
      </c>
      <c r="E120" s="40" t="s">
        <v>24</v>
      </c>
      <c r="F120" s="40" t="s">
        <v>158</v>
      </c>
      <c r="G120" s="27"/>
      <c r="H120" s="36">
        <v>0</v>
      </c>
      <c r="K120" s="410"/>
    </row>
    <row r="121" spans="1:11" ht="33.75" hidden="1" customHeight="1" x14ac:dyDescent="0.25">
      <c r="A121" s="25"/>
      <c r="B121" s="82" t="s">
        <v>81</v>
      </c>
      <c r="C121" s="40" t="s">
        <v>80</v>
      </c>
      <c r="D121" s="40" t="s">
        <v>92</v>
      </c>
      <c r="E121" s="40" t="s">
        <v>24</v>
      </c>
      <c r="F121" s="40" t="s">
        <v>158</v>
      </c>
      <c r="G121" s="40" t="s">
        <v>82</v>
      </c>
      <c r="H121" s="36">
        <v>0</v>
      </c>
      <c r="K121" s="410"/>
    </row>
    <row r="122" spans="1:11" ht="16.5" hidden="1" customHeight="1" x14ac:dyDescent="0.25">
      <c r="A122" s="26"/>
      <c r="B122" s="29" t="s">
        <v>56</v>
      </c>
      <c r="C122" s="27" t="s">
        <v>80</v>
      </c>
      <c r="D122" s="27" t="s">
        <v>89</v>
      </c>
      <c r="E122" s="27" t="s">
        <v>24</v>
      </c>
      <c r="F122" s="27" t="s">
        <v>140</v>
      </c>
      <c r="G122" s="27"/>
      <c r="H122" s="36">
        <v>0</v>
      </c>
      <c r="K122" s="410"/>
    </row>
    <row r="123" spans="1:11" ht="45.75" hidden="1" customHeight="1" x14ac:dyDescent="0.25">
      <c r="A123" s="30"/>
      <c r="B123" s="129" t="s">
        <v>90</v>
      </c>
      <c r="C123" s="27" t="s">
        <v>80</v>
      </c>
      <c r="D123" s="27" t="s">
        <v>89</v>
      </c>
      <c r="E123" s="27" t="s">
        <v>24</v>
      </c>
      <c r="F123" s="27" t="s">
        <v>142</v>
      </c>
      <c r="G123" s="27"/>
      <c r="H123" s="36">
        <v>0</v>
      </c>
      <c r="K123" s="410"/>
    </row>
    <row r="124" spans="1:11" ht="76.5" hidden="1" customHeight="1" x14ac:dyDescent="0.25">
      <c r="A124" s="30"/>
      <c r="B124" s="22" t="s">
        <v>77</v>
      </c>
      <c r="C124" s="27" t="s">
        <v>80</v>
      </c>
      <c r="D124" s="27" t="s">
        <v>89</v>
      </c>
      <c r="E124" s="27" t="s">
        <v>24</v>
      </c>
      <c r="F124" s="27" t="s">
        <v>142</v>
      </c>
      <c r="G124" s="27" t="s">
        <v>78</v>
      </c>
      <c r="H124" s="36">
        <v>0</v>
      </c>
      <c r="K124" s="410"/>
    </row>
    <row r="125" spans="1:11" ht="69" hidden="1" customHeight="1" x14ac:dyDescent="0.25">
      <c r="A125" s="30"/>
      <c r="B125" s="22" t="s">
        <v>81</v>
      </c>
      <c r="C125" s="27" t="s">
        <v>80</v>
      </c>
      <c r="D125" s="27" t="s">
        <v>89</v>
      </c>
      <c r="E125" s="27" t="s">
        <v>24</v>
      </c>
      <c r="F125" s="27" t="s">
        <v>142</v>
      </c>
      <c r="G125" s="27" t="s">
        <v>82</v>
      </c>
      <c r="H125" s="36">
        <v>0</v>
      </c>
      <c r="K125" s="410"/>
    </row>
    <row r="126" spans="1:11" hidden="1" x14ac:dyDescent="0.25">
      <c r="A126" s="30"/>
      <c r="B126" s="130" t="s">
        <v>83</v>
      </c>
      <c r="C126" s="27" t="s">
        <v>80</v>
      </c>
      <c r="D126" s="27" t="s">
        <v>89</v>
      </c>
      <c r="E126" s="27" t="s">
        <v>24</v>
      </c>
      <c r="F126" s="27" t="s">
        <v>142</v>
      </c>
      <c r="G126" s="27" t="s">
        <v>84</v>
      </c>
      <c r="H126" s="36">
        <v>0</v>
      </c>
      <c r="K126" s="410"/>
    </row>
    <row r="127" spans="1:11" s="32" customFormat="1" ht="34.5" customHeight="1" x14ac:dyDescent="0.25">
      <c r="A127" s="30"/>
      <c r="B127" s="131" t="s">
        <v>49</v>
      </c>
      <c r="C127" s="27" t="s">
        <v>80</v>
      </c>
      <c r="D127" s="27" t="s">
        <v>92</v>
      </c>
      <c r="E127" s="27" t="s">
        <v>24</v>
      </c>
      <c r="F127" s="27" t="s">
        <v>140</v>
      </c>
      <c r="G127" s="27"/>
      <c r="H127" s="36">
        <f>H131+H129</f>
        <v>391</v>
      </c>
      <c r="K127" s="410"/>
    </row>
    <row r="128" spans="1:11" s="32" customFormat="1" ht="23.25" hidden="1" customHeight="1" x14ac:dyDescent="0.25">
      <c r="A128" s="30"/>
      <c r="B128" s="230" t="s">
        <v>50</v>
      </c>
      <c r="C128" s="231" t="s">
        <v>80</v>
      </c>
      <c r="D128" s="231" t="s">
        <v>92</v>
      </c>
      <c r="E128" s="231" t="s">
        <v>24</v>
      </c>
      <c r="F128" s="231" t="s">
        <v>158</v>
      </c>
      <c r="G128" s="231"/>
      <c r="H128" s="232"/>
      <c r="K128" s="410"/>
    </row>
    <row r="129" spans="1:256" s="32" customFormat="1" ht="28.5" hidden="1" customHeight="1" x14ac:dyDescent="0.25">
      <c r="A129" s="30"/>
      <c r="B129" s="230" t="s">
        <v>81</v>
      </c>
      <c r="C129" s="231" t="s">
        <v>80</v>
      </c>
      <c r="D129" s="231" t="s">
        <v>92</v>
      </c>
      <c r="E129" s="231" t="s">
        <v>24</v>
      </c>
      <c r="F129" s="231" t="s">
        <v>158</v>
      </c>
      <c r="G129" s="231" t="s">
        <v>82</v>
      </c>
      <c r="H129" s="232"/>
      <c r="K129" s="410"/>
    </row>
    <row r="130" spans="1:256" x14ac:dyDescent="0.25">
      <c r="A130" s="30"/>
      <c r="B130" s="129" t="s">
        <v>119</v>
      </c>
      <c r="C130" s="27" t="s">
        <v>80</v>
      </c>
      <c r="D130" s="27" t="s">
        <v>92</v>
      </c>
      <c r="E130" s="27" t="s">
        <v>24</v>
      </c>
      <c r="F130" s="27" t="s">
        <v>156</v>
      </c>
      <c r="G130" s="27"/>
      <c r="H130" s="36">
        <v>391</v>
      </c>
      <c r="K130" s="410"/>
    </row>
    <row r="131" spans="1:256" ht="30" x14ac:dyDescent="0.25">
      <c r="A131" s="30"/>
      <c r="B131" s="129" t="s">
        <v>120</v>
      </c>
      <c r="C131" s="27" t="s">
        <v>80</v>
      </c>
      <c r="D131" s="27" t="s">
        <v>92</v>
      </c>
      <c r="E131" s="27" t="s">
        <v>24</v>
      </c>
      <c r="F131" s="27" t="s">
        <v>156</v>
      </c>
      <c r="G131" s="27" t="s">
        <v>121</v>
      </c>
      <c r="H131" s="36">
        <f>прил._7!K128</f>
        <v>391</v>
      </c>
      <c r="K131" s="419"/>
    </row>
    <row r="132" spans="1:256" x14ac:dyDescent="0.25">
      <c r="A132" s="30"/>
      <c r="B132" s="85" t="s">
        <v>431</v>
      </c>
      <c r="C132" s="234" t="s">
        <v>80</v>
      </c>
      <c r="D132" s="234" t="s">
        <v>164</v>
      </c>
      <c r="E132" s="234" t="s">
        <v>24</v>
      </c>
      <c r="F132" s="234" t="s">
        <v>140</v>
      </c>
      <c r="G132" s="235"/>
      <c r="H132" s="236">
        <f>H134</f>
        <v>48.2</v>
      </c>
      <c r="K132" s="419"/>
    </row>
    <row r="133" spans="1:256" ht="60" x14ac:dyDescent="0.25">
      <c r="A133" s="30"/>
      <c r="B133" s="85" t="s">
        <v>432</v>
      </c>
      <c r="C133" s="234" t="s">
        <v>80</v>
      </c>
      <c r="D133" s="234" t="s">
        <v>164</v>
      </c>
      <c r="E133" s="234" t="s">
        <v>24</v>
      </c>
      <c r="F133" s="234" t="s">
        <v>140</v>
      </c>
      <c r="G133" s="235"/>
      <c r="H133" s="236">
        <f>H134</f>
        <v>48.2</v>
      </c>
      <c r="K133" s="419"/>
    </row>
    <row r="134" spans="1:256" x14ac:dyDescent="0.25">
      <c r="A134" s="30"/>
      <c r="B134" s="364" t="s">
        <v>71</v>
      </c>
      <c r="C134" s="234" t="s">
        <v>80</v>
      </c>
      <c r="D134" s="234" t="s">
        <v>164</v>
      </c>
      <c r="E134" s="234" t="s">
        <v>24</v>
      </c>
      <c r="F134" s="234" t="s">
        <v>433</v>
      </c>
      <c r="G134" s="235" t="s">
        <v>72</v>
      </c>
      <c r="H134" s="236">
        <f>прил._7!K45</f>
        <v>48.2</v>
      </c>
      <c r="K134" s="419"/>
    </row>
    <row r="135" spans="1:256" ht="45" x14ac:dyDescent="0.25">
      <c r="A135" s="30"/>
      <c r="B135" s="85" t="s">
        <v>434</v>
      </c>
      <c r="C135" s="234" t="s">
        <v>80</v>
      </c>
      <c r="D135" s="234" t="s">
        <v>164</v>
      </c>
      <c r="E135" s="234" t="s">
        <v>24</v>
      </c>
      <c r="F135" s="234" t="s">
        <v>140</v>
      </c>
      <c r="G135" s="235"/>
      <c r="H135" s="236">
        <f>H136</f>
        <v>37.200000000000003</v>
      </c>
      <c r="K135" s="419"/>
    </row>
    <row r="136" spans="1:256" x14ac:dyDescent="0.25">
      <c r="A136" s="30"/>
      <c r="B136" s="364" t="s">
        <v>71</v>
      </c>
      <c r="C136" s="234" t="s">
        <v>80</v>
      </c>
      <c r="D136" s="234" t="s">
        <v>164</v>
      </c>
      <c r="E136" s="234" t="s">
        <v>24</v>
      </c>
      <c r="F136" s="234" t="s">
        <v>435</v>
      </c>
      <c r="G136" s="235" t="s">
        <v>72</v>
      </c>
      <c r="H136" s="236">
        <f>прил._7!K47</f>
        <v>37.200000000000003</v>
      </c>
      <c r="K136" s="419"/>
    </row>
    <row r="137" spans="1:256" ht="31.5" x14ac:dyDescent="0.25">
      <c r="A137" s="30"/>
      <c r="B137" s="265" t="s">
        <v>203</v>
      </c>
      <c r="C137" s="266" t="s">
        <v>201</v>
      </c>
      <c r="D137" s="266" t="s">
        <v>67</v>
      </c>
      <c r="E137" s="266" t="s">
        <v>24</v>
      </c>
      <c r="F137" s="266" t="s">
        <v>140</v>
      </c>
      <c r="G137" s="266"/>
      <c r="H137" s="267">
        <f>H140</f>
        <v>10</v>
      </c>
      <c r="K137" s="419"/>
    </row>
    <row r="138" spans="1:256" ht="31.5" x14ac:dyDescent="0.25">
      <c r="A138" s="30"/>
      <c r="B138" s="229" t="s">
        <v>204</v>
      </c>
      <c r="C138" s="237" t="s">
        <v>201</v>
      </c>
      <c r="D138" s="373" t="s">
        <v>69</v>
      </c>
      <c r="E138" s="373" t="s">
        <v>24</v>
      </c>
      <c r="F138" s="373" t="s">
        <v>140</v>
      </c>
      <c r="G138" s="373"/>
      <c r="H138" s="374">
        <f>H140</f>
        <v>10</v>
      </c>
      <c r="K138" s="419"/>
    </row>
    <row r="139" spans="1:256" ht="31.5" x14ac:dyDescent="0.25">
      <c r="A139" s="30"/>
      <c r="B139" s="229" t="s">
        <v>205</v>
      </c>
      <c r="C139" s="237" t="s">
        <v>201</v>
      </c>
      <c r="D139" s="373" t="s">
        <v>69</v>
      </c>
      <c r="E139" s="373" t="s">
        <v>24</v>
      </c>
      <c r="F139" s="373" t="s">
        <v>140</v>
      </c>
      <c r="G139" s="373"/>
      <c r="H139" s="374">
        <f>H140</f>
        <v>10</v>
      </c>
      <c r="K139" s="419"/>
    </row>
    <row r="140" spans="1:256" ht="47.25" x14ac:dyDescent="0.25">
      <c r="A140" s="30"/>
      <c r="B140" s="313" t="s">
        <v>206</v>
      </c>
      <c r="C140" s="314" t="s">
        <v>201</v>
      </c>
      <c r="D140" s="373" t="s">
        <v>69</v>
      </c>
      <c r="E140" s="373" t="s">
        <v>24</v>
      </c>
      <c r="F140" s="373" t="s">
        <v>153</v>
      </c>
      <c r="G140" s="373" t="s">
        <v>82</v>
      </c>
      <c r="H140" s="374">
        <v>10</v>
      </c>
      <c r="K140" s="419"/>
    </row>
    <row r="141" spans="1:256" ht="47.25" hidden="1" x14ac:dyDescent="0.25">
      <c r="A141" s="30"/>
      <c r="B141" s="313" t="s">
        <v>206</v>
      </c>
      <c r="C141" s="314" t="s">
        <v>201</v>
      </c>
      <c r="D141" s="373" t="s">
        <v>69</v>
      </c>
      <c r="E141" s="373" t="s">
        <v>24</v>
      </c>
      <c r="F141" s="373" t="s">
        <v>153</v>
      </c>
      <c r="G141" s="373" t="s">
        <v>82</v>
      </c>
      <c r="H141" s="374">
        <f>прил._7!K21</f>
        <v>70</v>
      </c>
      <c r="K141" s="419"/>
    </row>
    <row r="142" spans="1:256" ht="83.25" hidden="1" customHeight="1" x14ac:dyDescent="0.25">
      <c r="A142" s="30"/>
      <c r="B142" s="313" t="s">
        <v>206</v>
      </c>
      <c r="C142" s="314" t="s">
        <v>201</v>
      </c>
      <c r="D142" s="373" t="s">
        <v>69</v>
      </c>
      <c r="E142" s="373" t="s">
        <v>24</v>
      </c>
      <c r="F142" s="373" t="s">
        <v>153</v>
      </c>
      <c r="G142" s="373" t="s">
        <v>82</v>
      </c>
      <c r="H142" s="374">
        <f>прил._7!K22</f>
        <v>70</v>
      </c>
      <c r="K142" s="419"/>
    </row>
    <row r="143" spans="1:256" ht="47.25" hidden="1" x14ac:dyDescent="0.25">
      <c r="A143" s="30"/>
      <c r="B143" s="313" t="s">
        <v>206</v>
      </c>
      <c r="C143" s="314" t="s">
        <v>201</v>
      </c>
      <c r="D143" s="373" t="s">
        <v>69</v>
      </c>
      <c r="E143" s="373" t="s">
        <v>24</v>
      </c>
      <c r="F143" s="373" t="s">
        <v>153</v>
      </c>
      <c r="G143" s="373" t="s">
        <v>82</v>
      </c>
      <c r="H143" s="374">
        <f>прил._7!K23</f>
        <v>70</v>
      </c>
      <c r="K143" s="419"/>
    </row>
    <row r="144" spans="1:256" s="184" customFormat="1" ht="47.25" hidden="1" x14ac:dyDescent="0.25">
      <c r="A144" s="30"/>
      <c r="B144" s="313" t="s">
        <v>206</v>
      </c>
      <c r="C144" s="314" t="s">
        <v>201</v>
      </c>
      <c r="D144" s="373" t="s">
        <v>69</v>
      </c>
      <c r="E144" s="373" t="s">
        <v>24</v>
      </c>
      <c r="F144" s="373" t="s">
        <v>153</v>
      </c>
      <c r="G144" s="373" t="s">
        <v>82</v>
      </c>
      <c r="H144" s="374">
        <f>прил._7!K24</f>
        <v>70</v>
      </c>
      <c r="I144" s="219"/>
      <c r="J144" s="219"/>
      <c r="K144" s="422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9"/>
      <c r="Z144" s="219"/>
      <c r="AA144" s="219"/>
      <c r="AB144" s="219"/>
      <c r="AC144" s="219"/>
      <c r="AD144" s="219"/>
      <c r="AE144" s="219"/>
      <c r="AF144" s="219"/>
      <c r="AG144" s="219"/>
      <c r="AH144" s="219"/>
      <c r="AI144" s="219"/>
      <c r="AJ144" s="219"/>
      <c r="AK144" s="219"/>
      <c r="AL144" s="219"/>
      <c r="AM144" s="219"/>
      <c r="AN144" s="219"/>
      <c r="AO144" s="219"/>
      <c r="AP144" s="219"/>
      <c r="AQ144" s="219"/>
      <c r="AR144" s="219"/>
      <c r="AS144" s="219"/>
      <c r="AT144" s="219"/>
      <c r="AU144" s="219"/>
      <c r="AV144" s="219"/>
      <c r="AW144" s="219"/>
      <c r="AX144" s="219"/>
      <c r="AY144" s="219"/>
      <c r="AZ144" s="219"/>
      <c r="BA144" s="219"/>
      <c r="BB144" s="219"/>
      <c r="BC144" s="219"/>
      <c r="BD144" s="219"/>
      <c r="BE144" s="219"/>
      <c r="BF144" s="219"/>
      <c r="BG144" s="219"/>
      <c r="BH144" s="219"/>
      <c r="BI144" s="219"/>
      <c r="BJ144" s="219"/>
      <c r="BK144" s="219"/>
      <c r="BL144" s="219"/>
      <c r="BM144" s="219"/>
      <c r="BN144" s="219"/>
      <c r="BO144" s="219"/>
      <c r="BP144" s="219"/>
      <c r="BQ144" s="219"/>
      <c r="BR144" s="219"/>
      <c r="BS144" s="219"/>
      <c r="BT144" s="219"/>
      <c r="BU144" s="219"/>
      <c r="BV144" s="219"/>
      <c r="BW144" s="219"/>
      <c r="BX144" s="219"/>
      <c r="BY144" s="219"/>
      <c r="BZ144" s="219"/>
      <c r="CA144" s="219"/>
      <c r="CB144" s="219"/>
      <c r="CC144" s="219"/>
      <c r="CD144" s="219"/>
      <c r="CE144" s="219"/>
      <c r="CF144" s="219"/>
      <c r="CG144" s="219"/>
      <c r="CH144" s="219"/>
      <c r="CI144" s="219"/>
      <c r="CJ144" s="219"/>
      <c r="CK144" s="219"/>
      <c r="CL144" s="219"/>
      <c r="CM144" s="219"/>
      <c r="CN144" s="219"/>
      <c r="CO144" s="219"/>
      <c r="CP144" s="219"/>
      <c r="CQ144" s="219"/>
      <c r="CR144" s="219"/>
      <c r="CS144" s="219"/>
      <c r="CT144" s="219"/>
      <c r="CU144" s="219"/>
      <c r="CV144" s="219"/>
      <c r="CW144" s="219"/>
      <c r="CX144" s="219"/>
      <c r="CY144" s="219"/>
      <c r="CZ144" s="219"/>
      <c r="DA144" s="219"/>
      <c r="DB144" s="219"/>
      <c r="DC144" s="219"/>
      <c r="DD144" s="219"/>
      <c r="DE144" s="219"/>
      <c r="DF144" s="219"/>
      <c r="DG144" s="219"/>
      <c r="DH144" s="219"/>
      <c r="DI144" s="219"/>
      <c r="DJ144" s="219"/>
      <c r="DK144" s="219"/>
      <c r="DL144" s="219"/>
      <c r="DM144" s="219"/>
      <c r="DN144" s="219"/>
      <c r="DO144" s="219"/>
      <c r="DP144" s="219"/>
      <c r="DQ144" s="219"/>
      <c r="DR144" s="219"/>
      <c r="DS144" s="219"/>
      <c r="DT144" s="219"/>
      <c r="DU144" s="219"/>
      <c r="DV144" s="219"/>
      <c r="DW144" s="219"/>
      <c r="DX144" s="219"/>
      <c r="DY144" s="219"/>
      <c r="DZ144" s="219"/>
      <c r="EA144" s="219"/>
      <c r="EB144" s="219"/>
      <c r="EC144" s="219"/>
      <c r="ED144" s="219"/>
      <c r="EE144" s="219"/>
      <c r="EF144" s="219"/>
      <c r="EG144" s="219"/>
      <c r="EH144" s="219"/>
      <c r="EI144" s="219"/>
      <c r="EJ144" s="219"/>
      <c r="EK144" s="219"/>
      <c r="EL144" s="219"/>
      <c r="EM144" s="219"/>
      <c r="EN144" s="219"/>
      <c r="EO144" s="219"/>
      <c r="EP144" s="219"/>
      <c r="EQ144" s="219"/>
      <c r="ER144" s="219"/>
      <c r="ES144" s="219"/>
      <c r="ET144" s="219"/>
      <c r="EU144" s="219"/>
      <c r="EV144" s="219"/>
      <c r="EW144" s="219"/>
      <c r="EX144" s="219"/>
      <c r="EY144" s="219"/>
      <c r="EZ144" s="219"/>
      <c r="FA144" s="219"/>
      <c r="FB144" s="219"/>
      <c r="FC144" s="219"/>
      <c r="FD144" s="219"/>
      <c r="FE144" s="219"/>
      <c r="FF144" s="219"/>
      <c r="FG144" s="219"/>
      <c r="FH144" s="219"/>
      <c r="FI144" s="219"/>
      <c r="FJ144" s="219"/>
      <c r="FK144" s="219"/>
      <c r="FL144" s="219"/>
      <c r="FM144" s="219"/>
      <c r="FN144" s="219"/>
      <c r="FO144" s="219"/>
      <c r="FP144" s="219"/>
      <c r="FQ144" s="219"/>
      <c r="FR144" s="219"/>
      <c r="FS144" s="219"/>
      <c r="FT144" s="219"/>
      <c r="FU144" s="219"/>
      <c r="FV144" s="219"/>
      <c r="FW144" s="219"/>
      <c r="FX144" s="219"/>
      <c r="FY144" s="219"/>
      <c r="FZ144" s="219"/>
      <c r="GA144" s="219"/>
      <c r="GB144" s="219"/>
      <c r="GC144" s="219"/>
      <c r="GD144" s="219"/>
      <c r="GE144" s="219"/>
      <c r="GF144" s="219"/>
      <c r="GG144" s="219"/>
      <c r="GH144" s="219"/>
      <c r="GI144" s="219"/>
      <c r="GJ144" s="219"/>
      <c r="GK144" s="219"/>
      <c r="GL144" s="219"/>
      <c r="GM144" s="219"/>
      <c r="GN144" s="219"/>
      <c r="GO144" s="219"/>
      <c r="GP144" s="219"/>
      <c r="GQ144" s="219"/>
      <c r="GR144" s="219"/>
      <c r="GS144" s="219"/>
      <c r="GT144" s="219"/>
      <c r="GU144" s="219"/>
      <c r="GV144" s="219"/>
      <c r="GW144" s="219"/>
      <c r="GX144" s="219"/>
      <c r="GY144" s="219"/>
      <c r="GZ144" s="219"/>
      <c r="HA144" s="219"/>
      <c r="HB144" s="219"/>
      <c r="HC144" s="219"/>
      <c r="HD144" s="219"/>
      <c r="HE144" s="219"/>
      <c r="HF144" s="219"/>
      <c r="HG144" s="219"/>
      <c r="HH144" s="219"/>
      <c r="HI144" s="219"/>
      <c r="HJ144" s="219"/>
      <c r="HK144" s="219"/>
      <c r="HL144" s="219"/>
      <c r="HM144" s="219"/>
      <c r="HN144" s="219"/>
      <c r="HO144" s="219"/>
      <c r="HP144" s="219"/>
      <c r="HQ144" s="219"/>
      <c r="HR144" s="219"/>
      <c r="HS144" s="219"/>
      <c r="HT144" s="219"/>
      <c r="HU144" s="219"/>
      <c r="HV144" s="219"/>
      <c r="HW144" s="219"/>
      <c r="HX144" s="219"/>
      <c r="HY144" s="219"/>
      <c r="HZ144" s="219"/>
      <c r="IA144" s="219"/>
      <c r="IB144" s="219"/>
      <c r="IC144" s="219"/>
      <c r="ID144" s="219"/>
      <c r="IE144" s="219"/>
      <c r="IF144" s="219"/>
      <c r="IG144" s="219"/>
      <c r="IH144" s="219"/>
      <c r="II144" s="219"/>
      <c r="IJ144" s="219"/>
      <c r="IK144" s="219"/>
      <c r="IL144" s="219"/>
      <c r="IM144" s="219"/>
      <c r="IN144" s="219"/>
      <c r="IO144" s="219"/>
      <c r="IP144" s="219"/>
      <c r="IQ144" s="219"/>
      <c r="IR144" s="219"/>
      <c r="IS144" s="219"/>
      <c r="IT144" s="219"/>
      <c r="IU144" s="219"/>
      <c r="IV144" s="219"/>
    </row>
    <row r="145" spans="1:256" customFormat="1" ht="43.5" hidden="1" customHeight="1" x14ac:dyDescent="0.25">
      <c r="A145" s="30"/>
      <c r="B145" s="313" t="s">
        <v>206</v>
      </c>
      <c r="C145" s="314" t="s">
        <v>201</v>
      </c>
      <c r="D145" s="373" t="s">
        <v>69</v>
      </c>
      <c r="E145" s="373" t="s">
        <v>24</v>
      </c>
      <c r="F145" s="373" t="s">
        <v>153</v>
      </c>
      <c r="G145" s="373" t="s">
        <v>82</v>
      </c>
      <c r="H145" s="374">
        <f>прил._7!K25</f>
        <v>70</v>
      </c>
      <c r="I145" s="220"/>
      <c r="J145" s="220"/>
      <c r="K145" s="423"/>
      <c r="L145" s="220"/>
      <c r="M145" s="220"/>
      <c r="N145" s="220"/>
      <c r="O145" s="220"/>
      <c r="P145" s="220"/>
      <c r="Q145" s="220"/>
      <c r="R145" s="220"/>
      <c r="S145" s="220"/>
      <c r="T145" s="220"/>
      <c r="U145" s="220"/>
      <c r="V145" s="220"/>
      <c r="W145" s="220"/>
      <c r="X145" s="220"/>
      <c r="Y145" s="220"/>
      <c r="Z145" s="220"/>
      <c r="AA145" s="220"/>
      <c r="AB145" s="220"/>
      <c r="AC145" s="220"/>
      <c r="AD145" s="220"/>
      <c r="AE145" s="220"/>
      <c r="AF145" s="220"/>
      <c r="AG145" s="220"/>
      <c r="AH145" s="220"/>
      <c r="AI145" s="220"/>
      <c r="AJ145" s="220"/>
      <c r="AK145" s="220"/>
      <c r="AL145" s="220"/>
      <c r="AM145" s="220"/>
      <c r="AN145" s="220"/>
      <c r="AO145" s="220"/>
      <c r="AP145" s="220"/>
      <c r="AQ145" s="220"/>
      <c r="AR145" s="220"/>
      <c r="AS145" s="220"/>
      <c r="AT145" s="220"/>
      <c r="AU145" s="220"/>
      <c r="AV145" s="220"/>
      <c r="AW145" s="220"/>
      <c r="AX145" s="220"/>
      <c r="AY145" s="220"/>
      <c r="AZ145" s="220"/>
      <c r="BA145" s="220"/>
      <c r="BB145" s="220"/>
      <c r="BC145" s="220"/>
      <c r="BD145" s="220"/>
      <c r="BE145" s="220"/>
      <c r="BF145" s="220"/>
      <c r="BG145" s="220"/>
      <c r="BH145" s="220"/>
      <c r="BI145" s="220"/>
      <c r="BJ145" s="220"/>
      <c r="BK145" s="220"/>
      <c r="BL145" s="220"/>
      <c r="BM145" s="220"/>
      <c r="BN145" s="220"/>
      <c r="BO145" s="220"/>
      <c r="BP145" s="220"/>
      <c r="BQ145" s="220"/>
      <c r="BR145" s="220"/>
      <c r="BS145" s="220"/>
      <c r="BT145" s="220"/>
      <c r="BU145" s="220"/>
      <c r="BV145" s="220"/>
      <c r="BW145" s="220"/>
      <c r="BX145" s="220"/>
      <c r="BY145" s="220"/>
      <c r="BZ145" s="220"/>
      <c r="CA145" s="220"/>
      <c r="CB145" s="220"/>
      <c r="CC145" s="220"/>
      <c r="CD145" s="220"/>
      <c r="CE145" s="220"/>
      <c r="CF145" s="220"/>
      <c r="CG145" s="220"/>
      <c r="CH145" s="220"/>
      <c r="CI145" s="220"/>
      <c r="CJ145" s="220"/>
      <c r="CK145" s="220"/>
      <c r="CL145" s="220"/>
      <c r="CM145" s="220"/>
      <c r="CN145" s="220"/>
      <c r="CO145" s="220"/>
      <c r="CP145" s="220"/>
      <c r="CQ145" s="220"/>
      <c r="CR145" s="220"/>
      <c r="CS145" s="220"/>
      <c r="CT145" s="220"/>
      <c r="CU145" s="220"/>
      <c r="CV145" s="220"/>
      <c r="CW145" s="220"/>
      <c r="CX145" s="220"/>
      <c r="CY145" s="220"/>
      <c r="CZ145" s="220"/>
      <c r="DA145" s="220"/>
      <c r="DB145" s="220"/>
      <c r="DC145" s="220"/>
      <c r="DD145" s="220"/>
      <c r="DE145" s="220"/>
      <c r="DF145" s="220"/>
      <c r="DG145" s="220"/>
      <c r="DH145" s="220"/>
      <c r="DI145" s="220"/>
      <c r="DJ145" s="220"/>
      <c r="DK145" s="220"/>
      <c r="DL145" s="220"/>
      <c r="DM145" s="220"/>
      <c r="DN145" s="220"/>
      <c r="DO145" s="220"/>
      <c r="DP145" s="220"/>
      <c r="DQ145" s="220"/>
      <c r="DR145" s="220"/>
      <c r="DS145" s="220"/>
      <c r="DT145" s="220"/>
      <c r="DU145" s="220"/>
      <c r="DV145" s="220"/>
      <c r="DW145" s="220"/>
      <c r="DX145" s="220"/>
      <c r="DY145" s="220"/>
      <c r="DZ145" s="220"/>
      <c r="EA145" s="220"/>
      <c r="EB145" s="220"/>
      <c r="EC145" s="220"/>
      <c r="ED145" s="220"/>
      <c r="EE145" s="220"/>
      <c r="EF145" s="220"/>
      <c r="EG145" s="220"/>
      <c r="EH145" s="220"/>
      <c r="EI145" s="220"/>
      <c r="EJ145" s="220"/>
      <c r="EK145" s="220"/>
      <c r="EL145" s="220"/>
      <c r="EM145" s="220"/>
      <c r="EN145" s="220"/>
      <c r="EO145" s="220"/>
      <c r="EP145" s="220"/>
      <c r="EQ145" s="220"/>
      <c r="ER145" s="220"/>
      <c r="ES145" s="220"/>
      <c r="ET145" s="220"/>
      <c r="EU145" s="220"/>
      <c r="EV145" s="220"/>
      <c r="EW145" s="220"/>
      <c r="EX145" s="220"/>
      <c r="EY145" s="220"/>
      <c r="EZ145" s="220"/>
      <c r="FA145" s="220"/>
      <c r="FB145" s="220"/>
      <c r="FC145" s="220"/>
      <c r="FD145" s="220"/>
      <c r="FE145" s="220"/>
      <c r="FF145" s="220"/>
      <c r="FG145" s="220"/>
      <c r="FH145" s="220"/>
      <c r="FI145" s="220"/>
      <c r="FJ145" s="220"/>
      <c r="FK145" s="220"/>
      <c r="FL145" s="220"/>
      <c r="FM145" s="220"/>
      <c r="FN145" s="220"/>
      <c r="FO145" s="220"/>
      <c r="FP145" s="220"/>
      <c r="FQ145" s="220"/>
      <c r="FR145" s="220"/>
      <c r="FS145" s="220"/>
      <c r="FT145" s="220"/>
      <c r="FU145" s="220"/>
      <c r="FV145" s="220"/>
      <c r="FW145" s="220"/>
      <c r="FX145" s="220"/>
      <c r="FY145" s="220"/>
      <c r="FZ145" s="220"/>
      <c r="GA145" s="220"/>
      <c r="GB145" s="220"/>
      <c r="GC145" s="220"/>
      <c r="GD145" s="220"/>
      <c r="GE145" s="220"/>
      <c r="GF145" s="220"/>
      <c r="GG145" s="220"/>
      <c r="GH145" s="220"/>
      <c r="GI145" s="220"/>
      <c r="GJ145" s="220"/>
      <c r="GK145" s="220"/>
      <c r="GL145" s="220"/>
      <c r="GM145" s="220"/>
      <c r="GN145" s="220"/>
      <c r="GO145" s="220"/>
      <c r="GP145" s="220"/>
      <c r="GQ145" s="220"/>
      <c r="GR145" s="220"/>
      <c r="GS145" s="220"/>
      <c r="GT145" s="220"/>
      <c r="GU145" s="220"/>
      <c r="GV145" s="220"/>
      <c r="GW145" s="220"/>
      <c r="GX145" s="220"/>
      <c r="GY145" s="220"/>
      <c r="GZ145" s="220"/>
      <c r="HA145" s="220"/>
      <c r="HB145" s="220"/>
      <c r="HC145" s="220"/>
      <c r="HD145" s="220"/>
      <c r="HE145" s="220"/>
      <c r="HF145" s="220"/>
      <c r="HG145" s="220"/>
      <c r="HH145" s="220"/>
      <c r="HI145" s="220"/>
      <c r="HJ145" s="220"/>
      <c r="HK145" s="220"/>
      <c r="HL145" s="220"/>
      <c r="HM145" s="220"/>
      <c r="HN145" s="220"/>
      <c r="HO145" s="220"/>
      <c r="HP145" s="220"/>
      <c r="HQ145" s="220"/>
      <c r="HR145" s="220"/>
      <c r="HS145" s="220"/>
      <c r="HT145" s="220"/>
      <c r="HU145" s="220"/>
      <c r="HV145" s="220"/>
      <c r="HW145" s="220"/>
      <c r="HX145" s="220"/>
      <c r="HY145" s="220"/>
      <c r="HZ145" s="220"/>
      <c r="IA145" s="220"/>
      <c r="IB145" s="220"/>
      <c r="IC145" s="220"/>
      <c r="ID145" s="220"/>
      <c r="IE145" s="220"/>
      <c r="IF145" s="220"/>
      <c r="IG145" s="220"/>
      <c r="IH145" s="220"/>
      <c r="II145" s="220"/>
      <c r="IJ145" s="220"/>
      <c r="IK145" s="220"/>
      <c r="IL145" s="220"/>
      <c r="IM145" s="220"/>
      <c r="IN145" s="220"/>
      <c r="IO145" s="220"/>
      <c r="IP145" s="220"/>
      <c r="IQ145" s="220"/>
      <c r="IR145" s="220"/>
      <c r="IS145" s="220"/>
      <c r="IT145" s="220"/>
      <c r="IU145" s="220"/>
      <c r="IV145" s="220"/>
    </row>
    <row r="146" spans="1:256" customFormat="1" ht="47.25" hidden="1" x14ac:dyDescent="0.25">
      <c r="A146" s="30"/>
      <c r="B146" s="313" t="s">
        <v>206</v>
      </c>
      <c r="C146" s="314" t="s">
        <v>201</v>
      </c>
      <c r="D146" s="373" t="s">
        <v>69</v>
      </c>
      <c r="E146" s="373" t="s">
        <v>24</v>
      </c>
      <c r="F146" s="373" t="s">
        <v>153</v>
      </c>
      <c r="G146" s="373" t="s">
        <v>82</v>
      </c>
      <c r="H146" s="374">
        <f>прил._7!K26</f>
        <v>22291</v>
      </c>
      <c r="I146" s="220"/>
      <c r="J146" s="220"/>
      <c r="K146" s="423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20"/>
      <c r="Z146" s="220"/>
      <c r="AA146" s="220"/>
      <c r="AB146" s="220"/>
      <c r="AC146" s="220"/>
      <c r="AD146" s="220"/>
      <c r="AE146" s="220"/>
      <c r="AF146" s="220"/>
      <c r="AG146" s="220"/>
      <c r="AH146" s="220"/>
      <c r="AI146" s="220"/>
      <c r="AJ146" s="220"/>
      <c r="AK146" s="220"/>
      <c r="AL146" s="220"/>
      <c r="AM146" s="220"/>
      <c r="AN146" s="220"/>
      <c r="AO146" s="220"/>
      <c r="AP146" s="220"/>
      <c r="AQ146" s="220"/>
      <c r="AR146" s="220"/>
      <c r="AS146" s="220"/>
      <c r="AT146" s="220"/>
      <c r="AU146" s="220"/>
      <c r="AV146" s="220"/>
      <c r="AW146" s="220"/>
      <c r="AX146" s="220"/>
      <c r="AY146" s="220"/>
      <c r="AZ146" s="220"/>
      <c r="BA146" s="220"/>
      <c r="BB146" s="220"/>
      <c r="BC146" s="220"/>
      <c r="BD146" s="220"/>
      <c r="BE146" s="220"/>
      <c r="BF146" s="220"/>
      <c r="BG146" s="220"/>
      <c r="BH146" s="220"/>
      <c r="BI146" s="220"/>
      <c r="BJ146" s="220"/>
      <c r="BK146" s="220"/>
      <c r="BL146" s="220"/>
      <c r="BM146" s="220"/>
      <c r="BN146" s="220"/>
      <c r="BO146" s="220"/>
      <c r="BP146" s="220"/>
      <c r="BQ146" s="220"/>
      <c r="BR146" s="220"/>
      <c r="BS146" s="220"/>
      <c r="BT146" s="220"/>
      <c r="BU146" s="220"/>
      <c r="BV146" s="220"/>
      <c r="BW146" s="220"/>
      <c r="BX146" s="220"/>
      <c r="BY146" s="220"/>
      <c r="BZ146" s="220"/>
      <c r="CA146" s="220"/>
      <c r="CB146" s="220"/>
      <c r="CC146" s="220"/>
      <c r="CD146" s="220"/>
      <c r="CE146" s="220"/>
      <c r="CF146" s="220"/>
      <c r="CG146" s="220"/>
      <c r="CH146" s="220"/>
      <c r="CI146" s="220"/>
      <c r="CJ146" s="220"/>
      <c r="CK146" s="220"/>
      <c r="CL146" s="220"/>
      <c r="CM146" s="220"/>
      <c r="CN146" s="220"/>
      <c r="CO146" s="220"/>
      <c r="CP146" s="220"/>
      <c r="CQ146" s="220"/>
      <c r="CR146" s="220"/>
      <c r="CS146" s="220"/>
      <c r="CT146" s="220"/>
      <c r="CU146" s="220"/>
      <c r="CV146" s="220"/>
      <c r="CW146" s="220"/>
      <c r="CX146" s="220"/>
      <c r="CY146" s="220"/>
      <c r="CZ146" s="220"/>
      <c r="DA146" s="220"/>
      <c r="DB146" s="220"/>
      <c r="DC146" s="220"/>
      <c r="DD146" s="220"/>
      <c r="DE146" s="220"/>
      <c r="DF146" s="220"/>
      <c r="DG146" s="220"/>
      <c r="DH146" s="220"/>
      <c r="DI146" s="220"/>
      <c r="DJ146" s="220"/>
      <c r="DK146" s="220"/>
      <c r="DL146" s="220"/>
      <c r="DM146" s="220"/>
      <c r="DN146" s="220"/>
      <c r="DO146" s="220"/>
      <c r="DP146" s="220"/>
      <c r="DQ146" s="220"/>
      <c r="DR146" s="220"/>
      <c r="DS146" s="220"/>
      <c r="DT146" s="220"/>
      <c r="DU146" s="220"/>
      <c r="DV146" s="220"/>
      <c r="DW146" s="220"/>
      <c r="DX146" s="220"/>
      <c r="DY146" s="220"/>
      <c r="DZ146" s="220"/>
      <c r="EA146" s="220"/>
      <c r="EB146" s="220"/>
      <c r="EC146" s="220"/>
      <c r="ED146" s="220"/>
      <c r="EE146" s="220"/>
      <c r="EF146" s="220"/>
      <c r="EG146" s="220"/>
      <c r="EH146" s="220"/>
      <c r="EI146" s="220"/>
      <c r="EJ146" s="220"/>
      <c r="EK146" s="220"/>
      <c r="EL146" s="220"/>
      <c r="EM146" s="220"/>
      <c r="EN146" s="220"/>
      <c r="EO146" s="220"/>
      <c r="EP146" s="220"/>
      <c r="EQ146" s="220"/>
      <c r="ER146" s="220"/>
      <c r="ES146" s="220"/>
      <c r="ET146" s="220"/>
      <c r="EU146" s="220"/>
      <c r="EV146" s="220"/>
      <c r="EW146" s="220"/>
      <c r="EX146" s="220"/>
      <c r="EY146" s="220"/>
      <c r="EZ146" s="220"/>
      <c r="FA146" s="220"/>
      <c r="FB146" s="220"/>
      <c r="FC146" s="220"/>
      <c r="FD146" s="220"/>
      <c r="FE146" s="220"/>
      <c r="FF146" s="220"/>
      <c r="FG146" s="220"/>
      <c r="FH146" s="220"/>
      <c r="FI146" s="220"/>
      <c r="FJ146" s="220"/>
      <c r="FK146" s="220"/>
      <c r="FL146" s="220"/>
      <c r="FM146" s="220"/>
      <c r="FN146" s="220"/>
      <c r="FO146" s="220"/>
      <c r="FP146" s="220"/>
      <c r="FQ146" s="220"/>
      <c r="FR146" s="220"/>
      <c r="FS146" s="220"/>
      <c r="FT146" s="220"/>
      <c r="FU146" s="220"/>
      <c r="FV146" s="220"/>
      <c r="FW146" s="220"/>
      <c r="FX146" s="220"/>
      <c r="FY146" s="220"/>
      <c r="FZ146" s="220"/>
      <c r="GA146" s="220"/>
      <c r="GB146" s="220"/>
      <c r="GC146" s="220"/>
      <c r="GD146" s="220"/>
      <c r="GE146" s="220"/>
      <c r="GF146" s="220"/>
      <c r="GG146" s="220"/>
      <c r="GH146" s="220"/>
      <c r="GI146" s="220"/>
      <c r="GJ146" s="220"/>
      <c r="GK146" s="220"/>
      <c r="GL146" s="220"/>
      <c r="GM146" s="220"/>
      <c r="GN146" s="220"/>
      <c r="GO146" s="220"/>
      <c r="GP146" s="220"/>
      <c r="GQ146" s="220"/>
      <c r="GR146" s="220"/>
      <c r="GS146" s="220"/>
      <c r="GT146" s="220"/>
      <c r="GU146" s="220"/>
      <c r="GV146" s="220"/>
      <c r="GW146" s="220"/>
      <c r="GX146" s="220"/>
      <c r="GY146" s="220"/>
      <c r="GZ146" s="220"/>
      <c r="HA146" s="220"/>
      <c r="HB146" s="220"/>
      <c r="HC146" s="220"/>
      <c r="HD146" s="220"/>
      <c r="HE146" s="220"/>
      <c r="HF146" s="220"/>
      <c r="HG146" s="220"/>
      <c r="HH146" s="220"/>
      <c r="HI146" s="220"/>
      <c r="HJ146" s="220"/>
      <c r="HK146" s="220"/>
      <c r="HL146" s="220"/>
      <c r="HM146" s="220"/>
      <c r="HN146" s="220"/>
      <c r="HO146" s="220"/>
      <c r="HP146" s="220"/>
      <c r="HQ146" s="220"/>
      <c r="HR146" s="220"/>
      <c r="HS146" s="220"/>
      <c r="HT146" s="220"/>
      <c r="HU146" s="220"/>
      <c r="HV146" s="220"/>
      <c r="HW146" s="220"/>
      <c r="HX146" s="220"/>
      <c r="HY146" s="220"/>
      <c r="HZ146" s="220"/>
      <c r="IA146" s="220"/>
      <c r="IB146" s="220"/>
      <c r="IC146" s="220"/>
      <c r="ID146" s="220"/>
      <c r="IE146" s="220"/>
      <c r="IF146" s="220"/>
      <c r="IG146" s="220"/>
      <c r="IH146" s="220"/>
      <c r="II146" s="220"/>
      <c r="IJ146" s="220"/>
      <c r="IK146" s="220"/>
      <c r="IL146" s="220"/>
      <c r="IM146" s="220"/>
      <c r="IN146" s="220"/>
      <c r="IO146" s="220"/>
      <c r="IP146" s="220"/>
      <c r="IQ146" s="220"/>
      <c r="IR146" s="220"/>
      <c r="IS146" s="220"/>
      <c r="IT146" s="220"/>
      <c r="IU146" s="220"/>
      <c r="IV146" s="220"/>
    </row>
    <row r="147" spans="1:256" customFormat="1" ht="47.25" hidden="1" x14ac:dyDescent="0.25">
      <c r="A147" s="30"/>
      <c r="B147" s="313" t="s">
        <v>206</v>
      </c>
      <c r="C147" s="314" t="s">
        <v>201</v>
      </c>
      <c r="D147" s="373" t="s">
        <v>69</v>
      </c>
      <c r="E147" s="373" t="s">
        <v>24</v>
      </c>
      <c r="F147" s="373" t="s">
        <v>153</v>
      </c>
      <c r="G147" s="373" t="s">
        <v>82</v>
      </c>
      <c r="H147" s="374">
        <f>прил._7!K27</f>
        <v>9940.1</v>
      </c>
      <c r="I147" s="220"/>
      <c r="J147" s="220"/>
      <c r="K147" s="423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20"/>
      <c r="Z147" s="220"/>
      <c r="AA147" s="220"/>
      <c r="AB147" s="220"/>
      <c r="AC147" s="220"/>
      <c r="AD147" s="220"/>
      <c r="AE147" s="220"/>
      <c r="AF147" s="220"/>
      <c r="AG147" s="220"/>
      <c r="AH147" s="220"/>
      <c r="AI147" s="220"/>
      <c r="AJ147" s="220"/>
      <c r="AK147" s="220"/>
      <c r="AL147" s="220"/>
      <c r="AM147" s="220"/>
      <c r="AN147" s="220"/>
      <c r="AO147" s="220"/>
      <c r="AP147" s="220"/>
      <c r="AQ147" s="220"/>
      <c r="AR147" s="220"/>
      <c r="AS147" s="220"/>
      <c r="AT147" s="220"/>
      <c r="AU147" s="220"/>
      <c r="AV147" s="220"/>
      <c r="AW147" s="220"/>
      <c r="AX147" s="220"/>
      <c r="AY147" s="220"/>
      <c r="AZ147" s="220"/>
      <c r="BA147" s="220"/>
      <c r="BB147" s="220"/>
      <c r="BC147" s="220"/>
      <c r="BD147" s="220"/>
      <c r="BE147" s="220"/>
      <c r="BF147" s="220"/>
      <c r="BG147" s="220"/>
      <c r="BH147" s="220"/>
      <c r="BI147" s="220"/>
      <c r="BJ147" s="220"/>
      <c r="BK147" s="220"/>
      <c r="BL147" s="220"/>
      <c r="BM147" s="220"/>
      <c r="BN147" s="220"/>
      <c r="BO147" s="220"/>
      <c r="BP147" s="220"/>
      <c r="BQ147" s="220"/>
      <c r="BR147" s="220"/>
      <c r="BS147" s="220"/>
      <c r="BT147" s="220"/>
      <c r="BU147" s="220"/>
      <c r="BV147" s="220"/>
      <c r="BW147" s="220"/>
      <c r="BX147" s="220"/>
      <c r="BY147" s="220"/>
      <c r="BZ147" s="220"/>
      <c r="CA147" s="220"/>
      <c r="CB147" s="220"/>
      <c r="CC147" s="220"/>
      <c r="CD147" s="220"/>
      <c r="CE147" s="220"/>
      <c r="CF147" s="220"/>
      <c r="CG147" s="220"/>
      <c r="CH147" s="220"/>
      <c r="CI147" s="220"/>
      <c r="CJ147" s="220"/>
      <c r="CK147" s="220"/>
      <c r="CL147" s="220"/>
      <c r="CM147" s="220"/>
      <c r="CN147" s="220"/>
      <c r="CO147" s="220"/>
      <c r="CP147" s="220"/>
      <c r="CQ147" s="220"/>
      <c r="CR147" s="220"/>
      <c r="CS147" s="220"/>
      <c r="CT147" s="220"/>
      <c r="CU147" s="220"/>
      <c r="CV147" s="220"/>
      <c r="CW147" s="220"/>
      <c r="CX147" s="220"/>
      <c r="CY147" s="220"/>
      <c r="CZ147" s="220"/>
      <c r="DA147" s="220"/>
      <c r="DB147" s="220"/>
      <c r="DC147" s="220"/>
      <c r="DD147" s="220"/>
      <c r="DE147" s="220"/>
      <c r="DF147" s="220"/>
      <c r="DG147" s="220"/>
      <c r="DH147" s="220"/>
      <c r="DI147" s="220"/>
      <c r="DJ147" s="220"/>
      <c r="DK147" s="220"/>
      <c r="DL147" s="220"/>
      <c r="DM147" s="220"/>
      <c r="DN147" s="220"/>
      <c r="DO147" s="220"/>
      <c r="DP147" s="220"/>
      <c r="DQ147" s="220"/>
      <c r="DR147" s="220"/>
      <c r="DS147" s="220"/>
      <c r="DT147" s="220"/>
      <c r="DU147" s="220"/>
      <c r="DV147" s="220"/>
      <c r="DW147" s="220"/>
      <c r="DX147" s="220"/>
      <c r="DY147" s="220"/>
      <c r="DZ147" s="220"/>
      <c r="EA147" s="220"/>
      <c r="EB147" s="220"/>
      <c r="EC147" s="220"/>
      <c r="ED147" s="220"/>
      <c r="EE147" s="220"/>
      <c r="EF147" s="220"/>
      <c r="EG147" s="220"/>
      <c r="EH147" s="220"/>
      <c r="EI147" s="220"/>
      <c r="EJ147" s="220"/>
      <c r="EK147" s="220"/>
      <c r="EL147" s="220"/>
      <c r="EM147" s="220"/>
      <c r="EN147" s="220"/>
      <c r="EO147" s="220"/>
      <c r="EP147" s="220"/>
      <c r="EQ147" s="220"/>
      <c r="ER147" s="220"/>
      <c r="ES147" s="220"/>
      <c r="ET147" s="220"/>
      <c r="EU147" s="220"/>
      <c r="EV147" s="220"/>
      <c r="EW147" s="220"/>
      <c r="EX147" s="220"/>
      <c r="EY147" s="220"/>
      <c r="EZ147" s="220"/>
      <c r="FA147" s="220"/>
      <c r="FB147" s="220"/>
      <c r="FC147" s="220"/>
      <c r="FD147" s="220"/>
      <c r="FE147" s="220"/>
      <c r="FF147" s="220"/>
      <c r="FG147" s="220"/>
      <c r="FH147" s="220"/>
      <c r="FI147" s="220"/>
      <c r="FJ147" s="220"/>
      <c r="FK147" s="220"/>
      <c r="FL147" s="220"/>
      <c r="FM147" s="220"/>
      <c r="FN147" s="220"/>
      <c r="FO147" s="220"/>
      <c r="FP147" s="220"/>
      <c r="FQ147" s="220"/>
      <c r="FR147" s="220"/>
      <c r="FS147" s="220"/>
      <c r="FT147" s="220"/>
      <c r="FU147" s="220"/>
      <c r="FV147" s="220"/>
      <c r="FW147" s="220"/>
      <c r="FX147" s="220"/>
      <c r="FY147" s="220"/>
      <c r="FZ147" s="220"/>
      <c r="GA147" s="220"/>
      <c r="GB147" s="220"/>
      <c r="GC147" s="220"/>
      <c r="GD147" s="220"/>
      <c r="GE147" s="220"/>
      <c r="GF147" s="220"/>
      <c r="GG147" s="220"/>
      <c r="GH147" s="220"/>
      <c r="GI147" s="220"/>
      <c r="GJ147" s="220"/>
      <c r="GK147" s="220"/>
      <c r="GL147" s="220"/>
      <c r="GM147" s="220"/>
      <c r="GN147" s="220"/>
      <c r="GO147" s="220"/>
      <c r="GP147" s="220"/>
      <c r="GQ147" s="220"/>
      <c r="GR147" s="220"/>
      <c r="GS147" s="220"/>
      <c r="GT147" s="220"/>
      <c r="GU147" s="220"/>
      <c r="GV147" s="220"/>
      <c r="GW147" s="220"/>
      <c r="GX147" s="220"/>
      <c r="GY147" s="220"/>
      <c r="GZ147" s="220"/>
      <c r="HA147" s="220"/>
      <c r="HB147" s="220"/>
      <c r="HC147" s="220"/>
      <c r="HD147" s="220"/>
      <c r="HE147" s="220"/>
      <c r="HF147" s="220"/>
      <c r="HG147" s="220"/>
      <c r="HH147" s="220"/>
      <c r="HI147" s="220"/>
      <c r="HJ147" s="220"/>
      <c r="HK147" s="220"/>
      <c r="HL147" s="220"/>
      <c r="HM147" s="220"/>
      <c r="HN147" s="220"/>
      <c r="HO147" s="220"/>
      <c r="HP147" s="220"/>
      <c r="HQ147" s="220"/>
      <c r="HR147" s="220"/>
      <c r="HS147" s="220"/>
      <c r="HT147" s="220"/>
      <c r="HU147" s="220"/>
      <c r="HV147" s="220"/>
      <c r="HW147" s="220"/>
      <c r="HX147" s="220"/>
      <c r="HY147" s="220"/>
      <c r="HZ147" s="220"/>
      <c r="IA147" s="220"/>
      <c r="IB147" s="220"/>
      <c r="IC147" s="220"/>
      <c r="ID147" s="220"/>
      <c r="IE147" s="220"/>
      <c r="IF147" s="220"/>
      <c r="IG147" s="220"/>
      <c r="IH147" s="220"/>
      <c r="II147" s="220"/>
      <c r="IJ147" s="220"/>
      <c r="IK147" s="220"/>
      <c r="IL147" s="220"/>
      <c r="IM147" s="220"/>
      <c r="IN147" s="220"/>
      <c r="IO147" s="220"/>
      <c r="IP147" s="220"/>
      <c r="IQ147" s="220"/>
      <c r="IR147" s="220"/>
      <c r="IS147" s="220"/>
      <c r="IT147" s="220"/>
      <c r="IU147" s="220"/>
      <c r="IV147" s="220"/>
    </row>
    <row r="148" spans="1:256" customFormat="1" ht="31.5" x14ac:dyDescent="0.25">
      <c r="A148" s="30"/>
      <c r="B148" s="313" t="s">
        <v>184</v>
      </c>
      <c r="C148" s="314" t="s">
        <v>178</v>
      </c>
      <c r="D148" s="373" t="s">
        <v>67</v>
      </c>
      <c r="E148" s="373" t="s">
        <v>24</v>
      </c>
      <c r="F148" s="373" t="s">
        <v>140</v>
      </c>
      <c r="G148" s="373"/>
      <c r="H148" s="374">
        <f>H151</f>
        <v>1</v>
      </c>
      <c r="I148" s="220"/>
      <c r="J148" s="220"/>
      <c r="K148" s="423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20"/>
      <c r="Z148" s="220"/>
      <c r="AA148" s="220"/>
      <c r="AB148" s="220"/>
      <c r="AC148" s="220"/>
      <c r="AD148" s="220"/>
      <c r="AE148" s="220"/>
      <c r="AF148" s="220"/>
      <c r="AG148" s="220"/>
      <c r="AH148" s="220"/>
      <c r="AI148" s="220"/>
      <c r="AJ148" s="220"/>
      <c r="AK148" s="220"/>
      <c r="AL148" s="220"/>
      <c r="AM148" s="220"/>
      <c r="AN148" s="220"/>
      <c r="AO148" s="220"/>
      <c r="AP148" s="220"/>
      <c r="AQ148" s="220"/>
      <c r="AR148" s="220"/>
      <c r="AS148" s="220"/>
      <c r="AT148" s="220"/>
      <c r="AU148" s="220"/>
      <c r="AV148" s="220"/>
      <c r="AW148" s="220"/>
      <c r="AX148" s="220"/>
      <c r="AY148" s="220"/>
      <c r="AZ148" s="220"/>
      <c r="BA148" s="220"/>
      <c r="BB148" s="220"/>
      <c r="BC148" s="220"/>
      <c r="BD148" s="220"/>
      <c r="BE148" s="220"/>
      <c r="BF148" s="220"/>
      <c r="BG148" s="220"/>
      <c r="BH148" s="220"/>
      <c r="BI148" s="220"/>
      <c r="BJ148" s="220"/>
      <c r="BK148" s="220"/>
      <c r="BL148" s="220"/>
      <c r="BM148" s="220"/>
      <c r="BN148" s="220"/>
      <c r="BO148" s="220"/>
      <c r="BP148" s="220"/>
      <c r="BQ148" s="220"/>
      <c r="BR148" s="220"/>
      <c r="BS148" s="220"/>
      <c r="BT148" s="220"/>
      <c r="BU148" s="220"/>
      <c r="BV148" s="220"/>
      <c r="BW148" s="220"/>
      <c r="BX148" s="220"/>
      <c r="BY148" s="220"/>
      <c r="BZ148" s="220"/>
      <c r="CA148" s="220"/>
      <c r="CB148" s="220"/>
      <c r="CC148" s="220"/>
      <c r="CD148" s="220"/>
      <c r="CE148" s="220"/>
      <c r="CF148" s="220"/>
      <c r="CG148" s="220"/>
      <c r="CH148" s="220"/>
      <c r="CI148" s="220"/>
      <c r="CJ148" s="220"/>
      <c r="CK148" s="220"/>
      <c r="CL148" s="220"/>
      <c r="CM148" s="220"/>
      <c r="CN148" s="220"/>
      <c r="CO148" s="220"/>
      <c r="CP148" s="220"/>
      <c r="CQ148" s="220"/>
      <c r="CR148" s="220"/>
      <c r="CS148" s="220"/>
      <c r="CT148" s="220"/>
      <c r="CU148" s="220"/>
      <c r="CV148" s="220"/>
      <c r="CW148" s="220"/>
      <c r="CX148" s="220"/>
      <c r="CY148" s="220"/>
      <c r="CZ148" s="220"/>
      <c r="DA148" s="220"/>
      <c r="DB148" s="220"/>
      <c r="DC148" s="220"/>
      <c r="DD148" s="220"/>
      <c r="DE148" s="220"/>
      <c r="DF148" s="220"/>
      <c r="DG148" s="220"/>
      <c r="DH148" s="220"/>
      <c r="DI148" s="220"/>
      <c r="DJ148" s="220"/>
      <c r="DK148" s="220"/>
      <c r="DL148" s="220"/>
      <c r="DM148" s="220"/>
      <c r="DN148" s="220"/>
      <c r="DO148" s="220"/>
      <c r="DP148" s="220"/>
      <c r="DQ148" s="220"/>
      <c r="DR148" s="220"/>
      <c r="DS148" s="220"/>
      <c r="DT148" s="220"/>
      <c r="DU148" s="220"/>
      <c r="DV148" s="220"/>
      <c r="DW148" s="220"/>
      <c r="DX148" s="220"/>
      <c r="DY148" s="220"/>
      <c r="DZ148" s="220"/>
      <c r="EA148" s="220"/>
      <c r="EB148" s="220"/>
      <c r="EC148" s="220"/>
      <c r="ED148" s="220"/>
      <c r="EE148" s="220"/>
      <c r="EF148" s="220"/>
      <c r="EG148" s="220"/>
      <c r="EH148" s="220"/>
      <c r="EI148" s="220"/>
      <c r="EJ148" s="220"/>
      <c r="EK148" s="220"/>
      <c r="EL148" s="220"/>
      <c r="EM148" s="220"/>
      <c r="EN148" s="220"/>
      <c r="EO148" s="220"/>
      <c r="EP148" s="220"/>
      <c r="EQ148" s="220"/>
      <c r="ER148" s="220"/>
      <c r="ES148" s="220"/>
      <c r="ET148" s="220"/>
      <c r="EU148" s="220"/>
      <c r="EV148" s="220"/>
      <c r="EW148" s="220"/>
      <c r="EX148" s="220"/>
      <c r="EY148" s="220"/>
      <c r="EZ148" s="220"/>
      <c r="FA148" s="220"/>
      <c r="FB148" s="220"/>
      <c r="FC148" s="220"/>
      <c r="FD148" s="220"/>
      <c r="FE148" s="220"/>
      <c r="FF148" s="220"/>
      <c r="FG148" s="220"/>
      <c r="FH148" s="220"/>
      <c r="FI148" s="220"/>
      <c r="FJ148" s="220"/>
      <c r="FK148" s="220"/>
      <c r="FL148" s="220"/>
      <c r="FM148" s="220"/>
      <c r="FN148" s="220"/>
      <c r="FO148" s="220"/>
      <c r="FP148" s="220"/>
      <c r="FQ148" s="220"/>
      <c r="FR148" s="220"/>
      <c r="FS148" s="220"/>
      <c r="FT148" s="220"/>
      <c r="FU148" s="220"/>
      <c r="FV148" s="220"/>
      <c r="FW148" s="220"/>
      <c r="FX148" s="220"/>
      <c r="FY148" s="220"/>
      <c r="FZ148" s="220"/>
      <c r="GA148" s="220"/>
      <c r="GB148" s="220"/>
      <c r="GC148" s="220"/>
      <c r="GD148" s="220"/>
      <c r="GE148" s="220"/>
      <c r="GF148" s="220"/>
      <c r="GG148" s="220"/>
      <c r="GH148" s="220"/>
      <c r="GI148" s="220"/>
      <c r="GJ148" s="220"/>
      <c r="GK148" s="220"/>
      <c r="GL148" s="220"/>
      <c r="GM148" s="220"/>
      <c r="GN148" s="220"/>
      <c r="GO148" s="220"/>
      <c r="GP148" s="220"/>
      <c r="GQ148" s="220"/>
      <c r="GR148" s="220"/>
      <c r="GS148" s="220"/>
      <c r="GT148" s="220"/>
      <c r="GU148" s="220"/>
      <c r="GV148" s="220"/>
      <c r="GW148" s="220"/>
      <c r="GX148" s="220"/>
      <c r="GY148" s="220"/>
      <c r="GZ148" s="220"/>
      <c r="HA148" s="220"/>
      <c r="HB148" s="220"/>
      <c r="HC148" s="220"/>
      <c r="HD148" s="220"/>
      <c r="HE148" s="220"/>
      <c r="HF148" s="220"/>
      <c r="HG148" s="220"/>
      <c r="HH148" s="220"/>
      <c r="HI148" s="220"/>
      <c r="HJ148" s="220"/>
      <c r="HK148" s="220"/>
      <c r="HL148" s="220"/>
      <c r="HM148" s="220"/>
      <c r="HN148" s="220"/>
      <c r="HO148" s="220"/>
      <c r="HP148" s="220"/>
      <c r="HQ148" s="220"/>
      <c r="HR148" s="220"/>
      <c r="HS148" s="220"/>
      <c r="HT148" s="220"/>
      <c r="HU148" s="220"/>
      <c r="HV148" s="220"/>
      <c r="HW148" s="220"/>
      <c r="HX148" s="220"/>
      <c r="HY148" s="220"/>
      <c r="HZ148" s="220"/>
      <c r="IA148" s="220"/>
      <c r="IB148" s="220"/>
      <c r="IC148" s="220"/>
      <c r="ID148" s="220"/>
      <c r="IE148" s="220"/>
      <c r="IF148" s="220"/>
      <c r="IG148" s="220"/>
      <c r="IH148" s="220"/>
      <c r="II148" s="220"/>
      <c r="IJ148" s="220"/>
      <c r="IK148" s="220"/>
      <c r="IL148" s="220"/>
      <c r="IM148" s="220"/>
      <c r="IN148" s="220"/>
      <c r="IO148" s="220"/>
      <c r="IP148" s="220"/>
      <c r="IQ148" s="220"/>
      <c r="IR148" s="220"/>
      <c r="IS148" s="220"/>
      <c r="IT148" s="220"/>
      <c r="IU148" s="220"/>
      <c r="IV148" s="220"/>
    </row>
    <row r="149" spans="1:256" customFormat="1" ht="31.5" x14ac:dyDescent="0.25">
      <c r="A149" s="30"/>
      <c r="B149" s="313" t="s">
        <v>439</v>
      </c>
      <c r="C149" s="314" t="s">
        <v>178</v>
      </c>
      <c r="D149" s="373" t="s">
        <v>69</v>
      </c>
      <c r="E149" s="373" t="s">
        <v>24</v>
      </c>
      <c r="F149" s="373" t="s">
        <v>140</v>
      </c>
      <c r="G149" s="373"/>
      <c r="H149" s="374">
        <f>H151</f>
        <v>1</v>
      </c>
      <c r="I149" s="220"/>
      <c r="J149" s="220"/>
      <c r="K149" s="423"/>
      <c r="L149" s="220"/>
      <c r="M149" s="220"/>
      <c r="N149" s="220"/>
      <c r="O149" s="220"/>
      <c r="P149" s="220"/>
      <c r="Q149" s="220"/>
      <c r="R149" s="220"/>
      <c r="S149" s="220"/>
      <c r="T149" s="220"/>
      <c r="U149" s="220"/>
      <c r="V149" s="220"/>
      <c r="W149" s="220"/>
      <c r="X149" s="220"/>
      <c r="Y149" s="220"/>
      <c r="Z149" s="220"/>
      <c r="AA149" s="220"/>
      <c r="AB149" s="220"/>
      <c r="AC149" s="220"/>
      <c r="AD149" s="220"/>
      <c r="AE149" s="220"/>
      <c r="AF149" s="220"/>
      <c r="AG149" s="220"/>
      <c r="AH149" s="220"/>
      <c r="AI149" s="220"/>
      <c r="AJ149" s="220"/>
      <c r="AK149" s="220"/>
      <c r="AL149" s="220"/>
      <c r="AM149" s="220"/>
      <c r="AN149" s="220"/>
      <c r="AO149" s="220"/>
      <c r="AP149" s="220"/>
      <c r="AQ149" s="220"/>
      <c r="AR149" s="220"/>
      <c r="AS149" s="220"/>
      <c r="AT149" s="220"/>
      <c r="AU149" s="220"/>
      <c r="AV149" s="220"/>
      <c r="AW149" s="220"/>
      <c r="AX149" s="220"/>
      <c r="AY149" s="220"/>
      <c r="AZ149" s="220"/>
      <c r="BA149" s="220"/>
      <c r="BB149" s="220"/>
      <c r="BC149" s="220"/>
      <c r="BD149" s="220"/>
      <c r="BE149" s="220"/>
      <c r="BF149" s="220"/>
      <c r="BG149" s="220"/>
      <c r="BH149" s="220"/>
      <c r="BI149" s="220"/>
      <c r="BJ149" s="220"/>
      <c r="BK149" s="220"/>
      <c r="BL149" s="220"/>
      <c r="BM149" s="220"/>
      <c r="BN149" s="220"/>
      <c r="BO149" s="220"/>
      <c r="BP149" s="220"/>
      <c r="BQ149" s="220"/>
      <c r="BR149" s="220"/>
      <c r="BS149" s="220"/>
      <c r="BT149" s="220"/>
      <c r="BU149" s="220"/>
      <c r="BV149" s="220"/>
      <c r="BW149" s="220"/>
      <c r="BX149" s="220"/>
      <c r="BY149" s="220"/>
      <c r="BZ149" s="220"/>
      <c r="CA149" s="220"/>
      <c r="CB149" s="220"/>
      <c r="CC149" s="220"/>
      <c r="CD149" s="220"/>
      <c r="CE149" s="220"/>
      <c r="CF149" s="220"/>
      <c r="CG149" s="220"/>
      <c r="CH149" s="220"/>
      <c r="CI149" s="220"/>
      <c r="CJ149" s="220"/>
      <c r="CK149" s="220"/>
      <c r="CL149" s="220"/>
      <c r="CM149" s="220"/>
      <c r="CN149" s="220"/>
      <c r="CO149" s="220"/>
      <c r="CP149" s="220"/>
      <c r="CQ149" s="220"/>
      <c r="CR149" s="220"/>
      <c r="CS149" s="220"/>
      <c r="CT149" s="220"/>
      <c r="CU149" s="220"/>
      <c r="CV149" s="220"/>
      <c r="CW149" s="220"/>
      <c r="CX149" s="220"/>
      <c r="CY149" s="220"/>
      <c r="CZ149" s="220"/>
      <c r="DA149" s="220"/>
      <c r="DB149" s="220"/>
      <c r="DC149" s="220"/>
      <c r="DD149" s="220"/>
      <c r="DE149" s="220"/>
      <c r="DF149" s="220"/>
      <c r="DG149" s="220"/>
      <c r="DH149" s="220"/>
      <c r="DI149" s="220"/>
      <c r="DJ149" s="220"/>
      <c r="DK149" s="220"/>
      <c r="DL149" s="220"/>
      <c r="DM149" s="220"/>
      <c r="DN149" s="220"/>
      <c r="DO149" s="220"/>
      <c r="DP149" s="220"/>
      <c r="DQ149" s="220"/>
      <c r="DR149" s="220"/>
      <c r="DS149" s="220"/>
      <c r="DT149" s="220"/>
      <c r="DU149" s="220"/>
      <c r="DV149" s="220"/>
      <c r="DW149" s="220"/>
      <c r="DX149" s="220"/>
      <c r="DY149" s="220"/>
      <c r="DZ149" s="220"/>
      <c r="EA149" s="220"/>
      <c r="EB149" s="220"/>
      <c r="EC149" s="220"/>
      <c r="ED149" s="220"/>
      <c r="EE149" s="220"/>
      <c r="EF149" s="220"/>
      <c r="EG149" s="220"/>
      <c r="EH149" s="220"/>
      <c r="EI149" s="220"/>
      <c r="EJ149" s="220"/>
      <c r="EK149" s="220"/>
      <c r="EL149" s="220"/>
      <c r="EM149" s="220"/>
      <c r="EN149" s="220"/>
      <c r="EO149" s="220"/>
      <c r="EP149" s="220"/>
      <c r="EQ149" s="220"/>
      <c r="ER149" s="220"/>
      <c r="ES149" s="220"/>
      <c r="ET149" s="220"/>
      <c r="EU149" s="220"/>
      <c r="EV149" s="220"/>
      <c r="EW149" s="220"/>
      <c r="EX149" s="220"/>
      <c r="EY149" s="220"/>
      <c r="EZ149" s="220"/>
      <c r="FA149" s="220"/>
      <c r="FB149" s="220"/>
      <c r="FC149" s="220"/>
      <c r="FD149" s="220"/>
      <c r="FE149" s="220"/>
      <c r="FF149" s="220"/>
      <c r="FG149" s="220"/>
      <c r="FH149" s="220"/>
      <c r="FI149" s="220"/>
      <c r="FJ149" s="220"/>
      <c r="FK149" s="220"/>
      <c r="FL149" s="220"/>
      <c r="FM149" s="220"/>
      <c r="FN149" s="220"/>
      <c r="FO149" s="220"/>
      <c r="FP149" s="220"/>
      <c r="FQ149" s="220"/>
      <c r="FR149" s="220"/>
      <c r="FS149" s="220"/>
      <c r="FT149" s="220"/>
      <c r="FU149" s="220"/>
      <c r="FV149" s="220"/>
      <c r="FW149" s="220"/>
      <c r="FX149" s="220"/>
      <c r="FY149" s="220"/>
      <c r="FZ149" s="220"/>
      <c r="GA149" s="220"/>
      <c r="GB149" s="220"/>
      <c r="GC149" s="220"/>
      <c r="GD149" s="220"/>
      <c r="GE149" s="220"/>
      <c r="GF149" s="220"/>
      <c r="GG149" s="220"/>
      <c r="GH149" s="220"/>
      <c r="GI149" s="220"/>
      <c r="GJ149" s="220"/>
      <c r="GK149" s="220"/>
      <c r="GL149" s="220"/>
      <c r="GM149" s="220"/>
      <c r="GN149" s="220"/>
      <c r="GO149" s="220"/>
      <c r="GP149" s="220"/>
      <c r="GQ149" s="220"/>
      <c r="GR149" s="220"/>
      <c r="GS149" s="220"/>
      <c r="GT149" s="220"/>
      <c r="GU149" s="220"/>
      <c r="GV149" s="220"/>
      <c r="GW149" s="220"/>
      <c r="GX149" s="220"/>
      <c r="GY149" s="220"/>
      <c r="GZ149" s="220"/>
      <c r="HA149" s="220"/>
      <c r="HB149" s="220"/>
      <c r="HC149" s="220"/>
      <c r="HD149" s="220"/>
      <c r="HE149" s="220"/>
      <c r="HF149" s="220"/>
      <c r="HG149" s="220"/>
      <c r="HH149" s="220"/>
      <c r="HI149" s="220"/>
      <c r="HJ149" s="220"/>
      <c r="HK149" s="220"/>
      <c r="HL149" s="220"/>
      <c r="HM149" s="220"/>
      <c r="HN149" s="220"/>
      <c r="HO149" s="220"/>
      <c r="HP149" s="220"/>
      <c r="HQ149" s="220"/>
      <c r="HR149" s="220"/>
      <c r="HS149" s="220"/>
      <c r="HT149" s="220"/>
      <c r="HU149" s="220"/>
      <c r="HV149" s="220"/>
      <c r="HW149" s="220"/>
      <c r="HX149" s="220"/>
      <c r="HY149" s="220"/>
      <c r="HZ149" s="220"/>
      <c r="IA149" s="220"/>
      <c r="IB149" s="220"/>
      <c r="IC149" s="220"/>
      <c r="ID149" s="220"/>
      <c r="IE149" s="220"/>
      <c r="IF149" s="220"/>
      <c r="IG149" s="220"/>
      <c r="IH149" s="220"/>
      <c r="II149" s="220"/>
      <c r="IJ149" s="220"/>
      <c r="IK149" s="220"/>
      <c r="IL149" s="220"/>
      <c r="IM149" s="220"/>
      <c r="IN149" s="220"/>
      <c r="IO149" s="220"/>
      <c r="IP149" s="220"/>
      <c r="IQ149" s="220"/>
      <c r="IR149" s="220"/>
      <c r="IS149" s="220"/>
      <c r="IT149" s="220"/>
      <c r="IU149" s="220"/>
      <c r="IV149" s="220"/>
    </row>
    <row r="150" spans="1:256" customFormat="1" ht="31.5" x14ac:dyDescent="0.25">
      <c r="A150" s="30"/>
      <c r="B150" s="313" t="s">
        <v>440</v>
      </c>
      <c r="C150" s="314" t="s">
        <v>178</v>
      </c>
      <c r="D150" s="373" t="s">
        <v>69</v>
      </c>
      <c r="E150" s="373" t="s">
        <v>24</v>
      </c>
      <c r="F150" s="373" t="s">
        <v>181</v>
      </c>
      <c r="G150" s="373"/>
      <c r="H150" s="374">
        <f>H151</f>
        <v>1</v>
      </c>
      <c r="I150" s="220"/>
      <c r="J150" s="220"/>
      <c r="K150" s="423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20"/>
      <c r="Z150" s="220"/>
      <c r="AA150" s="220"/>
      <c r="AB150" s="220"/>
      <c r="AC150" s="220"/>
      <c r="AD150" s="220"/>
      <c r="AE150" s="220"/>
      <c r="AF150" s="220"/>
      <c r="AG150" s="220"/>
      <c r="AH150" s="220"/>
      <c r="AI150" s="220"/>
      <c r="AJ150" s="220"/>
      <c r="AK150" s="220"/>
      <c r="AL150" s="220"/>
      <c r="AM150" s="220"/>
      <c r="AN150" s="220"/>
      <c r="AO150" s="220"/>
      <c r="AP150" s="220"/>
      <c r="AQ150" s="220"/>
      <c r="AR150" s="220"/>
      <c r="AS150" s="220"/>
      <c r="AT150" s="220"/>
      <c r="AU150" s="220"/>
      <c r="AV150" s="220"/>
      <c r="AW150" s="220"/>
      <c r="AX150" s="220"/>
      <c r="AY150" s="220"/>
      <c r="AZ150" s="220"/>
      <c r="BA150" s="220"/>
      <c r="BB150" s="220"/>
      <c r="BC150" s="220"/>
      <c r="BD150" s="220"/>
      <c r="BE150" s="220"/>
      <c r="BF150" s="220"/>
      <c r="BG150" s="220"/>
      <c r="BH150" s="220"/>
      <c r="BI150" s="220"/>
      <c r="BJ150" s="220"/>
      <c r="BK150" s="220"/>
      <c r="BL150" s="220"/>
      <c r="BM150" s="220"/>
      <c r="BN150" s="220"/>
      <c r="BO150" s="220"/>
      <c r="BP150" s="220"/>
      <c r="BQ150" s="220"/>
      <c r="BR150" s="220"/>
      <c r="BS150" s="220"/>
      <c r="BT150" s="220"/>
      <c r="BU150" s="220"/>
      <c r="BV150" s="220"/>
      <c r="BW150" s="220"/>
      <c r="BX150" s="220"/>
      <c r="BY150" s="220"/>
      <c r="BZ150" s="220"/>
      <c r="CA150" s="220"/>
      <c r="CB150" s="220"/>
      <c r="CC150" s="220"/>
      <c r="CD150" s="220"/>
      <c r="CE150" s="220"/>
      <c r="CF150" s="220"/>
      <c r="CG150" s="220"/>
      <c r="CH150" s="220"/>
      <c r="CI150" s="220"/>
      <c r="CJ150" s="220"/>
      <c r="CK150" s="220"/>
      <c r="CL150" s="220"/>
      <c r="CM150" s="220"/>
      <c r="CN150" s="220"/>
      <c r="CO150" s="220"/>
      <c r="CP150" s="220"/>
      <c r="CQ150" s="220"/>
      <c r="CR150" s="220"/>
      <c r="CS150" s="220"/>
      <c r="CT150" s="220"/>
      <c r="CU150" s="220"/>
      <c r="CV150" s="220"/>
      <c r="CW150" s="220"/>
      <c r="CX150" s="220"/>
      <c r="CY150" s="220"/>
      <c r="CZ150" s="220"/>
      <c r="DA150" s="220"/>
      <c r="DB150" s="220"/>
      <c r="DC150" s="220"/>
      <c r="DD150" s="220"/>
      <c r="DE150" s="220"/>
      <c r="DF150" s="220"/>
      <c r="DG150" s="220"/>
      <c r="DH150" s="220"/>
      <c r="DI150" s="220"/>
      <c r="DJ150" s="220"/>
      <c r="DK150" s="220"/>
      <c r="DL150" s="220"/>
      <c r="DM150" s="220"/>
      <c r="DN150" s="220"/>
      <c r="DO150" s="220"/>
      <c r="DP150" s="220"/>
      <c r="DQ150" s="220"/>
      <c r="DR150" s="220"/>
      <c r="DS150" s="220"/>
      <c r="DT150" s="220"/>
      <c r="DU150" s="220"/>
      <c r="DV150" s="220"/>
      <c r="DW150" s="220"/>
      <c r="DX150" s="220"/>
      <c r="DY150" s="220"/>
      <c r="DZ150" s="220"/>
      <c r="EA150" s="220"/>
      <c r="EB150" s="220"/>
      <c r="EC150" s="220"/>
      <c r="ED150" s="220"/>
      <c r="EE150" s="220"/>
      <c r="EF150" s="220"/>
      <c r="EG150" s="220"/>
      <c r="EH150" s="220"/>
      <c r="EI150" s="220"/>
      <c r="EJ150" s="220"/>
      <c r="EK150" s="220"/>
      <c r="EL150" s="220"/>
      <c r="EM150" s="220"/>
      <c r="EN150" s="220"/>
      <c r="EO150" s="220"/>
      <c r="EP150" s="220"/>
      <c r="EQ150" s="220"/>
      <c r="ER150" s="220"/>
      <c r="ES150" s="220"/>
      <c r="ET150" s="220"/>
      <c r="EU150" s="220"/>
      <c r="EV150" s="220"/>
      <c r="EW150" s="220"/>
      <c r="EX150" s="220"/>
      <c r="EY150" s="220"/>
      <c r="EZ150" s="220"/>
      <c r="FA150" s="220"/>
      <c r="FB150" s="220"/>
      <c r="FC150" s="220"/>
      <c r="FD150" s="220"/>
      <c r="FE150" s="220"/>
      <c r="FF150" s="220"/>
      <c r="FG150" s="220"/>
      <c r="FH150" s="220"/>
      <c r="FI150" s="220"/>
      <c r="FJ150" s="220"/>
      <c r="FK150" s="220"/>
      <c r="FL150" s="220"/>
      <c r="FM150" s="220"/>
      <c r="FN150" s="220"/>
      <c r="FO150" s="220"/>
      <c r="FP150" s="220"/>
      <c r="FQ150" s="220"/>
      <c r="FR150" s="220"/>
      <c r="FS150" s="220"/>
      <c r="FT150" s="220"/>
      <c r="FU150" s="220"/>
      <c r="FV150" s="220"/>
      <c r="FW150" s="220"/>
      <c r="FX150" s="220"/>
      <c r="FY150" s="220"/>
      <c r="FZ150" s="220"/>
      <c r="GA150" s="220"/>
      <c r="GB150" s="220"/>
      <c r="GC150" s="220"/>
      <c r="GD150" s="220"/>
      <c r="GE150" s="220"/>
      <c r="GF150" s="220"/>
      <c r="GG150" s="220"/>
      <c r="GH150" s="220"/>
      <c r="GI150" s="220"/>
      <c r="GJ150" s="220"/>
      <c r="GK150" s="220"/>
      <c r="GL150" s="220"/>
      <c r="GM150" s="220"/>
      <c r="GN150" s="220"/>
      <c r="GO150" s="220"/>
      <c r="GP150" s="220"/>
      <c r="GQ150" s="220"/>
      <c r="GR150" s="220"/>
      <c r="GS150" s="220"/>
      <c r="GT150" s="220"/>
      <c r="GU150" s="220"/>
      <c r="GV150" s="220"/>
      <c r="GW150" s="220"/>
      <c r="GX150" s="220"/>
      <c r="GY150" s="220"/>
      <c r="GZ150" s="220"/>
      <c r="HA150" s="220"/>
      <c r="HB150" s="220"/>
      <c r="HC150" s="220"/>
      <c r="HD150" s="220"/>
      <c r="HE150" s="220"/>
      <c r="HF150" s="220"/>
      <c r="HG150" s="220"/>
      <c r="HH150" s="220"/>
      <c r="HI150" s="220"/>
      <c r="HJ150" s="220"/>
      <c r="HK150" s="220"/>
      <c r="HL150" s="220"/>
      <c r="HM150" s="220"/>
      <c r="HN150" s="220"/>
      <c r="HO150" s="220"/>
      <c r="HP150" s="220"/>
      <c r="HQ150" s="220"/>
      <c r="HR150" s="220"/>
      <c r="HS150" s="220"/>
      <c r="HT150" s="220"/>
      <c r="HU150" s="220"/>
      <c r="HV150" s="220"/>
      <c r="HW150" s="220"/>
      <c r="HX150" s="220"/>
      <c r="HY150" s="220"/>
      <c r="HZ150" s="220"/>
      <c r="IA150" s="220"/>
      <c r="IB150" s="220"/>
      <c r="IC150" s="220"/>
      <c r="ID150" s="220"/>
      <c r="IE150" s="220"/>
      <c r="IF150" s="220"/>
      <c r="IG150" s="220"/>
      <c r="IH150" s="220"/>
      <c r="II150" s="220"/>
      <c r="IJ150" s="220"/>
      <c r="IK150" s="220"/>
      <c r="IL150" s="220"/>
      <c r="IM150" s="220"/>
      <c r="IN150" s="220"/>
      <c r="IO150" s="220"/>
      <c r="IP150" s="220"/>
      <c r="IQ150" s="220"/>
      <c r="IR150" s="220"/>
      <c r="IS150" s="220"/>
      <c r="IT150" s="220"/>
      <c r="IU150" s="220"/>
      <c r="IV150" s="220"/>
    </row>
    <row r="151" spans="1:256" customFormat="1" ht="15.75" x14ac:dyDescent="0.25">
      <c r="A151" s="30"/>
      <c r="B151" s="313" t="s">
        <v>441</v>
      </c>
      <c r="C151" s="314" t="s">
        <v>178</v>
      </c>
      <c r="D151" s="373" t="s">
        <v>69</v>
      </c>
      <c r="E151" s="373" t="s">
        <v>24</v>
      </c>
      <c r="F151" s="373" t="s">
        <v>181</v>
      </c>
      <c r="G151" s="373" t="s">
        <v>207</v>
      </c>
      <c r="H151" s="374">
        <v>1</v>
      </c>
      <c r="I151" s="220"/>
      <c r="J151" s="220"/>
      <c r="K151" s="423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20"/>
      <c r="Z151" s="220"/>
      <c r="AA151" s="220"/>
      <c r="AB151" s="220"/>
      <c r="AC151" s="220"/>
      <c r="AD151" s="220"/>
      <c r="AE151" s="220"/>
      <c r="AF151" s="220"/>
      <c r="AG151" s="220"/>
      <c r="AH151" s="220"/>
      <c r="AI151" s="220"/>
      <c r="AJ151" s="220"/>
      <c r="AK151" s="220"/>
      <c r="AL151" s="220"/>
      <c r="AM151" s="220"/>
      <c r="AN151" s="220"/>
      <c r="AO151" s="220"/>
      <c r="AP151" s="220"/>
      <c r="AQ151" s="220"/>
      <c r="AR151" s="220"/>
      <c r="AS151" s="220"/>
      <c r="AT151" s="220"/>
      <c r="AU151" s="220"/>
      <c r="AV151" s="220"/>
      <c r="AW151" s="220"/>
      <c r="AX151" s="220"/>
      <c r="AY151" s="220"/>
      <c r="AZ151" s="220"/>
      <c r="BA151" s="220"/>
      <c r="BB151" s="220"/>
      <c r="BC151" s="220"/>
      <c r="BD151" s="220"/>
      <c r="BE151" s="220"/>
      <c r="BF151" s="220"/>
      <c r="BG151" s="220"/>
      <c r="BH151" s="220"/>
      <c r="BI151" s="220"/>
      <c r="BJ151" s="220"/>
      <c r="BK151" s="220"/>
      <c r="BL151" s="220"/>
      <c r="BM151" s="220"/>
      <c r="BN151" s="220"/>
      <c r="BO151" s="220"/>
      <c r="BP151" s="220"/>
      <c r="BQ151" s="220"/>
      <c r="BR151" s="220"/>
      <c r="BS151" s="220"/>
      <c r="BT151" s="220"/>
      <c r="BU151" s="220"/>
      <c r="BV151" s="220"/>
      <c r="BW151" s="220"/>
      <c r="BX151" s="220"/>
      <c r="BY151" s="220"/>
      <c r="BZ151" s="220"/>
      <c r="CA151" s="220"/>
      <c r="CB151" s="220"/>
      <c r="CC151" s="220"/>
      <c r="CD151" s="220"/>
      <c r="CE151" s="220"/>
      <c r="CF151" s="220"/>
      <c r="CG151" s="220"/>
      <c r="CH151" s="220"/>
      <c r="CI151" s="220"/>
      <c r="CJ151" s="220"/>
      <c r="CK151" s="220"/>
      <c r="CL151" s="220"/>
      <c r="CM151" s="220"/>
      <c r="CN151" s="220"/>
      <c r="CO151" s="220"/>
      <c r="CP151" s="220"/>
      <c r="CQ151" s="220"/>
      <c r="CR151" s="220"/>
      <c r="CS151" s="220"/>
      <c r="CT151" s="220"/>
      <c r="CU151" s="220"/>
      <c r="CV151" s="220"/>
      <c r="CW151" s="220"/>
      <c r="CX151" s="220"/>
      <c r="CY151" s="220"/>
      <c r="CZ151" s="220"/>
      <c r="DA151" s="220"/>
      <c r="DB151" s="220"/>
      <c r="DC151" s="220"/>
      <c r="DD151" s="220"/>
      <c r="DE151" s="220"/>
      <c r="DF151" s="220"/>
      <c r="DG151" s="220"/>
      <c r="DH151" s="220"/>
      <c r="DI151" s="220"/>
      <c r="DJ151" s="220"/>
      <c r="DK151" s="220"/>
      <c r="DL151" s="220"/>
      <c r="DM151" s="220"/>
      <c r="DN151" s="220"/>
      <c r="DO151" s="220"/>
      <c r="DP151" s="220"/>
      <c r="DQ151" s="220"/>
      <c r="DR151" s="220"/>
      <c r="DS151" s="220"/>
      <c r="DT151" s="220"/>
      <c r="DU151" s="220"/>
      <c r="DV151" s="220"/>
      <c r="DW151" s="220"/>
      <c r="DX151" s="220"/>
      <c r="DY151" s="220"/>
      <c r="DZ151" s="220"/>
      <c r="EA151" s="220"/>
      <c r="EB151" s="220"/>
      <c r="EC151" s="220"/>
      <c r="ED151" s="220"/>
      <c r="EE151" s="220"/>
      <c r="EF151" s="220"/>
      <c r="EG151" s="220"/>
      <c r="EH151" s="220"/>
      <c r="EI151" s="220"/>
      <c r="EJ151" s="220"/>
      <c r="EK151" s="220"/>
      <c r="EL151" s="220"/>
      <c r="EM151" s="220"/>
      <c r="EN151" s="220"/>
      <c r="EO151" s="220"/>
      <c r="EP151" s="220"/>
      <c r="EQ151" s="220"/>
      <c r="ER151" s="220"/>
      <c r="ES151" s="220"/>
      <c r="ET151" s="220"/>
      <c r="EU151" s="220"/>
      <c r="EV151" s="220"/>
      <c r="EW151" s="220"/>
      <c r="EX151" s="220"/>
      <c r="EY151" s="220"/>
      <c r="EZ151" s="220"/>
      <c r="FA151" s="220"/>
      <c r="FB151" s="220"/>
      <c r="FC151" s="220"/>
      <c r="FD151" s="220"/>
      <c r="FE151" s="220"/>
      <c r="FF151" s="220"/>
      <c r="FG151" s="220"/>
      <c r="FH151" s="220"/>
      <c r="FI151" s="220"/>
      <c r="FJ151" s="220"/>
      <c r="FK151" s="220"/>
      <c r="FL151" s="220"/>
      <c r="FM151" s="220"/>
      <c r="FN151" s="220"/>
      <c r="FO151" s="220"/>
      <c r="FP151" s="220"/>
      <c r="FQ151" s="220"/>
      <c r="FR151" s="220"/>
      <c r="FS151" s="220"/>
      <c r="FT151" s="220"/>
      <c r="FU151" s="220"/>
      <c r="FV151" s="220"/>
      <c r="FW151" s="220"/>
      <c r="FX151" s="220"/>
      <c r="FY151" s="220"/>
      <c r="FZ151" s="220"/>
      <c r="GA151" s="220"/>
      <c r="GB151" s="220"/>
      <c r="GC151" s="220"/>
      <c r="GD151" s="220"/>
      <c r="GE151" s="220"/>
      <c r="GF151" s="220"/>
      <c r="GG151" s="220"/>
      <c r="GH151" s="220"/>
      <c r="GI151" s="220"/>
      <c r="GJ151" s="220"/>
      <c r="GK151" s="220"/>
      <c r="GL151" s="220"/>
      <c r="GM151" s="220"/>
      <c r="GN151" s="220"/>
      <c r="GO151" s="220"/>
      <c r="GP151" s="220"/>
      <c r="GQ151" s="220"/>
      <c r="GR151" s="220"/>
      <c r="GS151" s="220"/>
      <c r="GT151" s="220"/>
      <c r="GU151" s="220"/>
      <c r="GV151" s="220"/>
      <c r="GW151" s="220"/>
      <c r="GX151" s="220"/>
      <c r="GY151" s="220"/>
      <c r="GZ151" s="220"/>
      <c r="HA151" s="220"/>
      <c r="HB151" s="220"/>
      <c r="HC151" s="220"/>
      <c r="HD151" s="220"/>
      <c r="HE151" s="220"/>
      <c r="HF151" s="220"/>
      <c r="HG151" s="220"/>
      <c r="HH151" s="220"/>
      <c r="HI151" s="220"/>
      <c r="HJ151" s="220"/>
      <c r="HK151" s="220"/>
      <c r="HL151" s="220"/>
      <c r="HM151" s="220"/>
      <c r="HN151" s="220"/>
      <c r="HO151" s="220"/>
      <c r="HP151" s="220"/>
      <c r="HQ151" s="220"/>
      <c r="HR151" s="220"/>
      <c r="HS151" s="220"/>
      <c r="HT151" s="220"/>
      <c r="HU151" s="220"/>
      <c r="HV151" s="220"/>
      <c r="HW151" s="220"/>
      <c r="HX151" s="220"/>
      <c r="HY151" s="220"/>
      <c r="HZ151" s="220"/>
      <c r="IA151" s="220"/>
      <c r="IB151" s="220"/>
      <c r="IC151" s="220"/>
      <c r="ID151" s="220"/>
      <c r="IE151" s="220"/>
      <c r="IF151" s="220"/>
      <c r="IG151" s="220"/>
      <c r="IH151" s="220"/>
      <c r="II151" s="220"/>
      <c r="IJ151" s="220"/>
      <c r="IK151" s="220"/>
      <c r="IL151" s="220"/>
      <c r="IM151" s="220"/>
      <c r="IN151" s="220"/>
      <c r="IO151" s="220"/>
      <c r="IP151" s="220"/>
      <c r="IQ151" s="220"/>
      <c r="IR151" s="220"/>
      <c r="IS151" s="220"/>
      <c r="IT151" s="220"/>
      <c r="IU151" s="220"/>
      <c r="IV151" s="220"/>
    </row>
    <row r="152" spans="1:256" ht="43.5" x14ac:dyDescent="0.25">
      <c r="A152" s="20"/>
      <c r="B152" s="128" t="s">
        <v>65</v>
      </c>
      <c r="C152" s="119" t="s">
        <v>66</v>
      </c>
      <c r="D152" s="119" t="s">
        <v>67</v>
      </c>
      <c r="E152" s="119" t="s">
        <v>24</v>
      </c>
      <c r="F152" s="119" t="s">
        <v>140</v>
      </c>
      <c r="G152" s="118"/>
      <c r="H152" s="121">
        <f>H155</f>
        <v>70</v>
      </c>
      <c r="K152" s="410"/>
    </row>
    <row r="153" spans="1:256" x14ac:dyDescent="0.25">
      <c r="A153" s="19"/>
      <c r="B153" s="22" t="s">
        <v>54</v>
      </c>
      <c r="C153" s="27" t="s">
        <v>66</v>
      </c>
      <c r="D153" s="27" t="s">
        <v>69</v>
      </c>
      <c r="E153" s="27" t="s">
        <v>24</v>
      </c>
      <c r="F153" s="27" t="s">
        <v>140</v>
      </c>
      <c r="G153" s="28"/>
      <c r="H153" s="37">
        <f>H154</f>
        <v>70</v>
      </c>
      <c r="K153" s="410"/>
    </row>
    <row r="154" spans="1:256" ht="30" x14ac:dyDescent="0.25">
      <c r="A154" s="19"/>
      <c r="B154" s="22" t="s">
        <v>70</v>
      </c>
      <c r="C154" s="27" t="s">
        <v>66</v>
      </c>
      <c r="D154" s="27" t="s">
        <v>69</v>
      </c>
      <c r="E154" s="27" t="s">
        <v>24</v>
      </c>
      <c r="F154" s="27" t="s">
        <v>153</v>
      </c>
      <c r="G154" s="28"/>
      <c r="H154" s="37">
        <f>H155</f>
        <v>70</v>
      </c>
      <c r="K154" s="410"/>
    </row>
    <row r="155" spans="1:256" ht="16.5" customHeight="1" x14ac:dyDescent="0.25">
      <c r="A155" s="19"/>
      <c r="B155" s="364" t="s">
        <v>71</v>
      </c>
      <c r="C155" s="27" t="s">
        <v>66</v>
      </c>
      <c r="D155" s="27" t="s">
        <v>69</v>
      </c>
      <c r="E155" s="27" t="s">
        <v>24</v>
      </c>
      <c r="F155" s="27" t="s">
        <v>153</v>
      </c>
      <c r="G155" s="28" t="s">
        <v>72</v>
      </c>
      <c r="H155" s="37">
        <f>прил._7!K25</f>
        <v>70</v>
      </c>
      <c r="K155" s="410"/>
    </row>
    <row r="156" spans="1:256" ht="25.5" hidden="1" customHeight="1" x14ac:dyDescent="0.25">
      <c r="A156" s="170"/>
      <c r="B156" s="85" t="s">
        <v>213</v>
      </c>
      <c r="C156" s="71" t="s">
        <v>209</v>
      </c>
      <c r="D156" s="71" t="s">
        <v>67</v>
      </c>
      <c r="E156" s="71" t="s">
        <v>24</v>
      </c>
      <c r="F156" s="71" t="s">
        <v>140</v>
      </c>
      <c r="G156" s="269"/>
      <c r="H156" s="270" t="e">
        <f>H158+H160</f>
        <v>#REF!</v>
      </c>
      <c r="K156" s="410"/>
    </row>
    <row r="157" spans="1:256" ht="30" hidden="1" x14ac:dyDescent="0.25">
      <c r="A157" s="170"/>
      <c r="B157" s="85" t="s">
        <v>211</v>
      </c>
      <c r="C157" s="40" t="s">
        <v>209</v>
      </c>
      <c r="D157" s="40" t="s">
        <v>95</v>
      </c>
      <c r="E157" s="40" t="s">
        <v>24</v>
      </c>
      <c r="F157" s="40" t="s">
        <v>210</v>
      </c>
      <c r="G157" s="40"/>
      <c r="H157" s="270" t="e">
        <f>H158</f>
        <v>#REF!</v>
      </c>
      <c r="K157" s="410"/>
    </row>
    <row r="158" spans="1:256" ht="32.25" hidden="1" customHeight="1" x14ac:dyDescent="0.25">
      <c r="A158" s="38"/>
      <c r="B158" s="85" t="s">
        <v>81</v>
      </c>
      <c r="C158" s="40" t="s">
        <v>209</v>
      </c>
      <c r="D158" s="40" t="s">
        <v>95</v>
      </c>
      <c r="E158" s="40" t="s">
        <v>24</v>
      </c>
      <c r="F158" s="40" t="s">
        <v>210</v>
      </c>
      <c r="G158" s="40" t="s">
        <v>82</v>
      </c>
      <c r="H158" s="271" t="e">
        <f>прил._7!#REF!</f>
        <v>#REF!</v>
      </c>
      <c r="K158" s="410"/>
    </row>
    <row r="159" spans="1:256" ht="32.25" hidden="1" customHeight="1" x14ac:dyDescent="0.25">
      <c r="A159" s="38"/>
      <c r="B159" s="85" t="s">
        <v>212</v>
      </c>
      <c r="C159" s="40" t="s">
        <v>209</v>
      </c>
      <c r="D159" s="40" t="s">
        <v>89</v>
      </c>
      <c r="E159" s="40" t="s">
        <v>24</v>
      </c>
      <c r="F159" s="40" t="s">
        <v>210</v>
      </c>
      <c r="G159" s="40"/>
      <c r="H159" s="271" t="e">
        <f>H160</f>
        <v>#REF!</v>
      </c>
      <c r="K159" s="410"/>
    </row>
    <row r="160" spans="1:256" ht="32.25" hidden="1" customHeight="1" x14ac:dyDescent="0.25">
      <c r="A160" s="38"/>
      <c r="B160" s="85" t="s">
        <v>81</v>
      </c>
      <c r="C160" s="40" t="s">
        <v>209</v>
      </c>
      <c r="D160" s="40" t="s">
        <v>89</v>
      </c>
      <c r="E160" s="40" t="s">
        <v>24</v>
      </c>
      <c r="F160" s="40" t="s">
        <v>210</v>
      </c>
      <c r="G160" s="40" t="s">
        <v>82</v>
      </c>
      <c r="H160" s="271" t="e">
        <f>прил._7!#REF!</f>
        <v>#REF!</v>
      </c>
      <c r="K160" s="410"/>
    </row>
    <row r="161" spans="1:17" ht="32.25" customHeight="1" x14ac:dyDescent="0.25">
      <c r="A161" s="35"/>
      <c r="B161" s="29"/>
      <c r="C161" s="123"/>
      <c r="D161" s="123"/>
      <c r="E161" s="123"/>
      <c r="F161" s="123"/>
      <c r="G161" s="123"/>
      <c r="H161" s="124"/>
      <c r="K161" s="410"/>
    </row>
    <row r="162" spans="1:17" ht="32.25" customHeight="1" x14ac:dyDescent="0.25">
      <c r="A162" s="35"/>
      <c r="B162" s="29"/>
      <c r="C162" s="123"/>
      <c r="D162" s="123"/>
      <c r="E162" s="123"/>
      <c r="F162" s="123"/>
      <c r="G162" s="123"/>
      <c r="H162" s="124"/>
      <c r="K162" s="410"/>
    </row>
    <row r="163" spans="1:17" ht="32.25" customHeight="1" x14ac:dyDescent="0.25">
      <c r="A163" s="35"/>
      <c r="B163" s="29"/>
      <c r="C163" s="123"/>
      <c r="D163" s="123"/>
      <c r="E163" s="123"/>
      <c r="F163" s="123"/>
      <c r="G163" s="123"/>
      <c r="H163" s="124"/>
      <c r="K163" s="410"/>
    </row>
    <row r="164" spans="1:17" ht="18.75" x14ac:dyDescent="0.3">
      <c r="B164" s="518" t="s">
        <v>408</v>
      </c>
      <c r="C164" s="519"/>
      <c r="D164" s="519"/>
      <c r="E164" s="519"/>
      <c r="F164" s="519"/>
      <c r="G164" s="519"/>
      <c r="H164" s="519"/>
      <c r="K164" s="410"/>
      <c r="O164" s="410"/>
      <c r="P164" s="410"/>
      <c r="Q164" s="410"/>
    </row>
    <row r="165" spans="1:17" x14ac:dyDescent="0.25">
      <c r="B165" s="32"/>
      <c r="C165" s="32"/>
      <c r="D165" s="32"/>
      <c r="E165" s="32"/>
      <c r="F165" s="32"/>
      <c r="G165" s="147"/>
      <c r="H165" s="32"/>
      <c r="K165" s="410"/>
      <c r="O165" s="410"/>
      <c r="P165" s="410"/>
      <c r="Q165" s="410"/>
    </row>
    <row r="166" spans="1:17" x14ac:dyDescent="0.25">
      <c r="K166" s="410"/>
      <c r="O166" s="410"/>
      <c r="P166" s="410"/>
      <c r="Q166" s="410"/>
    </row>
    <row r="167" spans="1:17" x14ac:dyDescent="0.25">
      <c r="K167" s="410"/>
    </row>
  </sheetData>
  <mergeCells count="10">
    <mergeCell ref="C10:F10"/>
    <mergeCell ref="C11:F11"/>
    <mergeCell ref="B164:H164"/>
    <mergeCell ref="C1:H1"/>
    <mergeCell ref="C2:H2"/>
    <mergeCell ref="C3:H3"/>
    <mergeCell ref="C4:H4"/>
    <mergeCell ref="C7:H7"/>
    <mergeCell ref="A8:H8"/>
    <mergeCell ref="C5:H5"/>
  </mergeCells>
  <phoneticPr fontId="38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52"/>
  <sheetViews>
    <sheetView view="pageBreakPreview" zoomScale="80" zoomScaleNormal="91" zoomScaleSheetLayoutView="80" workbookViewId="0">
      <selection activeCell="L13" sqref="L13:L149"/>
    </sheetView>
  </sheetViews>
  <sheetFormatPr defaultColWidth="11.42578125" defaultRowHeight="15" x14ac:dyDescent="0.25"/>
  <cols>
    <col min="1" max="1" width="3.85546875" style="76" customWidth="1"/>
    <col min="2" max="2" width="69.140625" style="76" customWidth="1"/>
    <col min="3" max="3" width="4.85546875" style="76" customWidth="1"/>
    <col min="4" max="5" width="3.85546875" style="76" customWidth="1"/>
    <col min="6" max="6" width="4.140625" style="76" customWidth="1"/>
    <col min="7" max="8" width="2.5703125" style="76" customWidth="1"/>
    <col min="9" max="9" width="7.42578125" style="76" customWidth="1"/>
    <col min="10" max="10" width="4.7109375" style="125" customWidth="1"/>
    <col min="11" max="11" width="11.42578125" style="76" customWidth="1"/>
    <col min="12" max="12" width="11.28515625" style="238" customWidth="1"/>
    <col min="13" max="13" width="14.7109375" style="239" customWidth="1"/>
    <col min="14" max="14" width="9.140625" style="239" customWidth="1"/>
    <col min="15" max="15" width="14.42578125" style="76" customWidth="1"/>
    <col min="16" max="246" width="9.140625" style="76" customWidth="1"/>
    <col min="247" max="247" width="3.85546875" style="76" customWidth="1"/>
    <col min="248" max="248" width="45.28515625" style="76" customWidth="1"/>
    <col min="249" max="249" width="4.85546875" style="76" customWidth="1"/>
    <col min="250" max="251" width="3.85546875" style="76" customWidth="1"/>
    <col min="252" max="252" width="3.7109375" style="76" customWidth="1"/>
    <col min="253" max="253" width="2.5703125" style="76" customWidth="1"/>
    <col min="254" max="254" width="7.42578125" style="76" customWidth="1"/>
    <col min="255" max="255" width="4.7109375" style="76" customWidth="1"/>
    <col min="256" max="16384" width="11.42578125" style="76"/>
  </cols>
  <sheetData>
    <row r="1" spans="1:17" x14ac:dyDescent="0.25">
      <c r="B1"/>
      <c r="C1" s="522" t="s">
        <v>355</v>
      </c>
      <c r="D1" s="522"/>
      <c r="E1" s="522"/>
      <c r="F1" s="522"/>
      <c r="G1" s="522"/>
      <c r="H1" s="522"/>
      <c r="I1" s="522"/>
      <c r="J1" s="522"/>
      <c r="K1" s="522"/>
    </row>
    <row r="2" spans="1:17" x14ac:dyDescent="0.25">
      <c r="C2" s="522" t="s">
        <v>0</v>
      </c>
      <c r="D2" s="522"/>
      <c r="E2" s="522"/>
      <c r="F2" s="522"/>
      <c r="G2" s="522"/>
      <c r="H2" s="522"/>
      <c r="I2" s="522"/>
      <c r="J2" s="522"/>
      <c r="K2" s="522"/>
      <c r="P2" s="259"/>
      <c r="Q2" s="259"/>
    </row>
    <row r="3" spans="1:17" x14ac:dyDescent="0.25">
      <c r="C3" s="522" t="s">
        <v>1</v>
      </c>
      <c r="D3" s="522"/>
      <c r="E3" s="522"/>
      <c r="F3" s="522"/>
      <c r="G3" s="522"/>
      <c r="H3" s="522"/>
      <c r="I3" s="522"/>
      <c r="J3" s="522"/>
      <c r="K3" s="522"/>
    </row>
    <row r="4" spans="1:17" x14ac:dyDescent="0.25">
      <c r="C4" s="522" t="s">
        <v>2</v>
      </c>
      <c r="D4" s="522"/>
      <c r="E4" s="522"/>
      <c r="F4" s="522"/>
      <c r="G4" s="522"/>
      <c r="H4" s="522"/>
      <c r="I4" s="522"/>
      <c r="J4" s="522"/>
      <c r="K4" s="522"/>
    </row>
    <row r="5" spans="1:17" x14ac:dyDescent="0.25">
      <c r="B5" s="522" t="s">
        <v>519</v>
      </c>
      <c r="C5" s="489"/>
      <c r="D5" s="489"/>
      <c r="E5" s="489"/>
      <c r="F5" s="489"/>
      <c r="G5" s="489"/>
      <c r="H5" s="489"/>
      <c r="I5" s="489"/>
      <c r="J5" s="489"/>
      <c r="K5" s="489"/>
    </row>
    <row r="6" spans="1:17" x14ac:dyDescent="0.25">
      <c r="C6" s="458"/>
      <c r="D6" s="458"/>
      <c r="E6" s="458"/>
      <c r="F6" s="458"/>
      <c r="G6" s="458"/>
      <c r="H6" s="458"/>
      <c r="I6" s="458"/>
      <c r="J6" s="458"/>
      <c r="K6" s="458"/>
    </row>
    <row r="7" spans="1:17" ht="12.75" customHeight="1" x14ac:dyDescent="0.25">
      <c r="C7" s="522"/>
      <c r="D7" s="522"/>
      <c r="E7" s="522"/>
      <c r="F7" s="522"/>
      <c r="G7" s="522"/>
      <c r="H7" s="522"/>
      <c r="I7" s="522"/>
      <c r="J7" s="522"/>
      <c r="K7" s="522"/>
    </row>
    <row r="8" spans="1:17" x14ac:dyDescent="0.25">
      <c r="A8" s="523" t="s">
        <v>412</v>
      </c>
      <c r="B8" s="523"/>
      <c r="C8" s="523"/>
      <c r="D8" s="523"/>
      <c r="E8" s="523"/>
      <c r="F8" s="523"/>
      <c r="G8" s="523"/>
      <c r="H8" s="523"/>
      <c r="I8" s="523"/>
      <c r="J8" s="523"/>
      <c r="K8" s="523"/>
    </row>
    <row r="9" spans="1:17" ht="6" customHeight="1" x14ac:dyDescent="0.25">
      <c r="A9" s="526"/>
      <c r="B9" s="526"/>
      <c r="C9" s="526"/>
      <c r="D9" s="526"/>
      <c r="E9" s="526"/>
      <c r="F9" s="526"/>
      <c r="G9" s="526"/>
      <c r="H9" s="526"/>
      <c r="I9" s="526"/>
      <c r="J9" s="526"/>
      <c r="K9" s="526"/>
    </row>
    <row r="10" spans="1:17" ht="17.25" customHeight="1" x14ac:dyDescent="0.25">
      <c r="A10" s="142"/>
      <c r="B10" s="142"/>
      <c r="C10" s="142"/>
      <c r="D10" s="142"/>
      <c r="E10" s="142"/>
      <c r="F10" s="142"/>
      <c r="G10" s="142"/>
      <c r="H10" s="142"/>
      <c r="I10" s="142"/>
      <c r="J10" s="143"/>
      <c r="K10" s="144" t="s">
        <v>60</v>
      </c>
    </row>
    <row r="11" spans="1:17" ht="43.5" customHeight="1" x14ac:dyDescent="0.25">
      <c r="A11" s="137" t="s">
        <v>61</v>
      </c>
      <c r="B11" s="137" t="s">
        <v>4</v>
      </c>
      <c r="C11" s="138" t="s">
        <v>62</v>
      </c>
      <c r="D11" s="139" t="s">
        <v>63</v>
      </c>
      <c r="E11" s="139" t="s">
        <v>6</v>
      </c>
      <c r="F11" s="527" t="s">
        <v>33</v>
      </c>
      <c r="G11" s="528"/>
      <c r="H11" s="528"/>
      <c r="I11" s="529"/>
      <c r="J11" s="140" t="s">
        <v>34</v>
      </c>
      <c r="K11" s="141" t="s">
        <v>163</v>
      </c>
      <c r="L11" s="240"/>
      <c r="M11" s="241"/>
    </row>
    <row r="12" spans="1:17" x14ac:dyDescent="0.25">
      <c r="A12" s="39">
        <v>1</v>
      </c>
      <c r="B12" s="39">
        <v>2</v>
      </c>
      <c r="C12" s="39">
        <v>3</v>
      </c>
      <c r="D12" s="39">
        <v>4</v>
      </c>
      <c r="E12" s="39">
        <v>5</v>
      </c>
      <c r="F12" s="530">
        <v>6</v>
      </c>
      <c r="G12" s="531"/>
      <c r="H12" s="531"/>
      <c r="I12" s="532"/>
      <c r="J12" s="126">
        <v>7</v>
      </c>
      <c r="K12" s="39">
        <v>8</v>
      </c>
      <c r="L12" s="258"/>
      <c r="M12" s="258"/>
    </row>
    <row r="13" spans="1:17" x14ac:dyDescent="0.25">
      <c r="A13" s="39"/>
      <c r="B13" s="78" t="s">
        <v>64</v>
      </c>
      <c r="C13" s="70"/>
      <c r="D13" s="70"/>
      <c r="E13" s="70"/>
      <c r="F13" s="111"/>
      <c r="G13" s="112"/>
      <c r="H13" s="112"/>
      <c r="I13" s="113"/>
      <c r="J13" s="113"/>
      <c r="K13" s="372">
        <f>K26+K14</f>
        <v>22371</v>
      </c>
      <c r="L13" s="240"/>
      <c r="M13" s="241"/>
      <c r="N13" s="242"/>
      <c r="O13" s="77"/>
      <c r="Q13" s="77"/>
    </row>
    <row r="14" spans="1:17" x14ac:dyDescent="0.25">
      <c r="A14" s="70">
        <v>1</v>
      </c>
      <c r="B14" s="69" t="s">
        <v>131</v>
      </c>
      <c r="C14" s="70">
        <v>991</v>
      </c>
      <c r="D14" s="71"/>
      <c r="E14" s="71"/>
      <c r="F14" s="108"/>
      <c r="G14" s="109"/>
      <c r="H14" s="109"/>
      <c r="I14" s="110"/>
      <c r="J14" s="71"/>
      <c r="K14" s="372">
        <f>K21+K20</f>
        <v>80</v>
      </c>
    </row>
    <row r="15" spans="1:17" x14ac:dyDescent="0.25">
      <c r="A15" s="70"/>
      <c r="B15" s="69" t="s">
        <v>8</v>
      </c>
      <c r="C15" s="70">
        <v>991</v>
      </c>
      <c r="D15" s="71" t="s">
        <v>23</v>
      </c>
      <c r="E15" s="71" t="s">
        <v>24</v>
      </c>
      <c r="F15" s="108"/>
      <c r="G15" s="109"/>
      <c r="H15" s="109"/>
      <c r="I15" s="110"/>
      <c r="J15" s="71"/>
      <c r="K15" s="372">
        <f>K14</f>
        <v>80</v>
      </c>
    </row>
    <row r="16" spans="1:17" ht="47.25" x14ac:dyDescent="0.25">
      <c r="A16" s="70"/>
      <c r="B16" s="229" t="s">
        <v>202</v>
      </c>
      <c r="C16" s="70">
        <v>991</v>
      </c>
      <c r="D16" s="71" t="s">
        <v>23</v>
      </c>
      <c r="E16" s="72" t="s">
        <v>27</v>
      </c>
      <c r="F16" s="108"/>
      <c r="G16" s="80"/>
      <c r="H16" s="80"/>
      <c r="I16" s="81"/>
      <c r="J16" s="74"/>
      <c r="K16" s="372">
        <f>K20</f>
        <v>10</v>
      </c>
      <c r="N16" s="241"/>
    </row>
    <row r="17" spans="1:17" ht="42.75" customHeight="1" x14ac:dyDescent="0.25">
      <c r="A17" s="39"/>
      <c r="B17" s="229" t="s">
        <v>203</v>
      </c>
      <c r="C17" s="39">
        <v>991</v>
      </c>
      <c r="D17" s="40" t="s">
        <v>23</v>
      </c>
      <c r="E17" s="41" t="s">
        <v>27</v>
      </c>
      <c r="F17" s="41" t="s">
        <v>201</v>
      </c>
      <c r="G17" s="228" t="s">
        <v>67</v>
      </c>
      <c r="H17" s="42" t="s">
        <v>24</v>
      </c>
      <c r="I17" s="43" t="s">
        <v>140</v>
      </c>
      <c r="J17" s="43"/>
      <c r="K17" s="365">
        <f>K20</f>
        <v>10</v>
      </c>
      <c r="O17" s="77"/>
    </row>
    <row r="18" spans="1:17" ht="15.75" x14ac:dyDescent="0.25">
      <c r="A18" s="39"/>
      <c r="B18" s="229" t="s">
        <v>204</v>
      </c>
      <c r="C18" s="39">
        <v>991</v>
      </c>
      <c r="D18" s="40" t="s">
        <v>23</v>
      </c>
      <c r="E18" s="41" t="s">
        <v>27</v>
      </c>
      <c r="F18" s="41" t="s">
        <v>201</v>
      </c>
      <c r="G18" s="228" t="s">
        <v>69</v>
      </c>
      <c r="H18" s="42" t="s">
        <v>24</v>
      </c>
      <c r="I18" s="43" t="s">
        <v>140</v>
      </c>
      <c r="J18" s="43"/>
      <c r="K18" s="365">
        <f>K20</f>
        <v>10</v>
      </c>
      <c r="N18" s="241"/>
      <c r="P18" s="77"/>
    </row>
    <row r="19" spans="1:17" ht="15.75" x14ac:dyDescent="0.25">
      <c r="A19" s="70"/>
      <c r="B19" s="229" t="s">
        <v>205</v>
      </c>
      <c r="C19" s="39">
        <v>991</v>
      </c>
      <c r="D19" s="40" t="s">
        <v>23</v>
      </c>
      <c r="E19" s="40" t="s">
        <v>27</v>
      </c>
      <c r="F19" s="166" t="s">
        <v>201</v>
      </c>
      <c r="G19" s="227" t="s">
        <v>69</v>
      </c>
      <c r="H19" s="227" t="s">
        <v>24</v>
      </c>
      <c r="I19" s="168" t="s">
        <v>140</v>
      </c>
      <c r="J19" s="40"/>
      <c r="K19" s="365">
        <f>K20</f>
        <v>10</v>
      </c>
    </row>
    <row r="20" spans="1:17" ht="31.5" x14ac:dyDescent="0.25">
      <c r="A20" s="70"/>
      <c r="B20" s="299" t="s">
        <v>206</v>
      </c>
      <c r="C20" s="39">
        <v>991</v>
      </c>
      <c r="D20" s="40" t="s">
        <v>23</v>
      </c>
      <c r="E20" s="40" t="s">
        <v>27</v>
      </c>
      <c r="F20" s="166" t="s">
        <v>201</v>
      </c>
      <c r="G20" s="227" t="s">
        <v>69</v>
      </c>
      <c r="H20" s="227" t="s">
        <v>24</v>
      </c>
      <c r="I20" s="168" t="s">
        <v>153</v>
      </c>
      <c r="J20" s="40" t="s">
        <v>82</v>
      </c>
      <c r="K20" s="365">
        <v>10</v>
      </c>
    </row>
    <row r="21" spans="1:17" ht="20.25" customHeight="1" x14ac:dyDescent="0.25">
      <c r="A21" s="70"/>
      <c r="B21" s="69" t="s">
        <v>8</v>
      </c>
      <c r="C21" s="70">
        <v>991</v>
      </c>
      <c r="D21" s="71" t="s">
        <v>23</v>
      </c>
      <c r="E21" s="71" t="s">
        <v>29</v>
      </c>
      <c r="F21" s="108"/>
      <c r="G21" s="109"/>
      <c r="H21" s="109"/>
      <c r="I21" s="110"/>
      <c r="J21" s="71"/>
      <c r="K21" s="114">
        <f>K25</f>
        <v>70</v>
      </c>
    </row>
    <row r="22" spans="1:17" ht="45" customHeight="1" x14ac:dyDescent="0.25">
      <c r="A22" s="39"/>
      <c r="B22" s="79" t="s">
        <v>65</v>
      </c>
      <c r="C22" s="39">
        <v>991</v>
      </c>
      <c r="D22" s="40" t="s">
        <v>23</v>
      </c>
      <c r="E22" s="41" t="s">
        <v>29</v>
      </c>
      <c r="F22" s="41" t="s">
        <v>66</v>
      </c>
      <c r="G22" s="42" t="s">
        <v>67</v>
      </c>
      <c r="H22" s="42" t="s">
        <v>24</v>
      </c>
      <c r="I22" s="43" t="s">
        <v>140</v>
      </c>
      <c r="J22" s="43"/>
      <c r="K22" s="365">
        <f>K25</f>
        <v>70</v>
      </c>
      <c r="O22" s="77"/>
    </row>
    <row r="23" spans="1:17" x14ac:dyDescent="0.25">
      <c r="A23" s="39"/>
      <c r="B23" s="79" t="s">
        <v>54</v>
      </c>
      <c r="C23" s="39">
        <v>991</v>
      </c>
      <c r="D23" s="40" t="s">
        <v>23</v>
      </c>
      <c r="E23" s="41" t="s">
        <v>29</v>
      </c>
      <c r="F23" s="41" t="s">
        <v>66</v>
      </c>
      <c r="G23" s="42" t="s">
        <v>69</v>
      </c>
      <c r="H23" s="42" t="s">
        <v>24</v>
      </c>
      <c r="I23" s="43" t="s">
        <v>140</v>
      </c>
      <c r="J23" s="43"/>
      <c r="K23" s="115">
        <f>K25</f>
        <v>70</v>
      </c>
      <c r="N23" s="241"/>
      <c r="P23" s="77"/>
    </row>
    <row r="24" spans="1:17" ht="30" customHeight="1" x14ac:dyDescent="0.25">
      <c r="A24" s="39"/>
      <c r="B24" s="82" t="s">
        <v>70</v>
      </c>
      <c r="C24" s="39">
        <v>991</v>
      </c>
      <c r="D24" s="40" t="s">
        <v>23</v>
      </c>
      <c r="E24" s="41" t="s">
        <v>29</v>
      </c>
      <c r="F24" s="41" t="s">
        <v>66</v>
      </c>
      <c r="G24" s="42" t="s">
        <v>69</v>
      </c>
      <c r="H24" s="42" t="s">
        <v>24</v>
      </c>
      <c r="I24" s="43" t="s">
        <v>153</v>
      </c>
      <c r="J24" s="43"/>
      <c r="K24" s="115">
        <f>K25</f>
        <v>70</v>
      </c>
      <c r="O24" s="77"/>
      <c r="P24" s="77"/>
    </row>
    <row r="25" spans="1:17" ht="21" customHeight="1" x14ac:dyDescent="0.25">
      <c r="A25" s="39"/>
      <c r="B25" s="79" t="s">
        <v>71</v>
      </c>
      <c r="C25" s="377">
        <v>991</v>
      </c>
      <c r="D25" s="378" t="s">
        <v>23</v>
      </c>
      <c r="E25" s="379" t="s">
        <v>29</v>
      </c>
      <c r="F25" s="379" t="s">
        <v>66</v>
      </c>
      <c r="G25" s="370" t="s">
        <v>69</v>
      </c>
      <c r="H25" s="370" t="s">
        <v>24</v>
      </c>
      <c r="I25" s="380" t="s">
        <v>153</v>
      </c>
      <c r="J25" s="380" t="s">
        <v>72</v>
      </c>
      <c r="K25" s="365">
        <v>70</v>
      </c>
      <c r="L25" s="240"/>
      <c r="N25" s="241"/>
      <c r="O25" s="77"/>
    </row>
    <row r="26" spans="1:17" ht="36.75" customHeight="1" x14ac:dyDescent="0.25">
      <c r="A26" s="70">
        <v>2</v>
      </c>
      <c r="B26" s="83" t="s">
        <v>73</v>
      </c>
      <c r="C26" s="70">
        <v>992</v>
      </c>
      <c r="D26" s="68"/>
      <c r="E26" s="68"/>
      <c r="F26" s="41"/>
      <c r="G26" s="42"/>
      <c r="H26" s="42"/>
      <c r="I26" s="43"/>
      <c r="J26" s="70"/>
      <c r="K26" s="114">
        <f>K27+K64+K70+K80+K99+K116+K123+K133+K139+K145</f>
        <v>22291</v>
      </c>
      <c r="L26" s="240"/>
      <c r="N26" s="241"/>
      <c r="O26" s="77"/>
      <c r="P26" s="77"/>
      <c r="Q26" s="77"/>
    </row>
    <row r="27" spans="1:17" s="75" customFormat="1" ht="14.25" x14ac:dyDescent="0.2">
      <c r="A27" s="70"/>
      <c r="B27" s="83" t="s">
        <v>8</v>
      </c>
      <c r="C27" s="70">
        <v>992</v>
      </c>
      <c r="D27" s="71" t="s">
        <v>23</v>
      </c>
      <c r="E27" s="71" t="s">
        <v>24</v>
      </c>
      <c r="F27" s="72"/>
      <c r="G27" s="73"/>
      <c r="H27" s="73"/>
      <c r="I27" s="74"/>
      <c r="J27" s="71"/>
      <c r="K27" s="114">
        <f>K28+K33+K48+K53</f>
        <v>9940.1</v>
      </c>
      <c r="L27" s="243"/>
      <c r="M27" s="244"/>
      <c r="N27" s="244"/>
    </row>
    <row r="28" spans="1:17" s="75" customFormat="1" ht="51" customHeight="1" x14ac:dyDescent="0.2">
      <c r="A28" s="70"/>
      <c r="B28" s="69" t="s">
        <v>37</v>
      </c>
      <c r="C28" s="70">
        <v>992</v>
      </c>
      <c r="D28" s="71" t="s">
        <v>23</v>
      </c>
      <c r="E28" s="71" t="s">
        <v>25</v>
      </c>
      <c r="F28" s="72"/>
      <c r="G28" s="73"/>
      <c r="H28" s="73"/>
      <c r="I28" s="74"/>
      <c r="J28" s="71"/>
      <c r="K28" s="114">
        <f>K32</f>
        <v>853.1</v>
      </c>
      <c r="L28" s="243"/>
      <c r="M28" s="244"/>
      <c r="N28" s="244"/>
    </row>
    <row r="29" spans="1:17" s="75" customFormat="1" x14ac:dyDescent="0.25">
      <c r="A29" s="70"/>
      <c r="B29" s="79" t="s">
        <v>74</v>
      </c>
      <c r="C29" s="39">
        <v>992</v>
      </c>
      <c r="D29" s="40" t="s">
        <v>23</v>
      </c>
      <c r="E29" s="40" t="s">
        <v>25</v>
      </c>
      <c r="F29" s="41" t="s">
        <v>75</v>
      </c>
      <c r="G29" s="42" t="s">
        <v>67</v>
      </c>
      <c r="H29" s="42" t="s">
        <v>24</v>
      </c>
      <c r="I29" s="43" t="s">
        <v>140</v>
      </c>
      <c r="J29" s="40"/>
      <c r="K29" s="115">
        <f>K32</f>
        <v>853.1</v>
      </c>
      <c r="L29" s="243"/>
      <c r="M29" s="244"/>
      <c r="N29" s="244"/>
      <c r="O29" s="90"/>
    </row>
    <row r="30" spans="1:17" s="75" customFormat="1" x14ac:dyDescent="0.25">
      <c r="A30" s="70"/>
      <c r="B30" s="79" t="s">
        <v>52</v>
      </c>
      <c r="C30" s="39">
        <v>992</v>
      </c>
      <c r="D30" s="40" t="s">
        <v>23</v>
      </c>
      <c r="E30" s="40" t="s">
        <v>25</v>
      </c>
      <c r="F30" s="41" t="s">
        <v>75</v>
      </c>
      <c r="G30" s="42" t="s">
        <v>76</v>
      </c>
      <c r="H30" s="42" t="s">
        <v>24</v>
      </c>
      <c r="I30" s="43" t="s">
        <v>140</v>
      </c>
      <c r="J30" s="40"/>
      <c r="K30" s="115">
        <f>K32</f>
        <v>853.1</v>
      </c>
      <c r="L30" s="243"/>
      <c r="M30" s="244"/>
      <c r="N30" s="244"/>
      <c r="O30" s="90"/>
    </row>
    <row r="31" spans="1:17" s="75" customFormat="1" x14ac:dyDescent="0.25">
      <c r="A31" s="70"/>
      <c r="B31" s="79" t="s">
        <v>70</v>
      </c>
      <c r="C31" s="39">
        <v>992</v>
      </c>
      <c r="D31" s="40" t="s">
        <v>23</v>
      </c>
      <c r="E31" s="40" t="s">
        <v>25</v>
      </c>
      <c r="F31" s="41" t="s">
        <v>75</v>
      </c>
      <c r="G31" s="42" t="s">
        <v>76</v>
      </c>
      <c r="H31" s="42" t="s">
        <v>24</v>
      </c>
      <c r="I31" s="43" t="s">
        <v>153</v>
      </c>
      <c r="J31" s="40"/>
      <c r="K31" s="115">
        <f>K32</f>
        <v>853.1</v>
      </c>
      <c r="L31" s="243"/>
      <c r="M31" s="244"/>
      <c r="N31" s="244"/>
    </row>
    <row r="32" spans="1:17" s="75" customFormat="1" ht="75" customHeight="1" x14ac:dyDescent="0.25">
      <c r="A32" s="70"/>
      <c r="B32" s="79" t="s">
        <v>77</v>
      </c>
      <c r="C32" s="39">
        <v>992</v>
      </c>
      <c r="D32" s="40" t="s">
        <v>23</v>
      </c>
      <c r="E32" s="40" t="s">
        <v>25</v>
      </c>
      <c r="F32" s="41" t="s">
        <v>75</v>
      </c>
      <c r="G32" s="42" t="s">
        <v>76</v>
      </c>
      <c r="H32" s="42" t="s">
        <v>24</v>
      </c>
      <c r="I32" s="43" t="s">
        <v>153</v>
      </c>
      <c r="J32" s="40" t="s">
        <v>78</v>
      </c>
      <c r="K32" s="365">
        <v>853.1</v>
      </c>
      <c r="L32" s="243"/>
      <c r="M32" s="244"/>
      <c r="N32" s="244"/>
      <c r="O32" s="90"/>
    </row>
    <row r="33" spans="1:14" s="75" customFormat="1" ht="72.75" customHeight="1" x14ac:dyDescent="0.2">
      <c r="A33" s="70"/>
      <c r="B33" s="69" t="s">
        <v>79</v>
      </c>
      <c r="C33" s="70">
        <v>992</v>
      </c>
      <c r="D33" s="71" t="s">
        <v>23</v>
      </c>
      <c r="E33" s="71" t="s">
        <v>26</v>
      </c>
      <c r="F33" s="72"/>
      <c r="G33" s="73"/>
      <c r="H33" s="73"/>
      <c r="I33" s="74"/>
      <c r="J33" s="71"/>
      <c r="K33" s="114">
        <f>K37+K38+K39+K42+K43</f>
        <v>4709.8</v>
      </c>
      <c r="L33" s="243"/>
      <c r="M33" s="245"/>
      <c r="N33" s="244"/>
    </row>
    <row r="34" spans="1:14" s="75" customFormat="1" x14ac:dyDescent="0.25">
      <c r="A34" s="70"/>
      <c r="B34" s="79" t="s">
        <v>187</v>
      </c>
      <c r="C34" s="39">
        <v>992</v>
      </c>
      <c r="D34" s="40" t="s">
        <v>23</v>
      </c>
      <c r="E34" s="40" t="s">
        <v>26</v>
      </c>
      <c r="F34" s="41" t="s">
        <v>80</v>
      </c>
      <c r="G34" s="42" t="s">
        <v>67</v>
      </c>
      <c r="H34" s="42" t="s">
        <v>24</v>
      </c>
      <c r="I34" s="43" t="s">
        <v>140</v>
      </c>
      <c r="J34" s="40"/>
      <c r="K34" s="115">
        <f>K35+K40+K43</f>
        <v>4709.8</v>
      </c>
      <c r="L34" s="243"/>
      <c r="M34" s="244"/>
      <c r="N34" s="244"/>
    </row>
    <row r="35" spans="1:14" x14ac:dyDescent="0.25">
      <c r="A35" s="38"/>
      <c r="B35" s="79" t="s">
        <v>187</v>
      </c>
      <c r="C35" s="39">
        <v>992</v>
      </c>
      <c r="D35" s="40" t="s">
        <v>23</v>
      </c>
      <c r="E35" s="40" t="s">
        <v>26</v>
      </c>
      <c r="F35" s="41" t="s">
        <v>80</v>
      </c>
      <c r="G35" s="42" t="s">
        <v>76</v>
      </c>
      <c r="H35" s="42" t="s">
        <v>24</v>
      </c>
      <c r="I35" s="43" t="s">
        <v>140</v>
      </c>
      <c r="J35" s="40"/>
      <c r="K35" s="115">
        <f>K36</f>
        <v>4620.6000000000004</v>
      </c>
    </row>
    <row r="36" spans="1:14" x14ac:dyDescent="0.25">
      <c r="A36" s="38"/>
      <c r="B36" s="79" t="s">
        <v>70</v>
      </c>
      <c r="C36" s="39">
        <v>992</v>
      </c>
      <c r="D36" s="40" t="s">
        <v>23</v>
      </c>
      <c r="E36" s="40" t="s">
        <v>26</v>
      </c>
      <c r="F36" s="41" t="s">
        <v>80</v>
      </c>
      <c r="G36" s="42" t="s">
        <v>76</v>
      </c>
      <c r="H36" s="42" t="s">
        <v>24</v>
      </c>
      <c r="I36" s="43" t="s">
        <v>153</v>
      </c>
      <c r="J36" s="40"/>
      <c r="K36" s="115">
        <f>K37+K38+K39</f>
        <v>4620.6000000000004</v>
      </c>
    </row>
    <row r="37" spans="1:14" ht="76.5" customHeight="1" x14ac:dyDescent="0.25">
      <c r="A37" s="38"/>
      <c r="B37" s="79" t="s">
        <v>77</v>
      </c>
      <c r="C37" s="39">
        <v>992</v>
      </c>
      <c r="D37" s="40" t="s">
        <v>23</v>
      </c>
      <c r="E37" s="40" t="s">
        <v>26</v>
      </c>
      <c r="F37" s="41" t="s">
        <v>80</v>
      </c>
      <c r="G37" s="42" t="s">
        <v>76</v>
      </c>
      <c r="H37" s="42" t="s">
        <v>24</v>
      </c>
      <c r="I37" s="43" t="s">
        <v>153</v>
      </c>
      <c r="J37" s="40" t="s">
        <v>78</v>
      </c>
      <c r="K37" s="115">
        <v>3427.6</v>
      </c>
    </row>
    <row r="38" spans="1:14" ht="28.5" customHeight="1" x14ac:dyDescent="0.25">
      <c r="A38" s="38"/>
      <c r="B38" s="79" t="s">
        <v>81</v>
      </c>
      <c r="C38" s="39">
        <v>992</v>
      </c>
      <c r="D38" s="40" t="s">
        <v>23</v>
      </c>
      <c r="E38" s="40" t="s">
        <v>26</v>
      </c>
      <c r="F38" s="41" t="s">
        <v>80</v>
      </c>
      <c r="G38" s="42" t="s">
        <v>76</v>
      </c>
      <c r="H38" s="42" t="s">
        <v>24</v>
      </c>
      <c r="I38" s="43" t="s">
        <v>153</v>
      </c>
      <c r="J38" s="40" t="s">
        <v>82</v>
      </c>
      <c r="K38" s="115">
        <v>1125.5</v>
      </c>
    </row>
    <row r="39" spans="1:14" ht="16.5" customHeight="1" x14ac:dyDescent="0.25">
      <c r="A39" s="297"/>
      <c r="B39" s="21" t="s">
        <v>83</v>
      </c>
      <c r="C39" s="172">
        <v>992</v>
      </c>
      <c r="D39" s="27" t="s">
        <v>23</v>
      </c>
      <c r="E39" s="27" t="s">
        <v>26</v>
      </c>
      <c r="F39" s="162" t="s">
        <v>80</v>
      </c>
      <c r="G39" s="164" t="s">
        <v>76</v>
      </c>
      <c r="H39" s="164" t="s">
        <v>24</v>
      </c>
      <c r="I39" s="28" t="s">
        <v>153</v>
      </c>
      <c r="J39" s="27" t="s">
        <v>84</v>
      </c>
      <c r="K39" s="173">
        <v>67.5</v>
      </c>
    </row>
    <row r="40" spans="1:14" x14ac:dyDescent="0.25">
      <c r="A40" s="38"/>
      <c r="B40" s="79" t="s">
        <v>57</v>
      </c>
      <c r="C40" s="39">
        <v>992</v>
      </c>
      <c r="D40" s="40" t="s">
        <v>23</v>
      </c>
      <c r="E40" s="40" t="s">
        <v>26</v>
      </c>
      <c r="F40" s="41" t="s">
        <v>80</v>
      </c>
      <c r="G40" s="42" t="s">
        <v>69</v>
      </c>
      <c r="H40" s="42" t="s">
        <v>24</v>
      </c>
      <c r="I40" s="43" t="s">
        <v>140</v>
      </c>
      <c r="J40" s="40"/>
      <c r="K40" s="115">
        <f>K41</f>
        <v>3.8</v>
      </c>
    </row>
    <row r="41" spans="1:14" ht="30" x14ac:dyDescent="0.25">
      <c r="A41" s="38"/>
      <c r="B41" s="79" t="s">
        <v>85</v>
      </c>
      <c r="C41" s="39">
        <v>992</v>
      </c>
      <c r="D41" s="40" t="s">
        <v>23</v>
      </c>
      <c r="E41" s="40" t="s">
        <v>26</v>
      </c>
      <c r="F41" s="41" t="s">
        <v>80</v>
      </c>
      <c r="G41" s="42" t="s">
        <v>69</v>
      </c>
      <c r="H41" s="42" t="s">
        <v>24</v>
      </c>
      <c r="I41" s="43" t="s">
        <v>154</v>
      </c>
      <c r="J41" s="40"/>
      <c r="K41" s="115">
        <f>K42</f>
        <v>3.8</v>
      </c>
    </row>
    <row r="42" spans="1:14" ht="44.25" customHeight="1" x14ac:dyDescent="0.25">
      <c r="A42" s="169"/>
      <c r="B42" s="86" t="s">
        <v>81</v>
      </c>
      <c r="C42" s="170">
        <v>992</v>
      </c>
      <c r="D42" s="234" t="s">
        <v>23</v>
      </c>
      <c r="E42" s="234" t="s">
        <v>26</v>
      </c>
      <c r="F42" s="415" t="s">
        <v>80</v>
      </c>
      <c r="G42" s="416" t="s">
        <v>69</v>
      </c>
      <c r="H42" s="416" t="s">
        <v>24</v>
      </c>
      <c r="I42" s="269" t="s">
        <v>154</v>
      </c>
      <c r="J42" s="234" t="s">
        <v>82</v>
      </c>
      <c r="K42" s="236">
        <v>3.8</v>
      </c>
    </row>
    <row r="43" spans="1:14" x14ac:dyDescent="0.25">
      <c r="A43" s="38"/>
      <c r="B43" s="85" t="s">
        <v>431</v>
      </c>
      <c r="C43" s="39">
        <v>992</v>
      </c>
      <c r="D43" s="312" t="s">
        <v>23</v>
      </c>
      <c r="E43" s="312" t="s">
        <v>26</v>
      </c>
      <c r="F43" s="415" t="s">
        <v>80</v>
      </c>
      <c r="G43" s="416" t="s">
        <v>164</v>
      </c>
      <c r="H43" s="416" t="s">
        <v>24</v>
      </c>
      <c r="I43" s="269" t="s">
        <v>140</v>
      </c>
      <c r="J43" s="312"/>
      <c r="K43" s="115">
        <f>K44+K46</f>
        <v>85.4</v>
      </c>
    </row>
    <row r="44" spans="1:14" ht="45" x14ac:dyDescent="0.25">
      <c r="A44" s="38"/>
      <c r="B44" s="85" t="s">
        <v>432</v>
      </c>
      <c r="C44" s="39">
        <v>992</v>
      </c>
      <c r="D44" s="312" t="s">
        <v>23</v>
      </c>
      <c r="E44" s="312" t="s">
        <v>26</v>
      </c>
      <c r="F44" s="415" t="s">
        <v>80</v>
      </c>
      <c r="G44" s="416" t="s">
        <v>164</v>
      </c>
      <c r="H44" s="416" t="s">
        <v>24</v>
      </c>
      <c r="I44" s="269" t="s">
        <v>433</v>
      </c>
      <c r="J44" s="312"/>
      <c r="K44" s="115">
        <f>K45</f>
        <v>48.2</v>
      </c>
    </row>
    <row r="45" spans="1:14" x14ac:dyDescent="0.25">
      <c r="A45" s="38"/>
      <c r="B45" s="85" t="s">
        <v>71</v>
      </c>
      <c r="C45" s="39">
        <v>992</v>
      </c>
      <c r="D45" s="312" t="s">
        <v>23</v>
      </c>
      <c r="E45" s="312" t="s">
        <v>26</v>
      </c>
      <c r="F45" s="415" t="s">
        <v>80</v>
      </c>
      <c r="G45" s="416" t="s">
        <v>164</v>
      </c>
      <c r="H45" s="416" t="s">
        <v>24</v>
      </c>
      <c r="I45" s="269" t="s">
        <v>433</v>
      </c>
      <c r="J45" s="312" t="s">
        <v>72</v>
      </c>
      <c r="K45" s="115">
        <v>48.2</v>
      </c>
    </row>
    <row r="46" spans="1:14" ht="30" x14ac:dyDescent="0.25">
      <c r="A46" s="38"/>
      <c r="B46" s="85" t="s">
        <v>434</v>
      </c>
      <c r="C46" s="39">
        <v>992</v>
      </c>
      <c r="D46" s="312" t="s">
        <v>23</v>
      </c>
      <c r="E46" s="312" t="s">
        <v>26</v>
      </c>
      <c r="F46" s="415" t="s">
        <v>80</v>
      </c>
      <c r="G46" s="416" t="s">
        <v>164</v>
      </c>
      <c r="H46" s="416" t="s">
        <v>24</v>
      </c>
      <c r="I46" s="269" t="s">
        <v>438</v>
      </c>
      <c r="J46" s="312"/>
      <c r="K46" s="115">
        <f>K47</f>
        <v>37.200000000000003</v>
      </c>
    </row>
    <row r="47" spans="1:14" x14ac:dyDescent="0.25">
      <c r="A47" s="38"/>
      <c r="B47" s="85" t="s">
        <v>71</v>
      </c>
      <c r="C47" s="39">
        <v>992</v>
      </c>
      <c r="D47" s="312" t="s">
        <v>23</v>
      </c>
      <c r="E47" s="312" t="s">
        <v>26</v>
      </c>
      <c r="F47" s="312" t="s">
        <v>80</v>
      </c>
      <c r="G47" s="312" t="s">
        <v>164</v>
      </c>
      <c r="H47" s="312" t="s">
        <v>24</v>
      </c>
      <c r="I47" s="312" t="s">
        <v>438</v>
      </c>
      <c r="J47" s="312" t="s">
        <v>72</v>
      </c>
      <c r="K47" s="115">
        <v>37.200000000000003</v>
      </c>
    </row>
    <row r="48" spans="1:14" x14ac:dyDescent="0.25">
      <c r="A48" s="38"/>
      <c r="B48" s="69" t="s">
        <v>86</v>
      </c>
      <c r="C48" s="70">
        <v>992</v>
      </c>
      <c r="D48" s="71" t="s">
        <v>23</v>
      </c>
      <c r="E48" s="71" t="s">
        <v>42</v>
      </c>
      <c r="F48" s="72"/>
      <c r="G48" s="73"/>
      <c r="H48" s="73"/>
      <c r="I48" s="74"/>
      <c r="J48" s="71"/>
      <c r="K48" s="114">
        <f>K52</f>
        <v>10</v>
      </c>
    </row>
    <row r="49" spans="1:256" x14ac:dyDescent="0.25">
      <c r="A49" s="38"/>
      <c r="B49" s="79" t="s">
        <v>59</v>
      </c>
      <c r="C49" s="39">
        <v>992</v>
      </c>
      <c r="D49" s="40" t="s">
        <v>23</v>
      </c>
      <c r="E49" s="40" t="s">
        <v>42</v>
      </c>
      <c r="F49" s="41" t="s">
        <v>80</v>
      </c>
      <c r="G49" s="42" t="s">
        <v>67</v>
      </c>
      <c r="H49" s="42" t="s">
        <v>24</v>
      </c>
      <c r="I49" s="43" t="s">
        <v>140</v>
      </c>
      <c r="J49" s="40"/>
      <c r="K49" s="115">
        <f>K52</f>
        <v>10</v>
      </c>
    </row>
    <row r="50" spans="1:256" x14ac:dyDescent="0.25">
      <c r="A50" s="38"/>
      <c r="B50" s="79" t="s">
        <v>55</v>
      </c>
      <c r="C50" s="39">
        <v>992</v>
      </c>
      <c r="D50" s="40" t="s">
        <v>23</v>
      </c>
      <c r="E50" s="40" t="s">
        <v>42</v>
      </c>
      <c r="F50" s="41" t="s">
        <v>80</v>
      </c>
      <c r="G50" s="42" t="s">
        <v>87</v>
      </c>
      <c r="H50" s="42" t="s">
        <v>24</v>
      </c>
      <c r="I50" s="43" t="s">
        <v>140</v>
      </c>
      <c r="J50" s="40"/>
      <c r="K50" s="115">
        <f>K52</f>
        <v>10</v>
      </c>
    </row>
    <row r="51" spans="1:256" x14ac:dyDescent="0.25">
      <c r="A51" s="38"/>
      <c r="B51" s="79" t="s">
        <v>88</v>
      </c>
      <c r="C51" s="39">
        <v>992</v>
      </c>
      <c r="D51" s="40" t="s">
        <v>23</v>
      </c>
      <c r="E51" s="40" t="s">
        <v>42</v>
      </c>
      <c r="F51" s="41" t="s">
        <v>80</v>
      </c>
      <c r="G51" s="42" t="s">
        <v>87</v>
      </c>
      <c r="H51" s="42" t="s">
        <v>24</v>
      </c>
      <c r="I51" s="43" t="s">
        <v>155</v>
      </c>
      <c r="J51" s="40"/>
      <c r="K51" s="115">
        <f>K52</f>
        <v>10</v>
      </c>
    </row>
    <row r="52" spans="1:256" x14ac:dyDescent="0.25">
      <c r="A52" s="38"/>
      <c r="B52" s="79" t="s">
        <v>83</v>
      </c>
      <c r="C52" s="39">
        <v>992</v>
      </c>
      <c r="D52" s="40" t="s">
        <v>23</v>
      </c>
      <c r="E52" s="40" t="s">
        <v>42</v>
      </c>
      <c r="F52" s="41" t="s">
        <v>80</v>
      </c>
      <c r="G52" s="42" t="s">
        <v>87</v>
      </c>
      <c r="H52" s="42" t="s">
        <v>24</v>
      </c>
      <c r="I52" s="43" t="s">
        <v>155</v>
      </c>
      <c r="J52" s="40" t="s">
        <v>84</v>
      </c>
      <c r="K52" s="115">
        <v>10</v>
      </c>
    </row>
    <row r="53" spans="1:256" s="75" customFormat="1" ht="28.5" customHeight="1" x14ac:dyDescent="0.25">
      <c r="A53" s="68"/>
      <c r="B53" s="83" t="s">
        <v>9</v>
      </c>
      <c r="C53" s="366">
        <v>992</v>
      </c>
      <c r="D53" s="367" t="s">
        <v>23</v>
      </c>
      <c r="E53" s="367">
        <v>13</v>
      </c>
      <c r="F53" s="368"/>
      <c r="G53" s="369"/>
      <c r="H53" s="370"/>
      <c r="I53" s="371"/>
      <c r="J53" s="367"/>
      <c r="K53" s="372">
        <f>K57+K63+K61</f>
        <v>4367.2</v>
      </c>
      <c r="L53" s="243"/>
      <c r="M53" s="244"/>
      <c r="N53" s="244"/>
    </row>
    <row r="54" spans="1:256" ht="72" customHeight="1" x14ac:dyDescent="0.25">
      <c r="A54" s="38"/>
      <c r="B54" s="44" t="s">
        <v>175</v>
      </c>
      <c r="C54" s="39">
        <v>992</v>
      </c>
      <c r="D54" s="40" t="s">
        <v>23</v>
      </c>
      <c r="E54" s="40">
        <v>13</v>
      </c>
      <c r="F54" s="41" t="s">
        <v>42</v>
      </c>
      <c r="G54" s="42" t="s">
        <v>67</v>
      </c>
      <c r="H54" s="42" t="s">
        <v>24</v>
      </c>
      <c r="I54" s="43" t="s">
        <v>140</v>
      </c>
      <c r="J54" s="87"/>
      <c r="K54" s="115">
        <f>K57</f>
        <v>14.4</v>
      </c>
    </row>
    <row r="55" spans="1:256" ht="34.5" customHeight="1" x14ac:dyDescent="0.25">
      <c r="A55" s="38"/>
      <c r="B55" s="44" t="s">
        <v>93</v>
      </c>
      <c r="C55" s="39">
        <v>992</v>
      </c>
      <c r="D55" s="40" t="s">
        <v>23</v>
      </c>
      <c r="E55" s="40">
        <v>13</v>
      </c>
      <c r="F55" s="41" t="s">
        <v>42</v>
      </c>
      <c r="G55" s="42" t="s">
        <v>76</v>
      </c>
      <c r="H55" s="42" t="s">
        <v>24</v>
      </c>
      <c r="I55" s="43" t="s">
        <v>140</v>
      </c>
      <c r="J55" s="87"/>
      <c r="K55" s="115">
        <f>K57</f>
        <v>14.4</v>
      </c>
    </row>
    <row r="56" spans="1:256" s="32" customFormat="1" ht="44.25" customHeight="1" x14ac:dyDescent="0.25">
      <c r="A56" s="30"/>
      <c r="B56" s="171" t="s">
        <v>94</v>
      </c>
      <c r="C56" s="172">
        <v>992</v>
      </c>
      <c r="D56" s="27" t="s">
        <v>23</v>
      </c>
      <c r="E56" s="27">
        <v>13</v>
      </c>
      <c r="F56" s="162" t="s">
        <v>42</v>
      </c>
      <c r="G56" s="164" t="s">
        <v>76</v>
      </c>
      <c r="H56" s="164" t="s">
        <v>24</v>
      </c>
      <c r="I56" s="28" t="s">
        <v>145</v>
      </c>
      <c r="J56" s="31"/>
      <c r="K56" s="173">
        <f>K57</f>
        <v>14.4</v>
      </c>
      <c r="L56" s="246"/>
      <c r="M56" s="247"/>
      <c r="N56" s="247"/>
    </row>
    <row r="57" spans="1:256" ht="29.25" customHeight="1" x14ac:dyDescent="0.25">
      <c r="A57" s="38"/>
      <c r="B57" s="79" t="s">
        <v>81</v>
      </c>
      <c r="C57" s="39">
        <v>992</v>
      </c>
      <c r="D57" s="40" t="s">
        <v>23</v>
      </c>
      <c r="E57" s="40">
        <v>13</v>
      </c>
      <c r="F57" s="41" t="s">
        <v>42</v>
      </c>
      <c r="G57" s="42" t="s">
        <v>76</v>
      </c>
      <c r="H57" s="42" t="s">
        <v>24</v>
      </c>
      <c r="I57" s="43" t="s">
        <v>145</v>
      </c>
      <c r="J57" s="40" t="s">
        <v>82</v>
      </c>
      <c r="K57" s="115">
        <v>14.4</v>
      </c>
    </row>
    <row r="58" spans="1:256" ht="66" customHeight="1" x14ac:dyDescent="0.25">
      <c r="A58" s="38"/>
      <c r="B58" s="44" t="s">
        <v>273</v>
      </c>
      <c r="C58" s="172">
        <v>992</v>
      </c>
      <c r="D58" s="27" t="s">
        <v>23</v>
      </c>
      <c r="E58" s="27">
        <v>13</v>
      </c>
      <c r="F58" s="162" t="s">
        <v>41</v>
      </c>
      <c r="G58" s="164" t="s">
        <v>67</v>
      </c>
      <c r="H58" s="164" t="s">
        <v>24</v>
      </c>
      <c r="I58" s="28" t="s">
        <v>140</v>
      </c>
      <c r="J58" s="27"/>
      <c r="K58" s="115">
        <f>K61</f>
        <v>50</v>
      </c>
    </row>
    <row r="59" spans="1:256" ht="23.25" customHeight="1" x14ac:dyDescent="0.25">
      <c r="A59" s="38"/>
      <c r="B59" s="171" t="s">
        <v>214</v>
      </c>
      <c r="C59" s="172">
        <v>992</v>
      </c>
      <c r="D59" s="27" t="s">
        <v>23</v>
      </c>
      <c r="E59" s="27">
        <v>13</v>
      </c>
      <c r="F59" s="162" t="s">
        <v>41</v>
      </c>
      <c r="G59" s="164" t="s">
        <v>67</v>
      </c>
      <c r="H59" s="164" t="s">
        <v>24</v>
      </c>
      <c r="I59" s="28" t="s">
        <v>140</v>
      </c>
      <c r="J59" s="27"/>
      <c r="K59" s="173">
        <f>K61</f>
        <v>50</v>
      </c>
    </row>
    <row r="60" spans="1:256" ht="58.5" customHeight="1" x14ac:dyDescent="0.25">
      <c r="A60" s="38"/>
      <c r="B60" s="171" t="s">
        <v>216</v>
      </c>
      <c r="C60" s="172">
        <v>992</v>
      </c>
      <c r="D60" s="27" t="s">
        <v>23</v>
      </c>
      <c r="E60" s="27">
        <v>13</v>
      </c>
      <c r="F60" s="162" t="s">
        <v>41</v>
      </c>
      <c r="G60" s="164" t="s">
        <v>76</v>
      </c>
      <c r="H60" s="164" t="s">
        <v>24</v>
      </c>
      <c r="I60" s="28" t="s">
        <v>215</v>
      </c>
      <c r="J60" s="27"/>
      <c r="K60" s="173">
        <f>K61</f>
        <v>50</v>
      </c>
    </row>
    <row r="61" spans="1:256" ht="35.25" customHeight="1" x14ac:dyDescent="0.25">
      <c r="A61" s="38"/>
      <c r="B61" s="21" t="s">
        <v>81</v>
      </c>
      <c r="C61" s="172">
        <v>992</v>
      </c>
      <c r="D61" s="27" t="s">
        <v>23</v>
      </c>
      <c r="E61" s="27">
        <v>13</v>
      </c>
      <c r="F61" s="162" t="s">
        <v>41</v>
      </c>
      <c r="G61" s="164" t="s">
        <v>76</v>
      </c>
      <c r="H61" s="164" t="s">
        <v>24</v>
      </c>
      <c r="I61" s="28" t="s">
        <v>215</v>
      </c>
      <c r="J61" s="27" t="s">
        <v>82</v>
      </c>
      <c r="K61" s="173">
        <v>50</v>
      </c>
    </row>
    <row r="62" spans="1:256" s="75" customFormat="1" x14ac:dyDescent="0.25">
      <c r="A62" s="38"/>
      <c r="B62" s="79" t="s">
        <v>53</v>
      </c>
      <c r="C62" s="39">
        <v>992</v>
      </c>
      <c r="D62" s="40" t="s">
        <v>23</v>
      </c>
      <c r="E62" s="40" t="s">
        <v>41</v>
      </c>
      <c r="F62" s="41" t="s">
        <v>80</v>
      </c>
      <c r="G62" s="42" t="s">
        <v>76</v>
      </c>
      <c r="H62" s="42" t="s">
        <v>24</v>
      </c>
      <c r="I62" s="43" t="s">
        <v>140</v>
      </c>
      <c r="J62" s="40"/>
      <c r="K62" s="115">
        <f>K63</f>
        <v>4302.8</v>
      </c>
      <c r="L62" s="238"/>
      <c r="M62" s="239"/>
      <c r="N62" s="239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  <c r="DI62" s="76"/>
      <c r="DJ62" s="76"/>
      <c r="DK62" s="76"/>
      <c r="DL62" s="76"/>
      <c r="DM62" s="76"/>
      <c r="DN62" s="76"/>
      <c r="DO62" s="76"/>
      <c r="DP62" s="76"/>
      <c r="DQ62" s="76"/>
      <c r="DR62" s="76"/>
      <c r="DS62" s="76"/>
      <c r="DT62" s="76"/>
      <c r="DU62" s="76"/>
      <c r="DV62" s="76"/>
      <c r="DW62" s="76"/>
      <c r="DX62" s="76"/>
      <c r="DY62" s="76"/>
      <c r="DZ62" s="76"/>
      <c r="EA62" s="76"/>
      <c r="EB62" s="76"/>
      <c r="EC62" s="76"/>
      <c r="ED62" s="76"/>
      <c r="EE62" s="76"/>
      <c r="EF62" s="76"/>
      <c r="EG62" s="76"/>
      <c r="EH62" s="76"/>
      <c r="EI62" s="76"/>
      <c r="EJ62" s="76"/>
      <c r="EK62" s="76"/>
      <c r="EL62" s="76"/>
      <c r="EM62" s="76"/>
      <c r="EN62" s="76"/>
      <c r="EO62" s="76"/>
      <c r="EP62" s="76"/>
      <c r="EQ62" s="76"/>
      <c r="ER62" s="76"/>
      <c r="ES62" s="76"/>
      <c r="ET62" s="76"/>
      <c r="EU62" s="76"/>
      <c r="EV62" s="76"/>
      <c r="EW62" s="76"/>
      <c r="EX62" s="76"/>
      <c r="EY62" s="76"/>
      <c r="EZ62" s="76"/>
      <c r="FA62" s="76"/>
      <c r="FB62" s="76"/>
      <c r="FC62" s="76"/>
      <c r="FD62" s="76"/>
      <c r="FE62" s="76"/>
      <c r="FF62" s="76"/>
      <c r="FG62" s="76"/>
      <c r="FH62" s="76"/>
      <c r="FI62" s="76"/>
      <c r="FJ62" s="76"/>
      <c r="FK62" s="76"/>
      <c r="FL62" s="76"/>
      <c r="FM62" s="76"/>
      <c r="FN62" s="76"/>
      <c r="FO62" s="76"/>
      <c r="FP62" s="76"/>
      <c r="FQ62" s="76"/>
      <c r="FR62" s="76"/>
      <c r="FS62" s="76"/>
      <c r="FT62" s="76"/>
      <c r="FU62" s="76"/>
      <c r="FV62" s="76"/>
      <c r="FW62" s="76"/>
      <c r="FX62" s="76"/>
      <c r="FY62" s="76"/>
      <c r="FZ62" s="76"/>
      <c r="GA62" s="76"/>
      <c r="GB62" s="76"/>
      <c r="GC62" s="76"/>
      <c r="GD62" s="76"/>
      <c r="GE62" s="76"/>
      <c r="GF62" s="76"/>
      <c r="GG62" s="76"/>
      <c r="GH62" s="76"/>
      <c r="GI62" s="76"/>
      <c r="GJ62" s="76"/>
      <c r="GK62" s="76"/>
      <c r="GL62" s="76"/>
      <c r="GM62" s="76"/>
      <c r="GN62" s="76"/>
      <c r="GO62" s="76"/>
      <c r="GP62" s="76"/>
      <c r="GQ62" s="76"/>
      <c r="GR62" s="76"/>
      <c r="GS62" s="76"/>
      <c r="GT62" s="76"/>
      <c r="GU62" s="76"/>
      <c r="GV62" s="76"/>
      <c r="GW62" s="76"/>
      <c r="GX62" s="76"/>
      <c r="GY62" s="76"/>
      <c r="GZ62" s="76"/>
      <c r="HA62" s="76"/>
      <c r="HB62" s="76"/>
      <c r="HC62" s="76"/>
      <c r="HD62" s="76"/>
      <c r="HE62" s="76"/>
      <c r="HF62" s="76"/>
      <c r="HG62" s="76"/>
      <c r="HH62" s="76"/>
      <c r="HI62" s="76"/>
      <c r="HJ62" s="76"/>
      <c r="HK62" s="76"/>
      <c r="HL62" s="76"/>
      <c r="HM62" s="76"/>
      <c r="HN62" s="76"/>
      <c r="HO62" s="76"/>
      <c r="HP62" s="76"/>
      <c r="HQ62" s="76"/>
      <c r="HR62" s="76"/>
      <c r="HS62" s="76"/>
      <c r="HT62" s="76"/>
      <c r="HU62" s="76"/>
      <c r="HV62" s="76"/>
      <c r="HW62" s="76"/>
      <c r="HX62" s="76"/>
      <c r="HY62" s="76"/>
      <c r="HZ62" s="76"/>
      <c r="IA62" s="76"/>
      <c r="IB62" s="76"/>
      <c r="IC62" s="76"/>
      <c r="ID62" s="76"/>
      <c r="IE62" s="76"/>
      <c r="IF62" s="76"/>
      <c r="IG62" s="76"/>
      <c r="IH62" s="76"/>
      <c r="II62" s="76"/>
      <c r="IJ62" s="76"/>
      <c r="IK62" s="76"/>
      <c r="IL62" s="76"/>
      <c r="IM62" s="76"/>
      <c r="IN62" s="76"/>
      <c r="IO62" s="76"/>
      <c r="IP62" s="76"/>
      <c r="IQ62" s="76"/>
      <c r="IR62" s="76"/>
      <c r="IS62" s="76"/>
      <c r="IT62" s="76"/>
      <c r="IU62" s="76"/>
      <c r="IV62" s="76"/>
    </row>
    <row r="63" spans="1:256" x14ac:dyDescent="0.25">
      <c r="A63" s="38"/>
      <c r="B63" s="79" t="s">
        <v>198</v>
      </c>
      <c r="C63" s="39">
        <v>992</v>
      </c>
      <c r="D63" s="40" t="s">
        <v>23</v>
      </c>
      <c r="E63" s="40" t="s">
        <v>41</v>
      </c>
      <c r="F63" s="41" t="s">
        <v>80</v>
      </c>
      <c r="G63" s="42" t="s">
        <v>76</v>
      </c>
      <c r="H63" s="42" t="s">
        <v>24</v>
      </c>
      <c r="I63" s="43" t="s">
        <v>199</v>
      </c>
      <c r="J63" s="40" t="s">
        <v>84</v>
      </c>
      <c r="K63" s="115">
        <v>4302.8</v>
      </c>
    </row>
    <row r="64" spans="1:256" s="75" customFormat="1" ht="14.25" x14ac:dyDescent="0.2">
      <c r="A64" s="68"/>
      <c r="B64" s="69" t="s">
        <v>35</v>
      </c>
      <c r="C64" s="70">
        <v>992</v>
      </c>
      <c r="D64" s="71" t="s">
        <v>25</v>
      </c>
      <c r="E64" s="71" t="s">
        <v>24</v>
      </c>
      <c r="F64" s="72"/>
      <c r="G64" s="73"/>
      <c r="H64" s="73"/>
      <c r="I64" s="74"/>
      <c r="J64" s="71"/>
      <c r="K64" s="114">
        <f>K69</f>
        <v>214.7</v>
      </c>
      <c r="L64" s="243"/>
      <c r="M64" s="244"/>
      <c r="N64" s="244"/>
    </row>
    <row r="65" spans="1:14" ht="32.25" customHeight="1" x14ac:dyDescent="0.25">
      <c r="A65" s="38"/>
      <c r="B65" s="69" t="s">
        <v>11</v>
      </c>
      <c r="C65" s="70">
        <v>992</v>
      </c>
      <c r="D65" s="71" t="s">
        <v>25</v>
      </c>
      <c r="E65" s="71" t="s">
        <v>27</v>
      </c>
      <c r="F65" s="72"/>
      <c r="G65" s="73"/>
      <c r="H65" s="73"/>
      <c r="I65" s="74"/>
      <c r="J65" s="71"/>
      <c r="K65" s="151">
        <f>K64</f>
        <v>214.7</v>
      </c>
    </row>
    <row r="66" spans="1:14" x14ac:dyDescent="0.25">
      <c r="A66" s="38"/>
      <c r="B66" s="79" t="s">
        <v>187</v>
      </c>
      <c r="C66" s="39">
        <v>992</v>
      </c>
      <c r="D66" s="40" t="s">
        <v>25</v>
      </c>
      <c r="E66" s="40" t="s">
        <v>27</v>
      </c>
      <c r="F66" s="41" t="s">
        <v>80</v>
      </c>
      <c r="G66" s="42" t="s">
        <v>67</v>
      </c>
      <c r="H66" s="42" t="s">
        <v>24</v>
      </c>
      <c r="I66" s="43" t="s">
        <v>68</v>
      </c>
      <c r="J66" s="40"/>
      <c r="K66" s="115">
        <f>K64</f>
        <v>214.7</v>
      </c>
    </row>
    <row r="67" spans="1:14" hidden="1" x14ac:dyDescent="0.25">
      <c r="A67" s="38"/>
      <c r="B67" s="79" t="s">
        <v>187</v>
      </c>
      <c r="C67" s="39">
        <v>992</v>
      </c>
      <c r="D67" s="40" t="s">
        <v>25</v>
      </c>
      <c r="E67" s="40" t="s">
        <v>27</v>
      </c>
      <c r="F67" s="41" t="s">
        <v>80</v>
      </c>
      <c r="G67" s="42" t="s">
        <v>76</v>
      </c>
      <c r="H67" s="42" t="s">
        <v>24</v>
      </c>
      <c r="I67" s="43" t="s">
        <v>68</v>
      </c>
      <c r="J67" s="40"/>
      <c r="K67" s="115">
        <f>K64</f>
        <v>214.7</v>
      </c>
    </row>
    <row r="68" spans="1:14" ht="46.5" customHeight="1" x14ac:dyDescent="0.25">
      <c r="A68" s="38"/>
      <c r="B68" s="79" t="s">
        <v>36</v>
      </c>
      <c r="C68" s="39">
        <v>992</v>
      </c>
      <c r="D68" s="40" t="s">
        <v>25</v>
      </c>
      <c r="E68" s="40" t="s">
        <v>27</v>
      </c>
      <c r="F68" s="41" t="s">
        <v>80</v>
      </c>
      <c r="G68" s="42" t="s">
        <v>76</v>
      </c>
      <c r="H68" s="42" t="s">
        <v>24</v>
      </c>
      <c r="I68" s="43" t="s">
        <v>157</v>
      </c>
      <c r="J68" s="40"/>
      <c r="K68" s="115">
        <f>K69</f>
        <v>214.7</v>
      </c>
    </row>
    <row r="69" spans="1:14" ht="75" customHeight="1" x14ac:dyDescent="0.25">
      <c r="A69" s="38"/>
      <c r="B69" s="79" t="s">
        <v>77</v>
      </c>
      <c r="C69" s="39">
        <v>992</v>
      </c>
      <c r="D69" s="40" t="s">
        <v>25</v>
      </c>
      <c r="E69" s="40" t="s">
        <v>27</v>
      </c>
      <c r="F69" s="41" t="s">
        <v>80</v>
      </c>
      <c r="G69" s="42" t="s">
        <v>76</v>
      </c>
      <c r="H69" s="42" t="s">
        <v>24</v>
      </c>
      <c r="I69" s="43" t="s">
        <v>157</v>
      </c>
      <c r="J69" s="40" t="s">
        <v>78</v>
      </c>
      <c r="K69" s="116">
        <v>214.7</v>
      </c>
    </row>
    <row r="70" spans="1:14" s="75" customFormat="1" ht="39.75" customHeight="1" x14ac:dyDescent="0.2">
      <c r="A70" s="68"/>
      <c r="B70" s="83" t="s">
        <v>12</v>
      </c>
      <c r="C70" s="70">
        <v>992</v>
      </c>
      <c r="D70" s="71" t="s">
        <v>27</v>
      </c>
      <c r="E70" s="71" t="s">
        <v>24</v>
      </c>
      <c r="F70" s="72"/>
      <c r="G70" s="73"/>
      <c r="H70" s="73"/>
      <c r="I70" s="74"/>
      <c r="J70" s="71"/>
      <c r="K70" s="114">
        <f>K71+K79</f>
        <v>433.1</v>
      </c>
      <c r="L70" s="243"/>
      <c r="M70" s="244"/>
      <c r="N70" s="244"/>
    </row>
    <row r="71" spans="1:14" ht="56.25" customHeight="1" x14ac:dyDescent="0.25">
      <c r="A71" s="38"/>
      <c r="B71" s="83" t="s">
        <v>13</v>
      </c>
      <c r="C71" s="70">
        <v>992</v>
      </c>
      <c r="D71" s="71" t="s">
        <v>27</v>
      </c>
      <c r="E71" s="71" t="s">
        <v>28</v>
      </c>
      <c r="F71" s="72" t="s">
        <v>24</v>
      </c>
      <c r="G71" s="73" t="s">
        <v>67</v>
      </c>
      <c r="H71" s="73" t="s">
        <v>24</v>
      </c>
      <c r="I71" s="74" t="s">
        <v>140</v>
      </c>
      <c r="J71" s="71"/>
      <c r="K71" s="114">
        <f>K75</f>
        <v>413.1</v>
      </c>
    </row>
    <row r="72" spans="1:14" ht="30" x14ac:dyDescent="0.25">
      <c r="A72" s="38"/>
      <c r="B72" s="44" t="s">
        <v>186</v>
      </c>
      <c r="C72" s="39">
        <v>992</v>
      </c>
      <c r="D72" s="40" t="s">
        <v>27</v>
      </c>
      <c r="E72" s="40" t="s">
        <v>28</v>
      </c>
      <c r="F72" s="41" t="s">
        <v>31</v>
      </c>
      <c r="G72" s="42" t="s">
        <v>67</v>
      </c>
      <c r="H72" s="42" t="s">
        <v>24</v>
      </c>
      <c r="I72" s="43" t="s">
        <v>140</v>
      </c>
      <c r="J72" s="40"/>
      <c r="K72" s="115">
        <f>K75</f>
        <v>413.1</v>
      </c>
    </row>
    <row r="73" spans="1:14" ht="45.75" customHeight="1" x14ac:dyDescent="0.25">
      <c r="A73" s="38"/>
      <c r="B73" s="44" t="s">
        <v>189</v>
      </c>
      <c r="C73" s="39">
        <v>992</v>
      </c>
      <c r="D73" s="40" t="s">
        <v>27</v>
      </c>
      <c r="E73" s="40" t="s">
        <v>28</v>
      </c>
      <c r="F73" s="41" t="s">
        <v>31</v>
      </c>
      <c r="G73" s="42" t="s">
        <v>76</v>
      </c>
      <c r="H73" s="42" t="s">
        <v>24</v>
      </c>
      <c r="I73" s="43" t="s">
        <v>140</v>
      </c>
      <c r="J73" s="40"/>
      <c r="K73" s="115">
        <f>K75</f>
        <v>413.1</v>
      </c>
    </row>
    <row r="74" spans="1:14" ht="84" customHeight="1" x14ac:dyDescent="0.25">
      <c r="A74" s="38"/>
      <c r="B74" s="79" t="s">
        <v>452</v>
      </c>
      <c r="C74" s="39">
        <v>992</v>
      </c>
      <c r="D74" s="40" t="s">
        <v>27</v>
      </c>
      <c r="E74" s="40" t="s">
        <v>28</v>
      </c>
      <c r="F74" s="41" t="s">
        <v>31</v>
      </c>
      <c r="G74" s="42" t="s">
        <v>76</v>
      </c>
      <c r="H74" s="42" t="s">
        <v>24</v>
      </c>
      <c r="I74" s="43" t="s">
        <v>159</v>
      </c>
      <c r="J74" s="40"/>
      <c r="K74" s="115">
        <f>K75</f>
        <v>413.1</v>
      </c>
    </row>
    <row r="75" spans="1:14" ht="85.5" customHeight="1" x14ac:dyDescent="0.25">
      <c r="A75" s="38"/>
      <c r="B75" s="79" t="s">
        <v>77</v>
      </c>
      <c r="C75" s="39">
        <v>992</v>
      </c>
      <c r="D75" s="40" t="s">
        <v>27</v>
      </c>
      <c r="E75" s="40" t="s">
        <v>28</v>
      </c>
      <c r="F75" s="41" t="s">
        <v>31</v>
      </c>
      <c r="G75" s="42" t="s">
        <v>76</v>
      </c>
      <c r="H75" s="42" t="s">
        <v>24</v>
      </c>
      <c r="I75" s="43" t="s">
        <v>159</v>
      </c>
      <c r="J75" s="40" t="s">
        <v>78</v>
      </c>
      <c r="K75" s="115">
        <v>413.1</v>
      </c>
    </row>
    <row r="76" spans="1:14" s="75" customFormat="1" ht="60.75" customHeight="1" x14ac:dyDescent="0.25">
      <c r="A76" s="38"/>
      <c r="B76" s="44" t="s">
        <v>186</v>
      </c>
      <c r="C76" s="39">
        <v>992</v>
      </c>
      <c r="D76" s="40" t="s">
        <v>27</v>
      </c>
      <c r="E76" s="40" t="s">
        <v>46</v>
      </c>
      <c r="F76" s="41" t="s">
        <v>31</v>
      </c>
      <c r="G76" s="42" t="s">
        <v>67</v>
      </c>
      <c r="H76" s="42" t="s">
        <v>24</v>
      </c>
      <c r="I76" s="43" t="s">
        <v>140</v>
      </c>
      <c r="J76" s="40"/>
      <c r="K76" s="115">
        <f>K79</f>
        <v>20</v>
      </c>
      <c r="L76" s="243"/>
      <c r="M76" s="244"/>
      <c r="N76" s="244"/>
    </row>
    <row r="77" spans="1:14" ht="23.25" customHeight="1" x14ac:dyDescent="0.25">
      <c r="A77" s="38"/>
      <c r="B77" s="85" t="s">
        <v>96</v>
      </c>
      <c r="C77" s="39">
        <v>992</v>
      </c>
      <c r="D77" s="40" t="s">
        <v>27</v>
      </c>
      <c r="E77" s="165" t="s">
        <v>46</v>
      </c>
      <c r="F77" s="166" t="s">
        <v>31</v>
      </c>
      <c r="G77" s="167" t="s">
        <v>91</v>
      </c>
      <c r="H77" s="167" t="s">
        <v>24</v>
      </c>
      <c r="I77" s="168" t="s">
        <v>140</v>
      </c>
      <c r="J77" s="40"/>
      <c r="K77" s="115">
        <f>K79</f>
        <v>20</v>
      </c>
    </row>
    <row r="78" spans="1:14" s="223" customFormat="1" ht="28.5" customHeight="1" x14ac:dyDescent="0.25">
      <c r="A78" s="221"/>
      <c r="B78" s="222" t="s">
        <v>188</v>
      </c>
      <c r="C78" s="39">
        <v>992</v>
      </c>
      <c r="D78" s="40" t="s">
        <v>27</v>
      </c>
      <c r="E78" s="40" t="s">
        <v>46</v>
      </c>
      <c r="F78" s="41" t="s">
        <v>31</v>
      </c>
      <c r="G78" s="42" t="s">
        <v>91</v>
      </c>
      <c r="H78" s="42" t="s">
        <v>24</v>
      </c>
      <c r="I78" s="43" t="s">
        <v>160</v>
      </c>
      <c r="J78" s="40"/>
      <c r="K78" s="115">
        <f>K79</f>
        <v>20</v>
      </c>
      <c r="L78" s="238"/>
      <c r="M78" s="248"/>
      <c r="N78" s="248"/>
    </row>
    <row r="79" spans="1:14" s="223" customFormat="1" ht="35.25" customHeight="1" x14ac:dyDescent="0.25">
      <c r="A79" s="221"/>
      <c r="B79" s="311" t="s">
        <v>116</v>
      </c>
      <c r="C79" s="39">
        <v>992</v>
      </c>
      <c r="D79" s="40" t="s">
        <v>27</v>
      </c>
      <c r="E79" s="40" t="s">
        <v>46</v>
      </c>
      <c r="F79" s="41" t="s">
        <v>31</v>
      </c>
      <c r="G79" s="42" t="s">
        <v>91</v>
      </c>
      <c r="H79" s="42" t="s">
        <v>24</v>
      </c>
      <c r="I79" s="43" t="s">
        <v>160</v>
      </c>
      <c r="J79" s="40" t="s">
        <v>117</v>
      </c>
      <c r="K79" s="115">
        <v>20</v>
      </c>
      <c r="L79" s="238"/>
      <c r="M79" s="248"/>
      <c r="N79" s="248"/>
    </row>
    <row r="80" spans="1:14" s="226" customFormat="1" ht="19.5" customHeight="1" x14ac:dyDescent="0.2">
      <c r="A80" s="224"/>
      <c r="B80" s="225" t="s">
        <v>15</v>
      </c>
      <c r="C80" s="70">
        <v>992</v>
      </c>
      <c r="D80" s="71" t="s">
        <v>26</v>
      </c>
      <c r="E80" s="71" t="s">
        <v>24</v>
      </c>
      <c r="F80" s="72"/>
      <c r="G80" s="73"/>
      <c r="H80" s="73"/>
      <c r="I80" s="74"/>
      <c r="J80" s="71"/>
      <c r="K80" s="114">
        <f>K81+K90+K95</f>
        <v>4006.8</v>
      </c>
      <c r="L80" s="249"/>
      <c r="M80" s="250"/>
      <c r="N80" s="251"/>
    </row>
    <row r="81" spans="1:11" x14ac:dyDescent="0.25">
      <c r="A81" s="38"/>
      <c r="B81" s="83" t="s">
        <v>98</v>
      </c>
      <c r="C81" s="70">
        <v>992</v>
      </c>
      <c r="D81" s="71" t="s">
        <v>26</v>
      </c>
      <c r="E81" s="71" t="s">
        <v>28</v>
      </c>
      <c r="F81" s="72"/>
      <c r="G81" s="73"/>
      <c r="H81" s="73"/>
      <c r="I81" s="74"/>
      <c r="J81" s="71"/>
      <c r="K81" s="114">
        <f>K89+K85</f>
        <v>3811.9</v>
      </c>
    </row>
    <row r="82" spans="1:11" ht="30" x14ac:dyDescent="0.25">
      <c r="A82" s="38"/>
      <c r="B82" s="85" t="s">
        <v>513</v>
      </c>
      <c r="C82" s="39">
        <v>992</v>
      </c>
      <c r="D82" s="312" t="s">
        <v>26</v>
      </c>
      <c r="E82" s="312" t="s">
        <v>28</v>
      </c>
      <c r="F82" s="41" t="s">
        <v>25</v>
      </c>
      <c r="G82" s="42" t="s">
        <v>67</v>
      </c>
      <c r="H82" s="42" t="s">
        <v>24</v>
      </c>
      <c r="I82" s="43" t="s">
        <v>140</v>
      </c>
      <c r="J82" s="312"/>
      <c r="K82" s="115">
        <f>K83</f>
        <v>50</v>
      </c>
    </row>
    <row r="83" spans="1:11" x14ac:dyDescent="0.25">
      <c r="A83" s="38"/>
      <c r="B83" s="85" t="s">
        <v>110</v>
      </c>
      <c r="C83" s="39">
        <v>992</v>
      </c>
      <c r="D83" s="312" t="s">
        <v>26</v>
      </c>
      <c r="E83" s="312" t="s">
        <v>28</v>
      </c>
      <c r="F83" s="41" t="s">
        <v>25</v>
      </c>
      <c r="G83" s="42" t="s">
        <v>76</v>
      </c>
      <c r="H83" s="42" t="s">
        <v>24</v>
      </c>
      <c r="I83" s="43" t="s">
        <v>140</v>
      </c>
      <c r="J83" s="312"/>
      <c r="K83" s="115">
        <f>K84</f>
        <v>50</v>
      </c>
    </row>
    <row r="84" spans="1:11" ht="30" x14ac:dyDescent="0.25">
      <c r="A84" s="38"/>
      <c r="B84" s="85" t="s">
        <v>514</v>
      </c>
      <c r="C84" s="39">
        <v>992</v>
      </c>
      <c r="D84" s="312" t="s">
        <v>26</v>
      </c>
      <c r="E84" s="312" t="s">
        <v>28</v>
      </c>
      <c r="F84" s="41" t="s">
        <v>25</v>
      </c>
      <c r="G84" s="42" t="s">
        <v>76</v>
      </c>
      <c r="H84" s="42" t="s">
        <v>24</v>
      </c>
      <c r="I84" s="43" t="s">
        <v>139</v>
      </c>
      <c r="J84" s="312"/>
      <c r="K84" s="115">
        <f>K85</f>
        <v>50</v>
      </c>
    </row>
    <row r="85" spans="1:11" ht="30" x14ac:dyDescent="0.25">
      <c r="A85" s="38"/>
      <c r="B85" s="85" t="s">
        <v>81</v>
      </c>
      <c r="C85" s="39">
        <v>992</v>
      </c>
      <c r="D85" s="312" t="s">
        <v>26</v>
      </c>
      <c r="E85" s="312" t="s">
        <v>28</v>
      </c>
      <c r="F85" s="41" t="s">
        <v>25</v>
      </c>
      <c r="G85" s="42" t="s">
        <v>76</v>
      </c>
      <c r="H85" s="42" t="s">
        <v>24</v>
      </c>
      <c r="I85" s="43" t="s">
        <v>139</v>
      </c>
      <c r="J85" s="312" t="s">
        <v>82</v>
      </c>
      <c r="K85" s="115">
        <v>50</v>
      </c>
    </row>
    <row r="86" spans="1:11" ht="69.75" customHeight="1" x14ac:dyDescent="0.25">
      <c r="A86" s="38"/>
      <c r="B86" s="44" t="s">
        <v>190</v>
      </c>
      <c r="C86" s="39">
        <v>992</v>
      </c>
      <c r="D86" s="40" t="s">
        <v>26</v>
      </c>
      <c r="E86" s="40" t="s">
        <v>28</v>
      </c>
      <c r="F86" s="41" t="s">
        <v>26</v>
      </c>
      <c r="G86" s="42" t="s">
        <v>67</v>
      </c>
      <c r="H86" s="42" t="s">
        <v>24</v>
      </c>
      <c r="I86" s="43" t="s">
        <v>140</v>
      </c>
      <c r="J86" s="40"/>
      <c r="K86" s="115">
        <f>K87</f>
        <v>3761.9</v>
      </c>
    </row>
    <row r="87" spans="1:11" ht="32.25" customHeight="1" x14ac:dyDescent="0.25">
      <c r="A87" s="38"/>
      <c r="B87" s="85" t="s">
        <v>413</v>
      </c>
      <c r="C87" s="39">
        <v>992</v>
      </c>
      <c r="D87" s="40" t="s">
        <v>26</v>
      </c>
      <c r="E87" s="40" t="s">
        <v>28</v>
      </c>
      <c r="F87" s="41" t="s">
        <v>26</v>
      </c>
      <c r="G87" s="42" t="s">
        <v>76</v>
      </c>
      <c r="H87" s="42" t="s">
        <v>24</v>
      </c>
      <c r="I87" s="43" t="s">
        <v>140</v>
      </c>
      <c r="J87" s="40"/>
      <c r="K87" s="115">
        <f>K88</f>
        <v>3761.9</v>
      </c>
    </row>
    <row r="88" spans="1:11" ht="40.5" customHeight="1" x14ac:dyDescent="0.25">
      <c r="A88" s="38"/>
      <c r="B88" s="44" t="s">
        <v>191</v>
      </c>
      <c r="C88" s="39">
        <v>992</v>
      </c>
      <c r="D88" s="40" t="s">
        <v>26</v>
      </c>
      <c r="E88" s="40" t="s">
        <v>28</v>
      </c>
      <c r="F88" s="41" t="s">
        <v>26</v>
      </c>
      <c r="G88" s="42" t="s">
        <v>76</v>
      </c>
      <c r="H88" s="42" t="s">
        <v>24</v>
      </c>
      <c r="I88" s="43" t="s">
        <v>141</v>
      </c>
      <c r="J88" s="40"/>
      <c r="K88" s="115">
        <f>K89</f>
        <v>3761.9</v>
      </c>
    </row>
    <row r="89" spans="1:11" ht="30" x14ac:dyDescent="0.25">
      <c r="A89" s="38"/>
      <c r="B89" s="86" t="s">
        <v>81</v>
      </c>
      <c r="C89" s="39">
        <v>992</v>
      </c>
      <c r="D89" s="40" t="s">
        <v>26</v>
      </c>
      <c r="E89" s="40" t="s">
        <v>28</v>
      </c>
      <c r="F89" s="41" t="s">
        <v>26</v>
      </c>
      <c r="G89" s="42" t="s">
        <v>76</v>
      </c>
      <c r="H89" s="42" t="s">
        <v>24</v>
      </c>
      <c r="I89" s="43" t="s">
        <v>141</v>
      </c>
      <c r="J89" s="40" t="s">
        <v>82</v>
      </c>
      <c r="K89" s="115">
        <v>3761.9</v>
      </c>
    </row>
    <row r="90" spans="1:11" x14ac:dyDescent="0.25">
      <c r="A90" s="38"/>
      <c r="B90" s="69" t="s">
        <v>100</v>
      </c>
      <c r="C90" s="70">
        <v>992</v>
      </c>
      <c r="D90" s="71" t="s">
        <v>26</v>
      </c>
      <c r="E90" s="71" t="s">
        <v>101</v>
      </c>
      <c r="F90" s="72"/>
      <c r="G90" s="73"/>
      <c r="H90" s="73"/>
      <c r="I90" s="74"/>
      <c r="J90" s="71"/>
      <c r="K90" s="114">
        <f>K94</f>
        <v>184.9</v>
      </c>
    </row>
    <row r="91" spans="1:11" ht="30" x14ac:dyDescent="0.25">
      <c r="A91" s="38"/>
      <c r="B91" s="85" t="s">
        <v>168</v>
      </c>
      <c r="C91" s="39">
        <v>992</v>
      </c>
      <c r="D91" s="40" t="s">
        <v>26</v>
      </c>
      <c r="E91" s="40" t="s">
        <v>101</v>
      </c>
      <c r="F91" s="41" t="s">
        <v>102</v>
      </c>
      <c r="G91" s="42" t="s">
        <v>67</v>
      </c>
      <c r="H91" s="42" t="s">
        <v>24</v>
      </c>
      <c r="I91" s="43" t="s">
        <v>140</v>
      </c>
      <c r="J91" s="40"/>
      <c r="K91" s="115">
        <f>K94</f>
        <v>184.9</v>
      </c>
    </row>
    <row r="92" spans="1:11" x14ac:dyDescent="0.25">
      <c r="A92" s="38"/>
      <c r="B92" s="84" t="s">
        <v>192</v>
      </c>
      <c r="C92" s="39">
        <v>992</v>
      </c>
      <c r="D92" s="40" t="s">
        <v>26</v>
      </c>
      <c r="E92" s="40" t="s">
        <v>101</v>
      </c>
      <c r="F92" s="41" t="s">
        <v>102</v>
      </c>
      <c r="G92" s="42" t="s">
        <v>69</v>
      </c>
      <c r="H92" s="42" t="s">
        <v>24</v>
      </c>
      <c r="I92" s="43" t="s">
        <v>140</v>
      </c>
      <c r="J92" s="40"/>
      <c r="K92" s="115">
        <f>K94</f>
        <v>184.9</v>
      </c>
    </row>
    <row r="93" spans="1:11" x14ac:dyDescent="0.25">
      <c r="A93" s="38"/>
      <c r="B93" s="86" t="s">
        <v>58</v>
      </c>
      <c r="C93" s="39">
        <v>992</v>
      </c>
      <c r="D93" s="40" t="s">
        <v>26</v>
      </c>
      <c r="E93" s="40" t="s">
        <v>101</v>
      </c>
      <c r="F93" s="41" t="s">
        <v>102</v>
      </c>
      <c r="G93" s="42" t="s">
        <v>69</v>
      </c>
      <c r="H93" s="42" t="s">
        <v>24</v>
      </c>
      <c r="I93" s="43" t="s">
        <v>147</v>
      </c>
      <c r="J93" s="40"/>
      <c r="K93" s="115">
        <f>K94</f>
        <v>184.9</v>
      </c>
    </row>
    <row r="94" spans="1:11" ht="30" x14ac:dyDescent="0.25">
      <c r="A94" s="169"/>
      <c r="B94" s="86" t="s">
        <v>81</v>
      </c>
      <c r="C94" s="170">
        <v>992</v>
      </c>
      <c r="D94" s="40" t="s">
        <v>26</v>
      </c>
      <c r="E94" s="40" t="s">
        <v>101</v>
      </c>
      <c r="F94" s="41" t="s">
        <v>102</v>
      </c>
      <c r="G94" s="42" t="s">
        <v>69</v>
      </c>
      <c r="H94" s="42" t="s">
        <v>24</v>
      </c>
      <c r="I94" s="43" t="s">
        <v>147</v>
      </c>
      <c r="J94" s="40" t="s">
        <v>82</v>
      </c>
      <c r="K94" s="115">
        <v>184.9</v>
      </c>
    </row>
    <row r="95" spans="1:11" ht="43.5" x14ac:dyDescent="0.25">
      <c r="A95" s="169"/>
      <c r="B95" s="133" t="s">
        <v>511</v>
      </c>
      <c r="C95" s="434">
        <v>992</v>
      </c>
      <c r="D95" s="71" t="s">
        <v>26</v>
      </c>
      <c r="E95" s="71" t="s">
        <v>40</v>
      </c>
      <c r="F95" s="72"/>
      <c r="G95" s="73"/>
      <c r="H95" s="73"/>
      <c r="I95" s="74"/>
      <c r="J95" s="71"/>
      <c r="K95" s="114">
        <f>K98</f>
        <v>10</v>
      </c>
    </row>
    <row r="96" spans="1:11" ht="30" x14ac:dyDescent="0.25">
      <c r="A96" s="38"/>
      <c r="B96" s="129" t="s">
        <v>104</v>
      </c>
      <c r="C96" s="170">
        <v>992</v>
      </c>
      <c r="D96" s="312" t="s">
        <v>26</v>
      </c>
      <c r="E96" s="312" t="s">
        <v>40</v>
      </c>
      <c r="F96" s="41" t="s">
        <v>97</v>
      </c>
      <c r="G96" s="42" t="s">
        <v>76</v>
      </c>
      <c r="H96" s="42" t="s">
        <v>24</v>
      </c>
      <c r="I96" s="43" t="s">
        <v>140</v>
      </c>
      <c r="J96" s="312"/>
      <c r="K96" s="115">
        <v>10</v>
      </c>
    </row>
    <row r="97" spans="1:21" ht="30" x14ac:dyDescent="0.25">
      <c r="A97" s="38"/>
      <c r="B97" s="129" t="s">
        <v>454</v>
      </c>
      <c r="C97" s="170">
        <v>992</v>
      </c>
      <c r="D97" s="312" t="s">
        <v>26</v>
      </c>
      <c r="E97" s="312" t="s">
        <v>40</v>
      </c>
      <c r="F97" s="41" t="s">
        <v>97</v>
      </c>
      <c r="G97" s="42" t="s">
        <v>76</v>
      </c>
      <c r="H97" s="42" t="s">
        <v>23</v>
      </c>
      <c r="I97" s="43" t="s">
        <v>161</v>
      </c>
      <c r="J97" s="312"/>
      <c r="K97" s="115">
        <v>10</v>
      </c>
    </row>
    <row r="98" spans="1:21" ht="30" x14ac:dyDescent="0.25">
      <c r="A98" s="38"/>
      <c r="B98" s="129" t="s">
        <v>81</v>
      </c>
      <c r="C98" s="170">
        <v>992</v>
      </c>
      <c r="D98" s="312" t="s">
        <v>26</v>
      </c>
      <c r="E98" s="312" t="s">
        <v>40</v>
      </c>
      <c r="F98" s="41" t="s">
        <v>97</v>
      </c>
      <c r="G98" s="42" t="s">
        <v>76</v>
      </c>
      <c r="H98" s="42" t="s">
        <v>23</v>
      </c>
      <c r="I98" s="43" t="s">
        <v>161</v>
      </c>
      <c r="J98" s="312" t="s">
        <v>82</v>
      </c>
      <c r="K98" s="115">
        <v>10</v>
      </c>
    </row>
    <row r="99" spans="1:21" s="75" customFormat="1" ht="14.25" x14ac:dyDescent="0.2">
      <c r="A99" s="68"/>
      <c r="B99" s="83" t="s">
        <v>16</v>
      </c>
      <c r="C99" s="70">
        <v>992</v>
      </c>
      <c r="D99" s="71" t="s">
        <v>31</v>
      </c>
      <c r="E99" s="71" t="s">
        <v>24</v>
      </c>
      <c r="F99" s="72"/>
      <c r="G99" s="73"/>
      <c r="H99" s="73"/>
      <c r="I99" s="74"/>
      <c r="J99" s="71"/>
      <c r="K99" s="114">
        <f>K100+K105</f>
        <v>1680</v>
      </c>
      <c r="L99" s="243"/>
      <c r="M99" s="245"/>
      <c r="N99" s="244"/>
    </row>
    <row r="100" spans="1:21" x14ac:dyDescent="0.25">
      <c r="A100" s="38"/>
      <c r="B100" s="83" t="s">
        <v>17</v>
      </c>
      <c r="C100" s="70">
        <v>992</v>
      </c>
      <c r="D100" s="71" t="s">
        <v>31</v>
      </c>
      <c r="E100" s="71" t="s">
        <v>25</v>
      </c>
      <c r="F100" s="72"/>
      <c r="G100" s="73"/>
      <c r="H100" s="73"/>
      <c r="I100" s="74"/>
      <c r="J100" s="71"/>
      <c r="K100" s="114">
        <f>K101</f>
        <v>50</v>
      </c>
    </row>
    <row r="101" spans="1:21" ht="45" x14ac:dyDescent="0.25">
      <c r="A101" s="38"/>
      <c r="B101" s="44" t="s">
        <v>171</v>
      </c>
      <c r="C101" s="39">
        <v>992</v>
      </c>
      <c r="D101" s="40" t="s">
        <v>31</v>
      </c>
      <c r="E101" s="40" t="s">
        <v>25</v>
      </c>
      <c r="F101" s="41" t="s">
        <v>106</v>
      </c>
      <c r="G101" s="42" t="s">
        <v>67</v>
      </c>
      <c r="H101" s="42" t="s">
        <v>24</v>
      </c>
      <c r="I101" s="43" t="s">
        <v>140</v>
      </c>
      <c r="J101" s="40"/>
      <c r="K101" s="115">
        <f>K104</f>
        <v>50</v>
      </c>
    </row>
    <row r="102" spans="1:21" x14ac:dyDescent="0.25">
      <c r="A102" s="38"/>
      <c r="B102" s="44" t="s">
        <v>169</v>
      </c>
      <c r="C102" s="39">
        <v>992</v>
      </c>
      <c r="D102" s="40" t="s">
        <v>31</v>
      </c>
      <c r="E102" s="40" t="s">
        <v>25</v>
      </c>
      <c r="F102" s="41" t="s">
        <v>106</v>
      </c>
      <c r="G102" s="42" t="s">
        <v>69</v>
      </c>
      <c r="H102" s="42" t="s">
        <v>24</v>
      </c>
      <c r="I102" s="43" t="s">
        <v>140</v>
      </c>
      <c r="J102" s="40"/>
      <c r="K102" s="115">
        <f>K104</f>
        <v>50</v>
      </c>
    </row>
    <row r="103" spans="1:21" x14ac:dyDescent="0.25">
      <c r="A103" s="38"/>
      <c r="B103" s="44" t="s">
        <v>47</v>
      </c>
      <c r="C103" s="39">
        <v>992</v>
      </c>
      <c r="D103" s="40" t="s">
        <v>31</v>
      </c>
      <c r="E103" s="40" t="s">
        <v>25</v>
      </c>
      <c r="F103" s="41" t="s">
        <v>106</v>
      </c>
      <c r="G103" s="42" t="s">
        <v>69</v>
      </c>
      <c r="H103" s="42" t="s">
        <v>24</v>
      </c>
      <c r="I103" s="43" t="s">
        <v>162</v>
      </c>
      <c r="J103" s="40"/>
      <c r="K103" s="115">
        <f>K104</f>
        <v>50</v>
      </c>
    </row>
    <row r="104" spans="1:21" ht="30" x14ac:dyDescent="0.25">
      <c r="A104" s="38"/>
      <c r="B104" s="44" t="s">
        <v>81</v>
      </c>
      <c r="C104" s="39">
        <v>992</v>
      </c>
      <c r="D104" s="40" t="s">
        <v>31</v>
      </c>
      <c r="E104" s="40" t="s">
        <v>25</v>
      </c>
      <c r="F104" s="41" t="s">
        <v>106</v>
      </c>
      <c r="G104" s="42" t="s">
        <v>69</v>
      </c>
      <c r="H104" s="42" t="s">
        <v>24</v>
      </c>
      <c r="I104" s="43" t="s">
        <v>162</v>
      </c>
      <c r="J104" s="40" t="s">
        <v>82</v>
      </c>
      <c r="K104" s="365">
        <v>50</v>
      </c>
    </row>
    <row r="105" spans="1:21" s="75" customFormat="1" ht="14.25" x14ac:dyDescent="0.2">
      <c r="A105" s="68"/>
      <c r="B105" s="83" t="s">
        <v>18</v>
      </c>
      <c r="C105" s="70">
        <v>992</v>
      </c>
      <c r="D105" s="71" t="s">
        <v>31</v>
      </c>
      <c r="E105" s="71" t="s">
        <v>27</v>
      </c>
      <c r="F105" s="72"/>
      <c r="G105" s="73"/>
      <c r="H105" s="73"/>
      <c r="I105" s="74"/>
      <c r="J105" s="71"/>
      <c r="K105" s="114">
        <f>K109+K112+K115</f>
        <v>1630</v>
      </c>
      <c r="L105" s="243"/>
      <c r="M105" s="245"/>
      <c r="N105" s="244"/>
    </row>
    <row r="106" spans="1:21" ht="30" x14ac:dyDescent="0.25">
      <c r="A106" s="38"/>
      <c r="B106" s="44" t="s">
        <v>170</v>
      </c>
      <c r="C106" s="39">
        <v>992</v>
      </c>
      <c r="D106" s="40" t="s">
        <v>31</v>
      </c>
      <c r="E106" s="40" t="s">
        <v>27</v>
      </c>
      <c r="F106" s="41" t="s">
        <v>112</v>
      </c>
      <c r="G106" s="42" t="s">
        <v>67</v>
      </c>
      <c r="H106" s="42" t="s">
        <v>24</v>
      </c>
      <c r="I106" s="43" t="s">
        <v>140</v>
      </c>
      <c r="J106" s="40"/>
      <c r="K106" s="115">
        <f>K107+K110+K113</f>
        <v>1630</v>
      </c>
    </row>
    <row r="107" spans="1:21" ht="27.75" customHeight="1" x14ac:dyDescent="0.25">
      <c r="A107" s="38"/>
      <c r="B107" s="44" t="s">
        <v>113</v>
      </c>
      <c r="C107" s="39">
        <v>992</v>
      </c>
      <c r="D107" s="40" t="s">
        <v>31</v>
      </c>
      <c r="E107" s="40" t="s">
        <v>27</v>
      </c>
      <c r="F107" s="41" t="s">
        <v>112</v>
      </c>
      <c r="G107" s="42" t="s">
        <v>76</v>
      </c>
      <c r="H107" s="42" t="s">
        <v>24</v>
      </c>
      <c r="I107" s="43" t="s">
        <v>140</v>
      </c>
      <c r="J107" s="40"/>
      <c r="K107" s="115">
        <v>840</v>
      </c>
    </row>
    <row r="108" spans="1:21" ht="45" x14ac:dyDescent="0.25">
      <c r="A108" s="38"/>
      <c r="B108" s="79" t="s">
        <v>193</v>
      </c>
      <c r="C108" s="39">
        <v>992</v>
      </c>
      <c r="D108" s="40" t="s">
        <v>31</v>
      </c>
      <c r="E108" s="40" t="s">
        <v>27</v>
      </c>
      <c r="F108" s="41" t="s">
        <v>112</v>
      </c>
      <c r="G108" s="42" t="s">
        <v>76</v>
      </c>
      <c r="H108" s="42" t="s">
        <v>24</v>
      </c>
      <c r="I108" s="43" t="s">
        <v>150</v>
      </c>
      <c r="J108" s="40"/>
      <c r="K108" s="115">
        <f>K109</f>
        <v>840</v>
      </c>
      <c r="U108" s="76" t="s">
        <v>200</v>
      </c>
    </row>
    <row r="109" spans="1:21" ht="30" x14ac:dyDescent="0.25">
      <c r="A109" s="38"/>
      <c r="B109" s="163" t="s">
        <v>81</v>
      </c>
      <c r="C109" s="172">
        <v>992</v>
      </c>
      <c r="D109" s="27" t="s">
        <v>31</v>
      </c>
      <c r="E109" s="27" t="s">
        <v>27</v>
      </c>
      <c r="F109" s="162" t="s">
        <v>112</v>
      </c>
      <c r="G109" s="164" t="s">
        <v>76</v>
      </c>
      <c r="H109" s="164" t="s">
        <v>24</v>
      </c>
      <c r="I109" s="28" t="s">
        <v>150</v>
      </c>
      <c r="J109" s="27" t="s">
        <v>82</v>
      </c>
      <c r="K109" s="173">
        <v>840</v>
      </c>
    </row>
    <row r="110" spans="1:21" ht="45" x14ac:dyDescent="0.25">
      <c r="A110" s="433"/>
      <c r="B110" s="163" t="s">
        <v>194</v>
      </c>
      <c r="C110" s="172">
        <v>992</v>
      </c>
      <c r="D110" s="27" t="s">
        <v>31</v>
      </c>
      <c r="E110" s="27" t="s">
        <v>27</v>
      </c>
      <c r="F110" s="162" t="s">
        <v>112</v>
      </c>
      <c r="G110" s="164" t="s">
        <v>69</v>
      </c>
      <c r="H110" s="164" t="s">
        <v>24</v>
      </c>
      <c r="I110" s="28" t="s">
        <v>140</v>
      </c>
      <c r="J110" s="27"/>
      <c r="K110" s="173">
        <v>190</v>
      </c>
    </row>
    <row r="111" spans="1:21" x14ac:dyDescent="0.25">
      <c r="A111" s="433"/>
      <c r="B111" s="163" t="s">
        <v>114</v>
      </c>
      <c r="C111" s="172">
        <v>992</v>
      </c>
      <c r="D111" s="27" t="s">
        <v>31</v>
      </c>
      <c r="E111" s="27" t="s">
        <v>27</v>
      </c>
      <c r="F111" s="162" t="s">
        <v>112</v>
      </c>
      <c r="G111" s="164" t="s">
        <v>69</v>
      </c>
      <c r="H111" s="164" t="s">
        <v>24</v>
      </c>
      <c r="I111" s="28" t="s">
        <v>151</v>
      </c>
      <c r="J111" s="27"/>
      <c r="K111" s="173">
        <v>190</v>
      </c>
    </row>
    <row r="112" spans="1:21" ht="30" x14ac:dyDescent="0.25">
      <c r="A112" s="433"/>
      <c r="B112" s="163" t="s">
        <v>81</v>
      </c>
      <c r="C112" s="172">
        <v>992</v>
      </c>
      <c r="D112" s="27" t="s">
        <v>31</v>
      </c>
      <c r="E112" s="27" t="s">
        <v>27</v>
      </c>
      <c r="F112" s="162" t="s">
        <v>112</v>
      </c>
      <c r="G112" s="164" t="s">
        <v>69</v>
      </c>
      <c r="H112" s="164" t="s">
        <v>24</v>
      </c>
      <c r="I112" s="28" t="s">
        <v>151</v>
      </c>
      <c r="J112" s="27" t="s">
        <v>82</v>
      </c>
      <c r="K112" s="173">
        <v>190</v>
      </c>
      <c r="N112" s="238"/>
    </row>
    <row r="113" spans="1:14" ht="43.5" customHeight="1" x14ac:dyDescent="0.25">
      <c r="A113" s="38"/>
      <c r="B113" s="163" t="s">
        <v>115</v>
      </c>
      <c r="C113" s="172">
        <v>992</v>
      </c>
      <c r="D113" s="27" t="s">
        <v>31</v>
      </c>
      <c r="E113" s="27" t="s">
        <v>27</v>
      </c>
      <c r="F113" s="162" t="s">
        <v>112</v>
      </c>
      <c r="G113" s="164" t="s">
        <v>95</v>
      </c>
      <c r="H113" s="164" t="s">
        <v>24</v>
      </c>
      <c r="I113" s="28" t="s">
        <v>140</v>
      </c>
      <c r="J113" s="27"/>
      <c r="K113" s="173">
        <f>K115</f>
        <v>600</v>
      </c>
      <c r="M113" s="241"/>
    </row>
    <row r="114" spans="1:14" ht="59.25" customHeight="1" x14ac:dyDescent="0.25">
      <c r="A114" s="38"/>
      <c r="B114" s="171" t="s">
        <v>195</v>
      </c>
      <c r="C114" s="172">
        <v>992</v>
      </c>
      <c r="D114" s="27" t="s">
        <v>31</v>
      </c>
      <c r="E114" s="27" t="s">
        <v>27</v>
      </c>
      <c r="F114" s="162" t="s">
        <v>112</v>
      </c>
      <c r="G114" s="164" t="s">
        <v>95</v>
      </c>
      <c r="H114" s="164" t="s">
        <v>24</v>
      </c>
      <c r="I114" s="28" t="s">
        <v>152</v>
      </c>
      <c r="J114" s="27"/>
      <c r="K114" s="173">
        <f>K115</f>
        <v>600</v>
      </c>
    </row>
    <row r="115" spans="1:14" ht="33.75" customHeight="1" x14ac:dyDescent="0.25">
      <c r="A115" s="38"/>
      <c r="B115" s="163" t="s">
        <v>81</v>
      </c>
      <c r="C115" s="172">
        <v>992</v>
      </c>
      <c r="D115" s="27" t="s">
        <v>31</v>
      </c>
      <c r="E115" s="27" t="s">
        <v>27</v>
      </c>
      <c r="F115" s="162" t="s">
        <v>112</v>
      </c>
      <c r="G115" s="164" t="s">
        <v>95</v>
      </c>
      <c r="H115" s="164" t="s">
        <v>24</v>
      </c>
      <c r="I115" s="28" t="s">
        <v>152</v>
      </c>
      <c r="J115" s="27" t="s">
        <v>82</v>
      </c>
      <c r="K115" s="173">
        <v>600</v>
      </c>
      <c r="L115" s="298"/>
    </row>
    <row r="116" spans="1:14" s="75" customFormat="1" ht="14.25" x14ac:dyDescent="0.2">
      <c r="A116" s="68"/>
      <c r="B116" s="304" t="s">
        <v>19</v>
      </c>
      <c r="C116" s="305">
        <v>992</v>
      </c>
      <c r="D116" s="119" t="s">
        <v>32</v>
      </c>
      <c r="E116" s="119" t="s">
        <v>24</v>
      </c>
      <c r="F116" s="306"/>
      <c r="G116" s="307"/>
      <c r="H116" s="307"/>
      <c r="I116" s="118"/>
      <c r="J116" s="119"/>
      <c r="K116" s="151">
        <f>K117</f>
        <v>5086.2</v>
      </c>
      <c r="L116" s="308"/>
      <c r="M116" s="244"/>
      <c r="N116" s="244"/>
    </row>
    <row r="117" spans="1:14" x14ac:dyDescent="0.25">
      <c r="A117" s="38"/>
      <c r="B117" s="304" t="s">
        <v>20</v>
      </c>
      <c r="C117" s="305">
        <v>992</v>
      </c>
      <c r="D117" s="119" t="s">
        <v>32</v>
      </c>
      <c r="E117" s="119" t="s">
        <v>23</v>
      </c>
      <c r="F117" s="306"/>
      <c r="G117" s="307"/>
      <c r="H117" s="307"/>
      <c r="I117" s="118"/>
      <c r="J117" s="119"/>
      <c r="K117" s="151">
        <f>K118</f>
        <v>5086.2</v>
      </c>
      <c r="L117" s="246"/>
    </row>
    <row r="118" spans="1:14" ht="54.75" customHeight="1" x14ac:dyDescent="0.25">
      <c r="A118" s="38"/>
      <c r="B118" s="309" t="s">
        <v>172</v>
      </c>
      <c r="C118" s="172">
        <v>992</v>
      </c>
      <c r="D118" s="27" t="s">
        <v>32</v>
      </c>
      <c r="E118" s="27" t="s">
        <v>23</v>
      </c>
      <c r="F118" s="162" t="s">
        <v>29</v>
      </c>
      <c r="G118" s="164" t="s">
        <v>67</v>
      </c>
      <c r="H118" s="164" t="s">
        <v>24</v>
      </c>
      <c r="I118" s="28" t="s">
        <v>140</v>
      </c>
      <c r="J118" s="27"/>
      <c r="K118" s="173">
        <f>K122</f>
        <v>5086.2</v>
      </c>
      <c r="L118" s="246"/>
    </row>
    <row r="119" spans="1:14" ht="18" customHeight="1" x14ac:dyDescent="0.25">
      <c r="A119" s="38"/>
      <c r="B119" s="171" t="s">
        <v>196</v>
      </c>
      <c r="C119" s="172">
        <v>992</v>
      </c>
      <c r="D119" s="27" t="s">
        <v>32</v>
      </c>
      <c r="E119" s="27" t="s">
        <v>23</v>
      </c>
      <c r="F119" s="162" t="s">
        <v>29</v>
      </c>
      <c r="G119" s="164" t="s">
        <v>76</v>
      </c>
      <c r="H119" s="164" t="s">
        <v>24</v>
      </c>
      <c r="I119" s="28" t="s">
        <v>140</v>
      </c>
      <c r="J119" s="27"/>
      <c r="K119" s="173">
        <f>K122</f>
        <v>5086.2</v>
      </c>
      <c r="L119" s="246"/>
    </row>
    <row r="120" spans="1:14" ht="28.5" customHeight="1" x14ac:dyDescent="0.25">
      <c r="A120" s="38"/>
      <c r="B120" s="171" t="s">
        <v>118</v>
      </c>
      <c r="C120" s="172">
        <v>992</v>
      </c>
      <c r="D120" s="27" t="s">
        <v>32</v>
      </c>
      <c r="E120" s="27" t="s">
        <v>23</v>
      </c>
      <c r="F120" s="162" t="s">
        <v>29</v>
      </c>
      <c r="G120" s="164" t="s">
        <v>76</v>
      </c>
      <c r="H120" s="164" t="s">
        <v>31</v>
      </c>
      <c r="I120" s="28" t="s">
        <v>140</v>
      </c>
      <c r="J120" s="27"/>
      <c r="K120" s="173">
        <f>K122</f>
        <v>5086.2</v>
      </c>
      <c r="L120" s="246"/>
    </row>
    <row r="121" spans="1:14" ht="50.25" customHeight="1" x14ac:dyDescent="0.25">
      <c r="A121" s="38"/>
      <c r="B121" s="79" t="s">
        <v>197</v>
      </c>
      <c r="C121" s="39">
        <v>992</v>
      </c>
      <c r="D121" s="40" t="s">
        <v>32</v>
      </c>
      <c r="E121" s="40" t="s">
        <v>23</v>
      </c>
      <c r="F121" s="41" t="s">
        <v>29</v>
      </c>
      <c r="G121" s="42" t="s">
        <v>76</v>
      </c>
      <c r="H121" s="42" t="s">
        <v>31</v>
      </c>
      <c r="I121" s="43" t="s">
        <v>142</v>
      </c>
      <c r="J121" s="40"/>
      <c r="K121" s="115">
        <f>K122</f>
        <v>5086.2</v>
      </c>
    </row>
    <row r="122" spans="1:14" ht="48" customHeight="1" x14ac:dyDescent="0.25">
      <c r="A122" s="38"/>
      <c r="B122" s="44" t="s">
        <v>116</v>
      </c>
      <c r="C122" s="39">
        <v>992</v>
      </c>
      <c r="D122" s="40" t="s">
        <v>32</v>
      </c>
      <c r="E122" s="40" t="s">
        <v>23</v>
      </c>
      <c r="F122" s="41" t="s">
        <v>29</v>
      </c>
      <c r="G122" s="42" t="s">
        <v>76</v>
      </c>
      <c r="H122" s="42" t="s">
        <v>31</v>
      </c>
      <c r="I122" s="43" t="s">
        <v>142</v>
      </c>
      <c r="J122" s="40" t="s">
        <v>117</v>
      </c>
      <c r="K122" s="115">
        <v>5086.2</v>
      </c>
    </row>
    <row r="123" spans="1:14" s="75" customFormat="1" x14ac:dyDescent="0.25">
      <c r="A123" s="68"/>
      <c r="B123" s="83" t="s">
        <v>38</v>
      </c>
      <c r="C123" s="70">
        <v>992</v>
      </c>
      <c r="D123" s="71">
        <v>10</v>
      </c>
      <c r="E123" s="71" t="s">
        <v>24</v>
      </c>
      <c r="F123" s="72"/>
      <c r="G123" s="73"/>
      <c r="H123" s="42"/>
      <c r="I123" s="74"/>
      <c r="J123" s="71"/>
      <c r="K123" s="114">
        <f>K124+K129</f>
        <v>411</v>
      </c>
      <c r="L123" s="243"/>
      <c r="M123" s="244"/>
      <c r="N123" s="244"/>
    </row>
    <row r="124" spans="1:14" x14ac:dyDescent="0.25">
      <c r="A124" s="38"/>
      <c r="B124" s="117" t="s">
        <v>39</v>
      </c>
      <c r="C124" s="70">
        <v>992</v>
      </c>
      <c r="D124" s="71">
        <v>10</v>
      </c>
      <c r="E124" s="71" t="s">
        <v>23</v>
      </c>
      <c r="F124" s="72"/>
      <c r="G124" s="73"/>
      <c r="H124" s="42"/>
      <c r="I124" s="74"/>
      <c r="J124" s="71"/>
      <c r="K124" s="114">
        <f>K128</f>
        <v>391</v>
      </c>
    </row>
    <row r="125" spans="1:14" x14ac:dyDescent="0.25">
      <c r="A125" s="38"/>
      <c r="B125" s="79" t="s">
        <v>59</v>
      </c>
      <c r="C125" s="39">
        <v>992</v>
      </c>
      <c r="D125" s="40">
        <v>10</v>
      </c>
      <c r="E125" s="40" t="s">
        <v>23</v>
      </c>
      <c r="F125" s="41" t="s">
        <v>80</v>
      </c>
      <c r="G125" s="42" t="s">
        <v>67</v>
      </c>
      <c r="H125" s="42" t="s">
        <v>24</v>
      </c>
      <c r="I125" s="43" t="s">
        <v>140</v>
      </c>
      <c r="J125" s="40"/>
      <c r="K125" s="115">
        <f>K128</f>
        <v>391</v>
      </c>
    </row>
    <row r="126" spans="1:14" ht="30" x14ac:dyDescent="0.25">
      <c r="A126" s="38"/>
      <c r="B126" s="79" t="s">
        <v>49</v>
      </c>
      <c r="C126" s="39">
        <v>992</v>
      </c>
      <c r="D126" s="40">
        <v>10</v>
      </c>
      <c r="E126" s="40" t="s">
        <v>23</v>
      </c>
      <c r="F126" s="41" t="s">
        <v>80</v>
      </c>
      <c r="G126" s="42" t="s">
        <v>92</v>
      </c>
      <c r="H126" s="42" t="s">
        <v>24</v>
      </c>
      <c r="I126" s="43" t="s">
        <v>140</v>
      </c>
      <c r="J126" s="40"/>
      <c r="K126" s="115">
        <f>K128</f>
        <v>391</v>
      </c>
    </row>
    <row r="127" spans="1:14" x14ac:dyDescent="0.25">
      <c r="A127" s="38"/>
      <c r="B127" s="79" t="s">
        <v>119</v>
      </c>
      <c r="C127" s="39">
        <v>992</v>
      </c>
      <c r="D127" s="40">
        <v>10</v>
      </c>
      <c r="E127" s="40" t="s">
        <v>23</v>
      </c>
      <c r="F127" s="41" t="s">
        <v>80</v>
      </c>
      <c r="G127" s="42" t="s">
        <v>92</v>
      </c>
      <c r="H127" s="42" t="s">
        <v>24</v>
      </c>
      <c r="I127" s="43" t="s">
        <v>156</v>
      </c>
      <c r="J127" s="40"/>
      <c r="K127" s="115">
        <f>K128</f>
        <v>391</v>
      </c>
    </row>
    <row r="128" spans="1:14" x14ac:dyDescent="0.25">
      <c r="A128" s="38"/>
      <c r="B128" s="88" t="s">
        <v>120</v>
      </c>
      <c r="C128" s="39">
        <v>992</v>
      </c>
      <c r="D128" s="40">
        <v>10</v>
      </c>
      <c r="E128" s="40" t="s">
        <v>23</v>
      </c>
      <c r="F128" s="41" t="s">
        <v>80</v>
      </c>
      <c r="G128" s="42" t="s">
        <v>92</v>
      </c>
      <c r="H128" s="42" t="s">
        <v>24</v>
      </c>
      <c r="I128" s="43" t="s">
        <v>156</v>
      </c>
      <c r="J128" s="40" t="s">
        <v>121</v>
      </c>
      <c r="K128" s="115">
        <v>391</v>
      </c>
    </row>
    <row r="129" spans="1:14" s="75" customFormat="1" ht="24" customHeight="1" x14ac:dyDescent="0.2">
      <c r="A129" s="68"/>
      <c r="B129" s="83" t="s">
        <v>122</v>
      </c>
      <c r="C129" s="70">
        <v>992</v>
      </c>
      <c r="D129" s="71" t="s">
        <v>101</v>
      </c>
      <c r="E129" s="71" t="s">
        <v>27</v>
      </c>
      <c r="F129" s="72"/>
      <c r="G129" s="73"/>
      <c r="H129" s="73"/>
      <c r="I129" s="74"/>
      <c r="J129" s="71"/>
      <c r="K129" s="114">
        <f>K132</f>
        <v>20</v>
      </c>
      <c r="L129" s="243"/>
      <c r="M129" s="244"/>
      <c r="N129" s="244"/>
    </row>
    <row r="130" spans="1:14" ht="29.25" customHeight="1" x14ac:dyDescent="0.25">
      <c r="A130" s="38"/>
      <c r="B130" s="44" t="s">
        <v>174</v>
      </c>
      <c r="C130" s="39">
        <v>992</v>
      </c>
      <c r="D130" s="40" t="s">
        <v>101</v>
      </c>
      <c r="E130" s="40" t="s">
        <v>27</v>
      </c>
      <c r="F130" s="41" t="s">
        <v>40</v>
      </c>
      <c r="G130" s="42" t="s">
        <v>76</v>
      </c>
      <c r="H130" s="42" t="s">
        <v>24</v>
      </c>
      <c r="I130" s="43" t="s">
        <v>140</v>
      </c>
      <c r="J130" s="40"/>
      <c r="K130" s="115">
        <f>K132</f>
        <v>20</v>
      </c>
    </row>
    <row r="131" spans="1:14" ht="31.5" customHeight="1" x14ac:dyDescent="0.25">
      <c r="A131" s="38"/>
      <c r="B131" s="44" t="s">
        <v>174</v>
      </c>
      <c r="C131" s="39">
        <v>992</v>
      </c>
      <c r="D131" s="40" t="s">
        <v>101</v>
      </c>
      <c r="E131" s="40" t="s">
        <v>27</v>
      </c>
      <c r="F131" s="41" t="s">
        <v>40</v>
      </c>
      <c r="G131" s="42" t="s">
        <v>76</v>
      </c>
      <c r="H131" s="42" t="s">
        <v>24</v>
      </c>
      <c r="I131" s="43" t="s">
        <v>166</v>
      </c>
      <c r="J131" s="40"/>
      <c r="K131" s="115">
        <f>K132</f>
        <v>20</v>
      </c>
    </row>
    <row r="132" spans="1:14" ht="48" customHeight="1" x14ac:dyDescent="0.25">
      <c r="A132" s="38"/>
      <c r="B132" s="44" t="s">
        <v>116</v>
      </c>
      <c r="C132" s="39">
        <v>992</v>
      </c>
      <c r="D132" s="40" t="s">
        <v>101</v>
      </c>
      <c r="E132" s="40" t="s">
        <v>27</v>
      </c>
      <c r="F132" s="41" t="s">
        <v>40</v>
      </c>
      <c r="G132" s="42" t="s">
        <v>76</v>
      </c>
      <c r="H132" s="42" t="s">
        <v>24</v>
      </c>
      <c r="I132" s="43" t="s">
        <v>166</v>
      </c>
      <c r="J132" s="40" t="s">
        <v>117</v>
      </c>
      <c r="K132" s="115">
        <v>20</v>
      </c>
    </row>
    <row r="133" spans="1:14" s="75" customFormat="1" x14ac:dyDescent="0.25">
      <c r="A133" s="68"/>
      <c r="B133" s="83" t="s">
        <v>269</v>
      </c>
      <c r="C133" s="70">
        <v>992</v>
      </c>
      <c r="D133" s="71">
        <v>11</v>
      </c>
      <c r="E133" s="71" t="s">
        <v>24</v>
      </c>
      <c r="F133" s="72"/>
      <c r="G133" s="73"/>
      <c r="H133" s="42"/>
      <c r="I133" s="74"/>
      <c r="J133" s="71"/>
      <c r="K133" s="114">
        <f>K138</f>
        <v>368.1</v>
      </c>
      <c r="L133" s="243"/>
      <c r="M133" s="244"/>
      <c r="N133" s="244"/>
    </row>
    <row r="134" spans="1:14" x14ac:dyDescent="0.25">
      <c r="A134" s="38"/>
      <c r="B134" s="83" t="s">
        <v>43</v>
      </c>
      <c r="C134" s="70">
        <v>992</v>
      </c>
      <c r="D134" s="71">
        <v>11</v>
      </c>
      <c r="E134" s="71" t="s">
        <v>25</v>
      </c>
      <c r="F134" s="41" t="s">
        <v>32</v>
      </c>
      <c r="G134" s="42" t="s">
        <v>76</v>
      </c>
      <c r="H134" s="42" t="s">
        <v>24</v>
      </c>
      <c r="I134" s="43" t="s">
        <v>140</v>
      </c>
      <c r="J134" s="71"/>
      <c r="K134" s="114">
        <f>K133</f>
        <v>368.1</v>
      </c>
    </row>
    <row r="135" spans="1:14" ht="30" x14ac:dyDescent="0.25">
      <c r="A135" s="38"/>
      <c r="B135" s="44" t="s">
        <v>410</v>
      </c>
      <c r="C135" s="39">
        <v>992</v>
      </c>
      <c r="D135" s="40">
        <v>11</v>
      </c>
      <c r="E135" s="40" t="s">
        <v>25</v>
      </c>
      <c r="F135" s="41" t="s">
        <v>32</v>
      </c>
      <c r="G135" s="42" t="s">
        <v>76</v>
      </c>
      <c r="H135" s="42" t="s">
        <v>24</v>
      </c>
      <c r="I135" s="43" t="s">
        <v>140</v>
      </c>
      <c r="J135" s="40"/>
      <c r="K135" s="115">
        <f>K133</f>
        <v>368.1</v>
      </c>
    </row>
    <row r="136" spans="1:14" ht="32.25" customHeight="1" x14ac:dyDescent="0.25">
      <c r="A136" s="38"/>
      <c r="B136" s="44" t="s">
        <v>274</v>
      </c>
      <c r="C136" s="39">
        <v>992</v>
      </c>
      <c r="D136" s="40" t="s">
        <v>42</v>
      </c>
      <c r="E136" s="40" t="s">
        <v>25</v>
      </c>
      <c r="F136" s="41" t="s">
        <v>32</v>
      </c>
      <c r="G136" s="42" t="s">
        <v>76</v>
      </c>
      <c r="H136" s="42" t="s">
        <v>24</v>
      </c>
      <c r="I136" s="43" t="s">
        <v>140</v>
      </c>
      <c r="J136" s="40"/>
      <c r="K136" s="115">
        <f>K133</f>
        <v>368.1</v>
      </c>
    </row>
    <row r="137" spans="1:14" ht="33" customHeight="1" x14ac:dyDescent="0.25">
      <c r="A137" s="38"/>
      <c r="B137" s="79" t="s">
        <v>123</v>
      </c>
      <c r="C137" s="39">
        <v>992</v>
      </c>
      <c r="D137" s="40" t="s">
        <v>42</v>
      </c>
      <c r="E137" s="40" t="s">
        <v>25</v>
      </c>
      <c r="F137" s="41" t="s">
        <v>32</v>
      </c>
      <c r="G137" s="42" t="s">
        <v>76</v>
      </c>
      <c r="H137" s="42" t="s">
        <v>27</v>
      </c>
      <c r="I137" s="43" t="s">
        <v>143</v>
      </c>
      <c r="J137" s="40"/>
      <c r="K137" s="115">
        <f>K133</f>
        <v>368.1</v>
      </c>
    </row>
    <row r="138" spans="1:14" ht="81" customHeight="1" x14ac:dyDescent="0.25">
      <c r="A138" s="38"/>
      <c r="B138" s="79" t="s">
        <v>77</v>
      </c>
      <c r="C138" s="39">
        <v>992</v>
      </c>
      <c r="D138" s="40" t="s">
        <v>42</v>
      </c>
      <c r="E138" s="40" t="s">
        <v>25</v>
      </c>
      <c r="F138" s="41" t="s">
        <v>32</v>
      </c>
      <c r="G138" s="42" t="s">
        <v>76</v>
      </c>
      <c r="H138" s="42" t="s">
        <v>27</v>
      </c>
      <c r="I138" s="43" t="s">
        <v>143</v>
      </c>
      <c r="J138" s="40" t="s">
        <v>78</v>
      </c>
      <c r="K138" s="115">
        <v>368.1</v>
      </c>
    </row>
    <row r="139" spans="1:14" s="75" customFormat="1" ht="24" customHeight="1" x14ac:dyDescent="0.2">
      <c r="A139" s="68"/>
      <c r="B139" s="83" t="s">
        <v>44</v>
      </c>
      <c r="C139" s="70">
        <v>992</v>
      </c>
      <c r="D139" s="71" t="s">
        <v>40</v>
      </c>
      <c r="E139" s="71" t="s">
        <v>24</v>
      </c>
      <c r="F139" s="72"/>
      <c r="G139" s="73"/>
      <c r="H139" s="73"/>
      <c r="I139" s="74"/>
      <c r="J139" s="71"/>
      <c r="K139" s="114">
        <f>K144</f>
        <v>150</v>
      </c>
      <c r="L139" s="243"/>
      <c r="M139" s="244"/>
      <c r="N139" s="244"/>
    </row>
    <row r="140" spans="1:14" x14ac:dyDescent="0.25">
      <c r="A140" s="38"/>
      <c r="B140" s="83" t="s">
        <v>45</v>
      </c>
      <c r="C140" s="70">
        <v>992</v>
      </c>
      <c r="D140" s="71" t="s">
        <v>40</v>
      </c>
      <c r="E140" s="71" t="s">
        <v>25</v>
      </c>
      <c r="F140" s="72"/>
      <c r="G140" s="73"/>
      <c r="H140" s="73"/>
      <c r="I140" s="74"/>
      <c r="J140" s="71"/>
      <c r="K140" s="114">
        <f>K144</f>
        <v>150</v>
      </c>
    </row>
    <row r="141" spans="1:14" ht="30" x14ac:dyDescent="0.25">
      <c r="A141" s="38"/>
      <c r="B141" s="85" t="s">
        <v>126</v>
      </c>
      <c r="C141" s="39">
        <v>992</v>
      </c>
      <c r="D141" s="40" t="s">
        <v>40</v>
      </c>
      <c r="E141" s="40" t="s">
        <v>25</v>
      </c>
      <c r="F141" s="41" t="s">
        <v>102</v>
      </c>
      <c r="G141" s="42" t="s">
        <v>67</v>
      </c>
      <c r="H141" s="42" t="s">
        <v>24</v>
      </c>
      <c r="I141" s="43" t="s">
        <v>140</v>
      </c>
      <c r="J141" s="40"/>
      <c r="K141" s="115">
        <f>K144</f>
        <v>150</v>
      </c>
    </row>
    <row r="142" spans="1:14" ht="30" customHeight="1" x14ac:dyDescent="0.25">
      <c r="A142" s="38"/>
      <c r="B142" s="44" t="s">
        <v>124</v>
      </c>
      <c r="C142" s="39">
        <v>992</v>
      </c>
      <c r="D142" s="40" t="s">
        <v>40</v>
      </c>
      <c r="E142" s="40" t="s">
        <v>25</v>
      </c>
      <c r="F142" s="41" t="s">
        <v>102</v>
      </c>
      <c r="G142" s="42" t="s">
        <v>76</v>
      </c>
      <c r="H142" s="42" t="s">
        <v>24</v>
      </c>
      <c r="I142" s="43" t="s">
        <v>140</v>
      </c>
      <c r="J142" s="40"/>
      <c r="K142" s="115">
        <f>K143</f>
        <v>150</v>
      </c>
    </row>
    <row r="143" spans="1:14" ht="33" customHeight="1" x14ac:dyDescent="0.25">
      <c r="A143" s="38"/>
      <c r="B143" s="79" t="s">
        <v>58</v>
      </c>
      <c r="C143" s="39">
        <v>992</v>
      </c>
      <c r="D143" s="40" t="s">
        <v>40</v>
      </c>
      <c r="E143" s="40" t="s">
        <v>25</v>
      </c>
      <c r="F143" s="41" t="s">
        <v>102</v>
      </c>
      <c r="G143" s="42" t="s">
        <v>76</v>
      </c>
      <c r="H143" s="42" t="s">
        <v>24</v>
      </c>
      <c r="I143" s="43" t="s">
        <v>146</v>
      </c>
      <c r="J143" s="40"/>
      <c r="K143" s="115">
        <f>K144</f>
        <v>150</v>
      </c>
    </row>
    <row r="144" spans="1:14" ht="30" x14ac:dyDescent="0.25">
      <c r="A144" s="38"/>
      <c r="B144" s="85" t="s">
        <v>81</v>
      </c>
      <c r="C144" s="39">
        <v>992</v>
      </c>
      <c r="D144" s="40" t="s">
        <v>40</v>
      </c>
      <c r="E144" s="40" t="s">
        <v>25</v>
      </c>
      <c r="F144" s="41" t="s">
        <v>102</v>
      </c>
      <c r="G144" s="42" t="s">
        <v>76</v>
      </c>
      <c r="H144" s="42" t="s">
        <v>24</v>
      </c>
      <c r="I144" s="43" t="s">
        <v>146</v>
      </c>
      <c r="J144" s="40" t="s">
        <v>82</v>
      </c>
      <c r="K144" s="115">
        <v>150</v>
      </c>
    </row>
    <row r="145" spans="1:256" s="184" customFormat="1" ht="36" customHeight="1" x14ac:dyDescent="0.25">
      <c r="A145" s="191"/>
      <c r="B145" s="192" t="s">
        <v>177</v>
      </c>
      <c r="C145" s="193">
        <v>992</v>
      </c>
      <c r="D145" s="194" t="s">
        <v>41</v>
      </c>
      <c r="E145" s="195" t="s">
        <v>24</v>
      </c>
      <c r="F145" s="196"/>
      <c r="G145" s="197"/>
      <c r="H145" s="197"/>
      <c r="I145" s="198"/>
      <c r="J145" s="199"/>
      <c r="K145" s="200">
        <f>K150</f>
        <v>1</v>
      </c>
      <c r="L145" s="252"/>
      <c r="M145" s="253"/>
      <c r="N145" s="253"/>
      <c r="O145" s="201"/>
      <c r="P145" s="201"/>
      <c r="Q145" s="201"/>
      <c r="R145" s="201"/>
      <c r="S145" s="201"/>
      <c r="T145" s="201"/>
      <c r="U145" s="201"/>
      <c r="V145" s="201"/>
      <c r="W145" s="201"/>
      <c r="X145" s="201"/>
      <c r="Y145" s="201"/>
      <c r="Z145" s="201"/>
      <c r="AA145" s="201"/>
      <c r="AB145" s="201"/>
      <c r="AC145" s="201"/>
      <c r="AD145" s="201"/>
      <c r="AE145" s="201"/>
      <c r="AF145" s="201"/>
      <c r="AG145" s="201"/>
      <c r="AH145" s="201"/>
      <c r="AI145" s="201"/>
      <c r="AJ145" s="201"/>
      <c r="AK145" s="201"/>
      <c r="AL145" s="201"/>
      <c r="AM145" s="201"/>
      <c r="AN145" s="201"/>
      <c r="AO145" s="201"/>
      <c r="AP145" s="201"/>
      <c r="AQ145" s="201"/>
      <c r="AR145" s="201"/>
      <c r="AS145" s="201"/>
      <c r="AT145" s="201"/>
      <c r="AU145" s="201"/>
      <c r="AV145" s="201"/>
      <c r="AW145" s="201"/>
      <c r="AX145" s="201"/>
      <c r="AY145" s="201"/>
      <c r="AZ145" s="201"/>
      <c r="BA145" s="201"/>
      <c r="BB145" s="201"/>
      <c r="BC145" s="201"/>
      <c r="BD145" s="201"/>
      <c r="BE145" s="201"/>
      <c r="BF145" s="201"/>
      <c r="BG145" s="201"/>
      <c r="BH145" s="201"/>
      <c r="BI145" s="201"/>
      <c r="BJ145" s="201"/>
      <c r="BK145" s="201"/>
      <c r="BL145" s="201"/>
      <c r="BM145" s="201"/>
      <c r="BN145" s="201"/>
      <c r="BO145" s="201"/>
      <c r="BP145" s="201"/>
      <c r="BQ145" s="201"/>
      <c r="BR145" s="201"/>
      <c r="BS145" s="201"/>
      <c r="BT145" s="201"/>
      <c r="BU145" s="201"/>
      <c r="BV145" s="201"/>
      <c r="BW145" s="201"/>
      <c r="BX145" s="201"/>
      <c r="BY145" s="201"/>
      <c r="BZ145" s="201"/>
      <c r="CA145" s="201"/>
      <c r="CB145" s="201"/>
      <c r="CC145" s="201"/>
      <c r="CD145" s="201"/>
      <c r="CE145" s="201"/>
      <c r="CF145" s="201"/>
      <c r="CG145" s="201"/>
      <c r="CH145" s="201"/>
      <c r="CI145" s="201"/>
      <c r="CJ145" s="201"/>
      <c r="CK145" s="201"/>
      <c r="CL145" s="201"/>
      <c r="CM145" s="201"/>
      <c r="CN145" s="201"/>
      <c r="CO145" s="201"/>
      <c r="CP145" s="201"/>
      <c r="CQ145" s="201"/>
      <c r="CR145" s="201"/>
      <c r="CS145" s="201"/>
      <c r="CT145" s="201"/>
      <c r="CU145" s="201"/>
      <c r="CV145" s="201"/>
      <c r="CW145" s="201"/>
      <c r="CX145" s="201"/>
      <c r="CY145" s="201"/>
      <c r="CZ145" s="201"/>
      <c r="DA145" s="201"/>
      <c r="DB145" s="201"/>
      <c r="DC145" s="201"/>
      <c r="DD145" s="201"/>
      <c r="DE145" s="201"/>
      <c r="DF145" s="201"/>
      <c r="DG145" s="201"/>
      <c r="DH145" s="201"/>
      <c r="DI145" s="201"/>
      <c r="DJ145" s="201"/>
      <c r="DK145" s="201"/>
      <c r="DL145" s="201"/>
      <c r="DM145" s="201"/>
      <c r="DN145" s="201"/>
      <c r="DO145" s="201"/>
      <c r="DP145" s="201"/>
      <c r="DQ145" s="201"/>
      <c r="DR145" s="201"/>
      <c r="DS145" s="201"/>
      <c r="DT145" s="201"/>
      <c r="DU145" s="201"/>
      <c r="DV145" s="201"/>
      <c r="DW145" s="201"/>
      <c r="DX145" s="201"/>
      <c r="DY145" s="201"/>
      <c r="DZ145" s="201"/>
      <c r="EA145" s="201"/>
      <c r="EB145" s="201"/>
      <c r="EC145" s="201"/>
      <c r="ED145" s="201"/>
      <c r="EE145" s="201"/>
      <c r="EF145" s="201"/>
      <c r="EG145" s="201"/>
      <c r="EH145" s="201"/>
      <c r="EI145" s="201"/>
      <c r="EJ145" s="201"/>
      <c r="EK145" s="201"/>
      <c r="EL145" s="201"/>
      <c r="EM145" s="201"/>
      <c r="EN145" s="201"/>
      <c r="EO145" s="201"/>
      <c r="EP145" s="201"/>
      <c r="EQ145" s="201"/>
      <c r="ER145" s="201"/>
      <c r="ES145" s="201"/>
      <c r="ET145" s="201"/>
      <c r="EU145" s="201"/>
      <c r="EV145" s="201"/>
      <c r="EW145" s="201"/>
      <c r="EX145" s="201"/>
      <c r="EY145" s="201"/>
      <c r="EZ145" s="201"/>
      <c r="FA145" s="201"/>
      <c r="FB145" s="201"/>
      <c r="FC145" s="201"/>
      <c r="FD145" s="201"/>
      <c r="FE145" s="201"/>
      <c r="FF145" s="201"/>
      <c r="FG145" s="201"/>
      <c r="FH145" s="201"/>
      <c r="FI145" s="201"/>
      <c r="FJ145" s="201"/>
      <c r="FK145" s="201"/>
      <c r="FL145" s="201"/>
      <c r="FM145" s="201"/>
      <c r="FN145" s="201"/>
      <c r="FO145" s="201"/>
      <c r="FP145" s="201"/>
      <c r="FQ145" s="201"/>
      <c r="FR145" s="201"/>
      <c r="FS145" s="201"/>
      <c r="FT145" s="201"/>
      <c r="FU145" s="201"/>
      <c r="FV145" s="201"/>
      <c r="FW145" s="201"/>
      <c r="FX145" s="201"/>
      <c r="FY145" s="201"/>
      <c r="FZ145" s="201"/>
      <c r="GA145" s="201"/>
      <c r="GB145" s="201"/>
      <c r="GC145" s="201"/>
      <c r="GD145" s="201"/>
      <c r="GE145" s="201"/>
      <c r="GF145" s="201"/>
      <c r="GG145" s="201"/>
      <c r="GH145" s="201"/>
      <c r="GI145" s="201"/>
      <c r="GJ145" s="201"/>
      <c r="GK145" s="201"/>
      <c r="GL145" s="201"/>
      <c r="GM145" s="201"/>
      <c r="GN145" s="201"/>
      <c r="GO145" s="201"/>
      <c r="GP145" s="201"/>
      <c r="GQ145" s="201"/>
      <c r="GR145" s="201"/>
      <c r="GS145" s="201"/>
      <c r="GT145" s="201"/>
      <c r="GU145" s="201"/>
      <c r="GV145" s="201"/>
      <c r="GW145" s="201"/>
      <c r="GX145" s="201"/>
      <c r="GY145" s="201"/>
      <c r="GZ145" s="201"/>
      <c r="HA145" s="201"/>
      <c r="HB145" s="201"/>
      <c r="HC145" s="201"/>
      <c r="HD145" s="201"/>
      <c r="HE145" s="201"/>
      <c r="HF145" s="201"/>
      <c r="HG145" s="201"/>
      <c r="HH145" s="201"/>
      <c r="HI145" s="201"/>
      <c r="HJ145" s="201"/>
      <c r="HK145" s="201"/>
      <c r="HL145" s="201"/>
      <c r="HM145" s="201"/>
      <c r="HN145" s="201"/>
      <c r="HO145" s="201"/>
      <c r="HP145" s="201"/>
      <c r="HQ145" s="201"/>
      <c r="HR145" s="201"/>
      <c r="HS145" s="201"/>
      <c r="HT145" s="201"/>
      <c r="HU145" s="201"/>
      <c r="HV145" s="201"/>
      <c r="HW145" s="201"/>
      <c r="HX145" s="201"/>
      <c r="HY145" s="201"/>
      <c r="HZ145" s="201"/>
      <c r="IA145" s="201"/>
      <c r="IB145" s="201"/>
      <c r="IC145" s="201"/>
      <c r="ID145" s="201"/>
      <c r="IE145" s="201"/>
      <c r="IF145" s="201"/>
      <c r="IG145" s="201"/>
      <c r="IH145" s="201"/>
      <c r="II145" s="201"/>
      <c r="IJ145" s="201"/>
      <c r="IK145" s="201"/>
      <c r="IL145" s="201"/>
      <c r="IM145" s="201"/>
      <c r="IN145" s="201"/>
      <c r="IO145" s="201"/>
      <c r="IP145" s="201"/>
      <c r="IQ145" s="201"/>
      <c r="IR145" s="201"/>
      <c r="IS145" s="201"/>
      <c r="IT145" s="201"/>
      <c r="IU145" s="201"/>
      <c r="IV145" s="201"/>
    </row>
    <row r="146" spans="1:256" customFormat="1" ht="31.5" customHeight="1" x14ac:dyDescent="0.25">
      <c r="A146" s="202"/>
      <c r="B146" s="257" t="s">
        <v>177</v>
      </c>
      <c r="C146" s="204">
        <v>992</v>
      </c>
      <c r="D146" s="205" t="s">
        <v>41</v>
      </c>
      <c r="E146" s="206" t="s">
        <v>23</v>
      </c>
      <c r="F146" s="207"/>
      <c r="G146" s="208"/>
      <c r="H146" s="208"/>
      <c r="I146" s="209"/>
      <c r="J146" s="210"/>
      <c r="K146" s="211">
        <f>K149</f>
        <v>1</v>
      </c>
      <c r="L146" s="254"/>
      <c r="M146" s="255"/>
      <c r="N146" s="255"/>
      <c r="O146" s="212"/>
      <c r="P146" s="212"/>
      <c r="Q146" s="212"/>
      <c r="R146" s="212"/>
      <c r="S146" s="212"/>
      <c r="T146" s="212"/>
      <c r="U146" s="21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/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  <c r="BI146" s="212"/>
      <c r="BJ146" s="212"/>
      <c r="BK146" s="212"/>
      <c r="BL146" s="212"/>
      <c r="BM146" s="212"/>
      <c r="BN146" s="212"/>
      <c r="BO146" s="212"/>
      <c r="BP146" s="212"/>
      <c r="BQ146" s="212"/>
      <c r="BR146" s="212"/>
      <c r="BS146" s="212"/>
      <c r="BT146" s="212"/>
      <c r="BU146" s="212"/>
      <c r="BV146" s="212"/>
      <c r="BW146" s="212"/>
      <c r="BX146" s="212"/>
      <c r="BY146" s="212"/>
      <c r="BZ146" s="212"/>
      <c r="CA146" s="212"/>
      <c r="CB146" s="212"/>
      <c r="CC146" s="212"/>
      <c r="CD146" s="212"/>
      <c r="CE146" s="212"/>
      <c r="CF146" s="212"/>
      <c r="CG146" s="212"/>
      <c r="CH146" s="212"/>
      <c r="CI146" s="212"/>
      <c r="CJ146" s="212"/>
      <c r="CK146" s="212"/>
      <c r="CL146" s="212"/>
      <c r="CM146" s="212"/>
      <c r="CN146" s="212"/>
      <c r="CO146" s="212"/>
      <c r="CP146" s="212"/>
      <c r="CQ146" s="212"/>
      <c r="CR146" s="212"/>
      <c r="CS146" s="212"/>
      <c r="CT146" s="212"/>
      <c r="CU146" s="212"/>
      <c r="CV146" s="212"/>
      <c r="CW146" s="212"/>
      <c r="CX146" s="212"/>
      <c r="CY146" s="212"/>
      <c r="CZ146" s="212"/>
      <c r="DA146" s="212"/>
      <c r="DB146" s="212"/>
      <c r="DC146" s="212"/>
      <c r="DD146" s="212"/>
      <c r="DE146" s="212"/>
      <c r="DF146" s="212"/>
      <c r="DG146" s="212"/>
      <c r="DH146" s="212"/>
      <c r="DI146" s="212"/>
      <c r="DJ146" s="212"/>
      <c r="DK146" s="212"/>
      <c r="DL146" s="212"/>
      <c r="DM146" s="212"/>
      <c r="DN146" s="212"/>
      <c r="DO146" s="212"/>
      <c r="DP146" s="212"/>
      <c r="DQ146" s="212"/>
      <c r="DR146" s="212"/>
      <c r="DS146" s="212"/>
      <c r="DT146" s="212"/>
      <c r="DU146" s="212"/>
      <c r="DV146" s="212"/>
      <c r="DW146" s="212"/>
      <c r="DX146" s="212"/>
      <c r="DY146" s="212"/>
      <c r="DZ146" s="212"/>
      <c r="EA146" s="212"/>
      <c r="EB146" s="212"/>
      <c r="EC146" s="212"/>
      <c r="ED146" s="212"/>
      <c r="EE146" s="212"/>
      <c r="EF146" s="212"/>
      <c r="EG146" s="212"/>
      <c r="EH146" s="212"/>
      <c r="EI146" s="212"/>
      <c r="EJ146" s="212"/>
      <c r="EK146" s="212"/>
      <c r="EL146" s="212"/>
      <c r="EM146" s="212"/>
      <c r="EN146" s="212"/>
      <c r="EO146" s="212"/>
      <c r="EP146" s="212"/>
      <c r="EQ146" s="212"/>
      <c r="ER146" s="212"/>
      <c r="ES146" s="212"/>
      <c r="ET146" s="212"/>
      <c r="EU146" s="212"/>
      <c r="EV146" s="212"/>
      <c r="EW146" s="212"/>
      <c r="EX146" s="212"/>
      <c r="EY146" s="212"/>
      <c r="EZ146" s="212"/>
      <c r="FA146" s="212"/>
      <c r="FB146" s="212"/>
      <c r="FC146" s="212"/>
      <c r="FD146" s="212"/>
      <c r="FE146" s="212"/>
      <c r="FF146" s="212"/>
      <c r="FG146" s="212"/>
      <c r="FH146" s="212"/>
      <c r="FI146" s="212"/>
      <c r="FJ146" s="212"/>
      <c r="FK146" s="212"/>
      <c r="FL146" s="212"/>
      <c r="FM146" s="212"/>
      <c r="FN146" s="212"/>
      <c r="FO146" s="212"/>
      <c r="FP146" s="212"/>
      <c r="FQ146" s="212"/>
      <c r="FR146" s="212"/>
      <c r="FS146" s="212"/>
      <c r="FT146" s="212"/>
      <c r="FU146" s="212"/>
      <c r="FV146" s="212"/>
      <c r="FW146" s="212"/>
      <c r="FX146" s="212"/>
      <c r="FY146" s="212"/>
      <c r="FZ146" s="212"/>
      <c r="GA146" s="212"/>
      <c r="GB146" s="212"/>
      <c r="GC146" s="212"/>
      <c r="GD146" s="212"/>
      <c r="GE146" s="212"/>
      <c r="GF146" s="212"/>
      <c r="GG146" s="212"/>
      <c r="GH146" s="212"/>
      <c r="GI146" s="212"/>
      <c r="GJ146" s="212"/>
      <c r="GK146" s="212"/>
      <c r="GL146" s="212"/>
      <c r="GM146" s="212"/>
      <c r="GN146" s="212"/>
      <c r="GO146" s="212"/>
      <c r="GP146" s="212"/>
      <c r="GQ146" s="212"/>
      <c r="GR146" s="212"/>
      <c r="GS146" s="212"/>
      <c r="GT146" s="212"/>
      <c r="GU146" s="212"/>
      <c r="GV146" s="212"/>
      <c r="GW146" s="212"/>
      <c r="GX146" s="212"/>
      <c r="GY146" s="212"/>
      <c r="GZ146" s="212"/>
      <c r="HA146" s="212"/>
      <c r="HB146" s="212"/>
      <c r="HC146" s="212"/>
      <c r="HD146" s="212"/>
      <c r="HE146" s="212"/>
      <c r="HF146" s="212"/>
      <c r="HG146" s="212"/>
      <c r="HH146" s="212"/>
      <c r="HI146" s="212"/>
      <c r="HJ146" s="212"/>
      <c r="HK146" s="212"/>
      <c r="HL146" s="212"/>
      <c r="HM146" s="212"/>
      <c r="HN146" s="212"/>
      <c r="HO146" s="212"/>
      <c r="HP146" s="212"/>
      <c r="HQ146" s="212"/>
      <c r="HR146" s="212"/>
      <c r="HS146" s="212"/>
      <c r="HT146" s="212"/>
      <c r="HU146" s="212"/>
      <c r="HV146" s="212"/>
      <c r="HW146" s="212"/>
      <c r="HX146" s="212"/>
      <c r="HY146" s="212"/>
      <c r="HZ146" s="212"/>
      <c r="IA146" s="212"/>
      <c r="IB146" s="212"/>
      <c r="IC146" s="212"/>
      <c r="ID146" s="212"/>
      <c r="IE146" s="212"/>
      <c r="IF146" s="212"/>
      <c r="IG146" s="212"/>
      <c r="IH146" s="212"/>
      <c r="II146" s="212"/>
      <c r="IJ146" s="212"/>
      <c r="IK146" s="212"/>
      <c r="IL146" s="212"/>
      <c r="IM146" s="212"/>
      <c r="IN146" s="212"/>
      <c r="IO146" s="212"/>
      <c r="IP146" s="212"/>
      <c r="IQ146" s="212"/>
      <c r="IR146" s="212"/>
      <c r="IS146" s="212"/>
      <c r="IT146" s="212"/>
      <c r="IU146" s="212"/>
      <c r="IV146" s="212"/>
    </row>
    <row r="147" spans="1:256" customFormat="1" ht="33.75" customHeight="1" x14ac:dyDescent="0.25">
      <c r="A147" s="202"/>
      <c r="B147" s="203" t="s">
        <v>176</v>
      </c>
      <c r="C147" s="204">
        <v>992</v>
      </c>
      <c r="D147" s="205" t="s">
        <v>41</v>
      </c>
      <c r="E147" s="206" t="s">
        <v>23</v>
      </c>
      <c r="F147" s="207" t="s">
        <v>178</v>
      </c>
      <c r="G147" s="208" t="s">
        <v>67</v>
      </c>
      <c r="H147" s="208" t="s">
        <v>24</v>
      </c>
      <c r="I147" s="209" t="s">
        <v>140</v>
      </c>
      <c r="J147" s="210"/>
      <c r="K147" s="211">
        <f>K150</f>
        <v>1</v>
      </c>
      <c r="L147" s="254"/>
      <c r="M147" s="255"/>
      <c r="N147" s="255"/>
      <c r="O147" s="212"/>
      <c r="P147" s="212"/>
      <c r="Q147" s="212"/>
      <c r="R147" s="212"/>
      <c r="S147" s="212"/>
      <c r="T147" s="212"/>
      <c r="U147" s="212"/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/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  <c r="BI147" s="212"/>
      <c r="BJ147" s="212"/>
      <c r="BK147" s="212"/>
      <c r="BL147" s="212"/>
      <c r="BM147" s="212"/>
      <c r="BN147" s="212"/>
      <c r="BO147" s="212"/>
      <c r="BP147" s="212"/>
      <c r="BQ147" s="212"/>
      <c r="BR147" s="212"/>
      <c r="BS147" s="212"/>
      <c r="BT147" s="212"/>
      <c r="BU147" s="212"/>
      <c r="BV147" s="212"/>
      <c r="BW147" s="212"/>
      <c r="BX147" s="212"/>
      <c r="BY147" s="212"/>
      <c r="BZ147" s="212"/>
      <c r="CA147" s="212"/>
      <c r="CB147" s="212"/>
      <c r="CC147" s="212"/>
      <c r="CD147" s="212"/>
      <c r="CE147" s="212"/>
      <c r="CF147" s="212"/>
      <c r="CG147" s="212"/>
      <c r="CH147" s="212"/>
      <c r="CI147" s="212"/>
      <c r="CJ147" s="212"/>
      <c r="CK147" s="212"/>
      <c r="CL147" s="212"/>
      <c r="CM147" s="212"/>
      <c r="CN147" s="212"/>
      <c r="CO147" s="212"/>
      <c r="CP147" s="212"/>
      <c r="CQ147" s="212"/>
      <c r="CR147" s="212"/>
      <c r="CS147" s="212"/>
      <c r="CT147" s="212"/>
      <c r="CU147" s="212"/>
      <c r="CV147" s="212"/>
      <c r="CW147" s="212"/>
      <c r="CX147" s="212"/>
      <c r="CY147" s="212"/>
      <c r="CZ147" s="212"/>
      <c r="DA147" s="212"/>
      <c r="DB147" s="212"/>
      <c r="DC147" s="212"/>
      <c r="DD147" s="212"/>
      <c r="DE147" s="212"/>
      <c r="DF147" s="212"/>
      <c r="DG147" s="212"/>
      <c r="DH147" s="212"/>
      <c r="DI147" s="212"/>
      <c r="DJ147" s="212"/>
      <c r="DK147" s="212"/>
      <c r="DL147" s="212"/>
      <c r="DM147" s="212"/>
      <c r="DN147" s="212"/>
      <c r="DO147" s="212"/>
      <c r="DP147" s="212"/>
      <c r="DQ147" s="212"/>
      <c r="DR147" s="212"/>
      <c r="DS147" s="212"/>
      <c r="DT147" s="212"/>
      <c r="DU147" s="212"/>
      <c r="DV147" s="212"/>
      <c r="DW147" s="212"/>
      <c r="DX147" s="212"/>
      <c r="DY147" s="212"/>
      <c r="DZ147" s="212"/>
      <c r="EA147" s="212"/>
      <c r="EB147" s="212"/>
      <c r="EC147" s="212"/>
      <c r="ED147" s="212"/>
      <c r="EE147" s="212"/>
      <c r="EF147" s="212"/>
      <c r="EG147" s="212"/>
      <c r="EH147" s="212"/>
      <c r="EI147" s="212"/>
      <c r="EJ147" s="212"/>
      <c r="EK147" s="212"/>
      <c r="EL147" s="212"/>
      <c r="EM147" s="212"/>
      <c r="EN147" s="212"/>
      <c r="EO147" s="212"/>
      <c r="EP147" s="212"/>
      <c r="EQ147" s="212"/>
      <c r="ER147" s="212"/>
      <c r="ES147" s="212"/>
      <c r="ET147" s="212"/>
      <c r="EU147" s="212"/>
      <c r="EV147" s="212"/>
      <c r="EW147" s="212"/>
      <c r="EX147" s="212"/>
      <c r="EY147" s="212"/>
      <c r="EZ147" s="212"/>
      <c r="FA147" s="212"/>
      <c r="FB147" s="212"/>
      <c r="FC147" s="212"/>
      <c r="FD147" s="212"/>
      <c r="FE147" s="212"/>
      <c r="FF147" s="212"/>
      <c r="FG147" s="212"/>
      <c r="FH147" s="212"/>
      <c r="FI147" s="212"/>
      <c r="FJ147" s="212"/>
      <c r="FK147" s="212"/>
      <c r="FL147" s="212"/>
      <c r="FM147" s="212"/>
      <c r="FN147" s="212"/>
      <c r="FO147" s="212"/>
      <c r="FP147" s="212"/>
      <c r="FQ147" s="212"/>
      <c r="FR147" s="212"/>
      <c r="FS147" s="212"/>
      <c r="FT147" s="212"/>
      <c r="FU147" s="212"/>
      <c r="FV147" s="212"/>
      <c r="FW147" s="212"/>
      <c r="FX147" s="212"/>
      <c r="FY147" s="212"/>
      <c r="FZ147" s="212"/>
      <c r="GA147" s="212"/>
      <c r="GB147" s="212"/>
      <c r="GC147" s="212"/>
      <c r="GD147" s="212"/>
      <c r="GE147" s="212"/>
      <c r="GF147" s="212"/>
      <c r="GG147" s="212"/>
      <c r="GH147" s="212"/>
      <c r="GI147" s="212"/>
      <c r="GJ147" s="212"/>
      <c r="GK147" s="212"/>
      <c r="GL147" s="212"/>
      <c r="GM147" s="212"/>
      <c r="GN147" s="212"/>
      <c r="GO147" s="212"/>
      <c r="GP147" s="212"/>
      <c r="GQ147" s="212"/>
      <c r="GR147" s="212"/>
      <c r="GS147" s="212"/>
      <c r="GT147" s="212"/>
      <c r="GU147" s="212"/>
      <c r="GV147" s="212"/>
      <c r="GW147" s="212"/>
      <c r="GX147" s="212"/>
      <c r="GY147" s="212"/>
      <c r="GZ147" s="212"/>
      <c r="HA147" s="212"/>
      <c r="HB147" s="212"/>
      <c r="HC147" s="212"/>
      <c r="HD147" s="212"/>
      <c r="HE147" s="212"/>
      <c r="HF147" s="212"/>
      <c r="HG147" s="212"/>
      <c r="HH147" s="212"/>
      <c r="HI147" s="212"/>
      <c r="HJ147" s="212"/>
      <c r="HK147" s="212"/>
      <c r="HL147" s="212"/>
      <c r="HM147" s="212"/>
      <c r="HN147" s="212"/>
      <c r="HO147" s="212"/>
      <c r="HP147" s="212"/>
      <c r="HQ147" s="212"/>
      <c r="HR147" s="212"/>
      <c r="HS147" s="212"/>
      <c r="HT147" s="212"/>
      <c r="HU147" s="212"/>
      <c r="HV147" s="212"/>
      <c r="HW147" s="212"/>
      <c r="HX147" s="212"/>
      <c r="HY147" s="212"/>
      <c r="HZ147" s="212"/>
      <c r="IA147" s="212"/>
      <c r="IB147" s="212"/>
      <c r="IC147" s="212"/>
      <c r="ID147" s="212"/>
      <c r="IE147" s="212"/>
      <c r="IF147" s="212"/>
      <c r="IG147" s="212"/>
      <c r="IH147" s="212"/>
      <c r="II147" s="212"/>
      <c r="IJ147" s="212"/>
      <c r="IK147" s="212"/>
      <c r="IL147" s="212"/>
      <c r="IM147" s="212"/>
      <c r="IN147" s="212"/>
      <c r="IO147" s="212"/>
      <c r="IP147" s="212"/>
      <c r="IQ147" s="212"/>
      <c r="IR147" s="212"/>
      <c r="IS147" s="212"/>
      <c r="IT147" s="212"/>
      <c r="IU147" s="212"/>
      <c r="IV147" s="212"/>
    </row>
    <row r="148" spans="1:256" customFormat="1" ht="51.75" customHeight="1" x14ac:dyDescent="0.25">
      <c r="A148" s="213"/>
      <c r="B148" s="214" t="s">
        <v>179</v>
      </c>
      <c r="C148" s="215">
        <v>992</v>
      </c>
      <c r="D148" s="216" t="s">
        <v>41</v>
      </c>
      <c r="E148" s="207" t="s">
        <v>23</v>
      </c>
      <c r="F148" s="206" t="s">
        <v>178</v>
      </c>
      <c r="G148" s="217" t="s">
        <v>69</v>
      </c>
      <c r="H148" s="217" t="s">
        <v>24</v>
      </c>
      <c r="I148" s="210" t="s">
        <v>140</v>
      </c>
      <c r="J148" s="209"/>
      <c r="K148" s="218">
        <f>K149</f>
        <v>1</v>
      </c>
      <c r="L148" s="254"/>
      <c r="M148" s="255"/>
      <c r="N148" s="255"/>
      <c r="O148" s="212"/>
      <c r="P148" s="212"/>
      <c r="Q148" s="212"/>
      <c r="R148" s="212"/>
      <c r="S148" s="212"/>
      <c r="T148" s="212"/>
      <c r="U148" s="212"/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/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  <c r="BI148" s="212"/>
      <c r="BJ148" s="212"/>
      <c r="BK148" s="212"/>
      <c r="BL148" s="212"/>
      <c r="BM148" s="212"/>
      <c r="BN148" s="212"/>
      <c r="BO148" s="212"/>
      <c r="BP148" s="212"/>
      <c r="BQ148" s="212"/>
      <c r="BR148" s="212"/>
      <c r="BS148" s="212"/>
      <c r="BT148" s="212"/>
      <c r="BU148" s="212"/>
      <c r="BV148" s="212"/>
      <c r="BW148" s="212"/>
      <c r="BX148" s="212"/>
      <c r="BY148" s="212"/>
      <c r="BZ148" s="212"/>
      <c r="CA148" s="212"/>
      <c r="CB148" s="212"/>
      <c r="CC148" s="212"/>
      <c r="CD148" s="212"/>
      <c r="CE148" s="212"/>
      <c r="CF148" s="212"/>
      <c r="CG148" s="212"/>
      <c r="CH148" s="212"/>
      <c r="CI148" s="212"/>
      <c r="CJ148" s="212"/>
      <c r="CK148" s="212"/>
      <c r="CL148" s="212"/>
      <c r="CM148" s="212"/>
      <c r="CN148" s="212"/>
      <c r="CO148" s="212"/>
      <c r="CP148" s="212"/>
      <c r="CQ148" s="212"/>
      <c r="CR148" s="212"/>
      <c r="CS148" s="212"/>
      <c r="CT148" s="212"/>
      <c r="CU148" s="212"/>
      <c r="CV148" s="212"/>
      <c r="CW148" s="212"/>
      <c r="CX148" s="212"/>
      <c r="CY148" s="212"/>
      <c r="CZ148" s="212"/>
      <c r="DA148" s="212"/>
      <c r="DB148" s="212"/>
      <c r="DC148" s="212"/>
      <c r="DD148" s="212"/>
      <c r="DE148" s="212"/>
      <c r="DF148" s="212"/>
      <c r="DG148" s="212"/>
      <c r="DH148" s="212"/>
      <c r="DI148" s="212"/>
      <c r="DJ148" s="212"/>
      <c r="DK148" s="212"/>
      <c r="DL148" s="212"/>
      <c r="DM148" s="212"/>
      <c r="DN148" s="212"/>
      <c r="DO148" s="212"/>
      <c r="DP148" s="212"/>
      <c r="DQ148" s="212"/>
      <c r="DR148" s="212"/>
      <c r="DS148" s="212"/>
      <c r="DT148" s="212"/>
      <c r="DU148" s="212"/>
      <c r="DV148" s="212"/>
      <c r="DW148" s="212"/>
      <c r="DX148" s="212"/>
      <c r="DY148" s="212"/>
      <c r="DZ148" s="212"/>
      <c r="EA148" s="212"/>
      <c r="EB148" s="212"/>
      <c r="EC148" s="212"/>
      <c r="ED148" s="212"/>
      <c r="EE148" s="212"/>
      <c r="EF148" s="212"/>
      <c r="EG148" s="212"/>
      <c r="EH148" s="212"/>
      <c r="EI148" s="212"/>
      <c r="EJ148" s="212"/>
      <c r="EK148" s="212"/>
      <c r="EL148" s="212"/>
      <c r="EM148" s="212"/>
      <c r="EN148" s="212"/>
      <c r="EO148" s="212"/>
      <c r="EP148" s="212"/>
      <c r="EQ148" s="212"/>
      <c r="ER148" s="212"/>
      <c r="ES148" s="212"/>
      <c r="ET148" s="212"/>
      <c r="EU148" s="212"/>
      <c r="EV148" s="212"/>
      <c r="EW148" s="212"/>
      <c r="EX148" s="212"/>
      <c r="EY148" s="212"/>
      <c r="EZ148" s="212"/>
      <c r="FA148" s="212"/>
      <c r="FB148" s="212"/>
      <c r="FC148" s="212"/>
      <c r="FD148" s="212"/>
      <c r="FE148" s="212"/>
      <c r="FF148" s="212"/>
      <c r="FG148" s="212"/>
      <c r="FH148" s="212"/>
      <c r="FI148" s="212"/>
      <c r="FJ148" s="212"/>
      <c r="FK148" s="212"/>
      <c r="FL148" s="212"/>
      <c r="FM148" s="212"/>
      <c r="FN148" s="212"/>
      <c r="FO148" s="212"/>
      <c r="FP148" s="212"/>
      <c r="FQ148" s="212"/>
      <c r="FR148" s="212"/>
      <c r="FS148" s="212"/>
      <c r="FT148" s="212"/>
      <c r="FU148" s="212"/>
      <c r="FV148" s="212"/>
      <c r="FW148" s="212"/>
      <c r="FX148" s="212"/>
      <c r="FY148" s="212"/>
      <c r="FZ148" s="212"/>
      <c r="GA148" s="212"/>
      <c r="GB148" s="212"/>
      <c r="GC148" s="212"/>
      <c r="GD148" s="212"/>
      <c r="GE148" s="212"/>
      <c r="GF148" s="212"/>
      <c r="GG148" s="212"/>
      <c r="GH148" s="212"/>
      <c r="GI148" s="212"/>
      <c r="GJ148" s="212"/>
      <c r="GK148" s="212"/>
      <c r="GL148" s="212"/>
      <c r="GM148" s="212"/>
      <c r="GN148" s="212"/>
      <c r="GO148" s="212"/>
      <c r="GP148" s="212"/>
      <c r="GQ148" s="212"/>
      <c r="GR148" s="212"/>
      <c r="GS148" s="212"/>
      <c r="GT148" s="212"/>
      <c r="GU148" s="212"/>
      <c r="GV148" s="212"/>
      <c r="GW148" s="212"/>
      <c r="GX148" s="212"/>
      <c r="GY148" s="212"/>
      <c r="GZ148" s="212"/>
      <c r="HA148" s="212"/>
      <c r="HB148" s="212"/>
      <c r="HC148" s="212"/>
      <c r="HD148" s="212"/>
      <c r="HE148" s="212"/>
      <c r="HF148" s="212"/>
      <c r="HG148" s="212"/>
      <c r="HH148" s="212"/>
      <c r="HI148" s="212"/>
      <c r="HJ148" s="212"/>
      <c r="HK148" s="212"/>
      <c r="HL148" s="212"/>
      <c r="HM148" s="212"/>
      <c r="HN148" s="212"/>
      <c r="HO148" s="212"/>
      <c r="HP148" s="212"/>
      <c r="HQ148" s="212"/>
      <c r="HR148" s="212"/>
      <c r="HS148" s="212"/>
      <c r="HT148" s="212"/>
      <c r="HU148" s="212"/>
      <c r="HV148" s="212"/>
      <c r="HW148" s="212"/>
      <c r="HX148" s="212"/>
      <c r="HY148" s="212"/>
      <c r="HZ148" s="212"/>
      <c r="IA148" s="212"/>
      <c r="IB148" s="212"/>
      <c r="IC148" s="212"/>
      <c r="ID148" s="212"/>
      <c r="IE148" s="212"/>
      <c r="IF148" s="212"/>
      <c r="IG148" s="212"/>
      <c r="IH148" s="212"/>
      <c r="II148" s="212"/>
      <c r="IJ148" s="212"/>
      <c r="IK148" s="212"/>
      <c r="IL148" s="212"/>
      <c r="IM148" s="212"/>
      <c r="IN148" s="212"/>
      <c r="IO148" s="212"/>
      <c r="IP148" s="212"/>
      <c r="IQ148" s="212"/>
      <c r="IR148" s="212"/>
      <c r="IS148" s="212"/>
      <c r="IT148" s="212"/>
      <c r="IU148" s="212"/>
      <c r="IV148" s="212"/>
    </row>
    <row r="149" spans="1:256" customFormat="1" ht="27" customHeight="1" x14ac:dyDescent="0.25">
      <c r="A149" s="202"/>
      <c r="B149" s="203" t="s">
        <v>180</v>
      </c>
      <c r="C149" s="204">
        <v>992</v>
      </c>
      <c r="D149" s="205" t="s">
        <v>41</v>
      </c>
      <c r="E149" s="206" t="s">
        <v>23</v>
      </c>
      <c r="F149" s="206" t="s">
        <v>178</v>
      </c>
      <c r="G149" s="217" t="s">
        <v>69</v>
      </c>
      <c r="H149" s="217" t="s">
        <v>24</v>
      </c>
      <c r="I149" s="210" t="s">
        <v>181</v>
      </c>
      <c r="J149" s="210"/>
      <c r="K149" s="211">
        <f>K150</f>
        <v>1</v>
      </c>
      <c r="L149" s="254"/>
      <c r="M149" s="255"/>
      <c r="N149" s="255"/>
      <c r="O149" s="212"/>
      <c r="P149" s="212"/>
      <c r="Q149" s="212"/>
      <c r="R149" s="212"/>
      <c r="S149" s="212"/>
      <c r="T149" s="212"/>
      <c r="U149" s="212"/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/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  <c r="BI149" s="212"/>
      <c r="BJ149" s="212"/>
      <c r="BK149" s="212"/>
      <c r="BL149" s="212"/>
      <c r="BM149" s="212"/>
      <c r="BN149" s="212"/>
      <c r="BO149" s="212"/>
      <c r="BP149" s="212"/>
      <c r="BQ149" s="212"/>
      <c r="BR149" s="212"/>
      <c r="BS149" s="212"/>
      <c r="BT149" s="212"/>
      <c r="BU149" s="212"/>
      <c r="BV149" s="212"/>
      <c r="BW149" s="212"/>
      <c r="BX149" s="212"/>
      <c r="BY149" s="212"/>
      <c r="BZ149" s="212"/>
      <c r="CA149" s="212"/>
      <c r="CB149" s="212"/>
      <c r="CC149" s="212"/>
      <c r="CD149" s="212"/>
      <c r="CE149" s="212"/>
      <c r="CF149" s="212"/>
      <c r="CG149" s="212"/>
      <c r="CH149" s="212"/>
      <c r="CI149" s="212"/>
      <c r="CJ149" s="212"/>
      <c r="CK149" s="212"/>
      <c r="CL149" s="212"/>
      <c r="CM149" s="212"/>
      <c r="CN149" s="212"/>
      <c r="CO149" s="212"/>
      <c r="CP149" s="212"/>
      <c r="CQ149" s="212"/>
      <c r="CR149" s="212"/>
      <c r="CS149" s="212"/>
      <c r="CT149" s="212"/>
      <c r="CU149" s="212"/>
      <c r="CV149" s="212"/>
      <c r="CW149" s="212"/>
      <c r="CX149" s="212"/>
      <c r="CY149" s="212"/>
      <c r="CZ149" s="212"/>
      <c r="DA149" s="212"/>
      <c r="DB149" s="212"/>
      <c r="DC149" s="212"/>
      <c r="DD149" s="212"/>
      <c r="DE149" s="212"/>
      <c r="DF149" s="212"/>
      <c r="DG149" s="212"/>
      <c r="DH149" s="212"/>
      <c r="DI149" s="212"/>
      <c r="DJ149" s="212"/>
      <c r="DK149" s="212"/>
      <c r="DL149" s="212"/>
      <c r="DM149" s="212"/>
      <c r="DN149" s="212"/>
      <c r="DO149" s="212"/>
      <c r="DP149" s="212"/>
      <c r="DQ149" s="212"/>
      <c r="DR149" s="212"/>
      <c r="DS149" s="212"/>
      <c r="DT149" s="212"/>
      <c r="DU149" s="212"/>
      <c r="DV149" s="212"/>
      <c r="DW149" s="212"/>
      <c r="DX149" s="212"/>
      <c r="DY149" s="212"/>
      <c r="DZ149" s="212"/>
      <c r="EA149" s="212"/>
      <c r="EB149" s="212"/>
      <c r="EC149" s="212"/>
      <c r="ED149" s="212"/>
      <c r="EE149" s="212"/>
      <c r="EF149" s="212"/>
      <c r="EG149" s="212"/>
      <c r="EH149" s="212"/>
      <c r="EI149" s="212"/>
      <c r="EJ149" s="212"/>
      <c r="EK149" s="212"/>
      <c r="EL149" s="212"/>
      <c r="EM149" s="212"/>
      <c r="EN149" s="212"/>
      <c r="EO149" s="212"/>
      <c r="EP149" s="212"/>
      <c r="EQ149" s="212"/>
      <c r="ER149" s="212"/>
      <c r="ES149" s="212"/>
      <c r="ET149" s="212"/>
      <c r="EU149" s="212"/>
      <c r="EV149" s="212"/>
      <c r="EW149" s="212"/>
      <c r="EX149" s="212"/>
      <c r="EY149" s="212"/>
      <c r="EZ149" s="212"/>
      <c r="FA149" s="212"/>
      <c r="FB149" s="212"/>
      <c r="FC149" s="212"/>
      <c r="FD149" s="212"/>
      <c r="FE149" s="212"/>
      <c r="FF149" s="212"/>
      <c r="FG149" s="212"/>
      <c r="FH149" s="212"/>
      <c r="FI149" s="212"/>
      <c r="FJ149" s="212"/>
      <c r="FK149" s="212"/>
      <c r="FL149" s="212"/>
      <c r="FM149" s="212"/>
      <c r="FN149" s="212"/>
      <c r="FO149" s="212"/>
      <c r="FP149" s="212"/>
      <c r="FQ149" s="212"/>
      <c r="FR149" s="212"/>
      <c r="FS149" s="212"/>
      <c r="FT149" s="212"/>
      <c r="FU149" s="212"/>
      <c r="FV149" s="212"/>
      <c r="FW149" s="212"/>
      <c r="FX149" s="212"/>
      <c r="FY149" s="212"/>
      <c r="FZ149" s="212"/>
      <c r="GA149" s="212"/>
      <c r="GB149" s="212"/>
      <c r="GC149" s="212"/>
      <c r="GD149" s="212"/>
      <c r="GE149" s="212"/>
      <c r="GF149" s="212"/>
      <c r="GG149" s="212"/>
      <c r="GH149" s="212"/>
      <c r="GI149" s="212"/>
      <c r="GJ149" s="212"/>
      <c r="GK149" s="212"/>
      <c r="GL149" s="212"/>
      <c r="GM149" s="212"/>
      <c r="GN149" s="212"/>
      <c r="GO149" s="212"/>
      <c r="GP149" s="212"/>
      <c r="GQ149" s="212"/>
      <c r="GR149" s="212"/>
      <c r="GS149" s="212"/>
      <c r="GT149" s="212"/>
      <c r="GU149" s="212"/>
      <c r="GV149" s="212"/>
      <c r="GW149" s="212"/>
      <c r="GX149" s="212"/>
      <c r="GY149" s="212"/>
      <c r="GZ149" s="212"/>
      <c r="HA149" s="212"/>
      <c r="HB149" s="212"/>
      <c r="HC149" s="212"/>
      <c r="HD149" s="212"/>
      <c r="HE149" s="212"/>
      <c r="HF149" s="212"/>
      <c r="HG149" s="212"/>
      <c r="HH149" s="212"/>
      <c r="HI149" s="212"/>
      <c r="HJ149" s="212"/>
      <c r="HK149" s="212"/>
      <c r="HL149" s="212"/>
      <c r="HM149" s="212"/>
      <c r="HN149" s="212"/>
      <c r="HO149" s="212"/>
      <c r="HP149" s="212"/>
      <c r="HQ149" s="212"/>
      <c r="HR149" s="212"/>
      <c r="HS149" s="212"/>
      <c r="HT149" s="212"/>
      <c r="HU149" s="212"/>
      <c r="HV149" s="212"/>
      <c r="HW149" s="212"/>
      <c r="HX149" s="212"/>
      <c r="HY149" s="212"/>
      <c r="HZ149" s="212"/>
      <c r="IA149" s="212"/>
      <c r="IB149" s="212"/>
      <c r="IC149" s="212"/>
      <c r="ID149" s="212"/>
      <c r="IE149" s="212"/>
      <c r="IF149" s="212"/>
      <c r="IG149" s="212"/>
      <c r="IH149" s="212"/>
      <c r="II149" s="212"/>
      <c r="IJ149" s="212"/>
      <c r="IK149" s="212"/>
      <c r="IL149" s="212"/>
      <c r="IM149" s="212"/>
      <c r="IN149" s="212"/>
      <c r="IO149" s="212"/>
      <c r="IP149" s="212"/>
      <c r="IQ149" s="212"/>
      <c r="IR149" s="212"/>
      <c r="IS149" s="212"/>
      <c r="IT149" s="212"/>
      <c r="IU149" s="212"/>
      <c r="IV149" s="212"/>
    </row>
    <row r="150" spans="1:256" customFormat="1" ht="18" customHeight="1" x14ac:dyDescent="0.25">
      <c r="A150" s="213"/>
      <c r="B150" s="214" t="s">
        <v>182</v>
      </c>
      <c r="C150" s="215">
        <v>992</v>
      </c>
      <c r="D150" s="216" t="s">
        <v>41</v>
      </c>
      <c r="E150" s="207" t="s">
        <v>23</v>
      </c>
      <c r="F150" s="207" t="s">
        <v>178</v>
      </c>
      <c r="G150" s="208" t="s">
        <v>69</v>
      </c>
      <c r="H150" s="208" t="s">
        <v>24</v>
      </c>
      <c r="I150" s="209" t="s">
        <v>181</v>
      </c>
      <c r="J150" s="209" t="s">
        <v>207</v>
      </c>
      <c r="K150" s="218">
        <v>1</v>
      </c>
      <c r="L150" s="256"/>
      <c r="M150" s="255"/>
      <c r="N150" s="255"/>
      <c r="O150" s="212"/>
      <c r="P150" s="212"/>
      <c r="Q150" s="212"/>
      <c r="R150" s="212"/>
      <c r="S150" s="212"/>
      <c r="T150" s="212"/>
      <c r="U150" s="212"/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/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  <c r="BI150" s="212"/>
      <c r="BJ150" s="212"/>
      <c r="BK150" s="212"/>
      <c r="BL150" s="212"/>
      <c r="BM150" s="212"/>
      <c r="BN150" s="212"/>
      <c r="BO150" s="212"/>
      <c r="BP150" s="212"/>
      <c r="BQ150" s="212"/>
      <c r="BR150" s="212"/>
      <c r="BS150" s="212"/>
      <c r="BT150" s="212"/>
      <c r="BU150" s="212"/>
      <c r="BV150" s="212"/>
      <c r="BW150" s="212"/>
      <c r="BX150" s="212"/>
      <c r="BY150" s="212"/>
      <c r="BZ150" s="212"/>
      <c r="CA150" s="212"/>
      <c r="CB150" s="212"/>
      <c r="CC150" s="212"/>
      <c r="CD150" s="212"/>
      <c r="CE150" s="212"/>
      <c r="CF150" s="212"/>
      <c r="CG150" s="212"/>
      <c r="CH150" s="212"/>
      <c r="CI150" s="212"/>
      <c r="CJ150" s="212"/>
      <c r="CK150" s="212"/>
      <c r="CL150" s="212"/>
      <c r="CM150" s="212"/>
      <c r="CN150" s="212"/>
      <c r="CO150" s="212"/>
      <c r="CP150" s="212"/>
      <c r="CQ150" s="212"/>
      <c r="CR150" s="212"/>
      <c r="CS150" s="212"/>
      <c r="CT150" s="212"/>
      <c r="CU150" s="212"/>
      <c r="CV150" s="212"/>
      <c r="CW150" s="212"/>
      <c r="CX150" s="212"/>
      <c r="CY150" s="212"/>
      <c r="CZ150" s="212"/>
      <c r="DA150" s="212"/>
      <c r="DB150" s="212"/>
      <c r="DC150" s="212"/>
      <c r="DD150" s="212"/>
      <c r="DE150" s="212"/>
      <c r="DF150" s="212"/>
      <c r="DG150" s="212"/>
      <c r="DH150" s="212"/>
      <c r="DI150" s="212"/>
      <c r="DJ150" s="212"/>
      <c r="DK150" s="212"/>
      <c r="DL150" s="212"/>
      <c r="DM150" s="212"/>
      <c r="DN150" s="212"/>
      <c r="DO150" s="212"/>
      <c r="DP150" s="212"/>
      <c r="DQ150" s="212"/>
      <c r="DR150" s="212"/>
      <c r="DS150" s="212"/>
      <c r="DT150" s="212"/>
      <c r="DU150" s="212"/>
      <c r="DV150" s="212"/>
      <c r="DW150" s="212"/>
      <c r="DX150" s="212"/>
      <c r="DY150" s="212"/>
      <c r="DZ150" s="212"/>
      <c r="EA150" s="212"/>
      <c r="EB150" s="212"/>
      <c r="EC150" s="212"/>
      <c r="ED150" s="212"/>
      <c r="EE150" s="212"/>
      <c r="EF150" s="212"/>
      <c r="EG150" s="212"/>
      <c r="EH150" s="212"/>
      <c r="EI150" s="212"/>
      <c r="EJ150" s="212"/>
      <c r="EK150" s="212"/>
      <c r="EL150" s="212"/>
      <c r="EM150" s="212"/>
      <c r="EN150" s="212"/>
      <c r="EO150" s="212"/>
      <c r="EP150" s="212"/>
      <c r="EQ150" s="212"/>
      <c r="ER150" s="212"/>
      <c r="ES150" s="212"/>
      <c r="ET150" s="212"/>
      <c r="EU150" s="212"/>
      <c r="EV150" s="212"/>
      <c r="EW150" s="212"/>
      <c r="EX150" s="212"/>
      <c r="EY150" s="212"/>
      <c r="EZ150" s="212"/>
      <c r="FA150" s="212"/>
      <c r="FB150" s="212"/>
      <c r="FC150" s="212"/>
      <c r="FD150" s="212"/>
      <c r="FE150" s="212"/>
      <c r="FF150" s="212"/>
      <c r="FG150" s="212"/>
      <c r="FH150" s="212"/>
      <c r="FI150" s="212"/>
      <c r="FJ150" s="212"/>
      <c r="FK150" s="212"/>
      <c r="FL150" s="212"/>
      <c r="FM150" s="212"/>
      <c r="FN150" s="212"/>
      <c r="FO150" s="212"/>
      <c r="FP150" s="212"/>
      <c r="FQ150" s="212"/>
      <c r="FR150" s="212"/>
      <c r="FS150" s="212"/>
      <c r="FT150" s="212"/>
      <c r="FU150" s="212"/>
      <c r="FV150" s="212"/>
      <c r="FW150" s="212"/>
      <c r="FX150" s="212"/>
      <c r="FY150" s="212"/>
      <c r="FZ150" s="212"/>
      <c r="GA150" s="212"/>
      <c r="GB150" s="212"/>
      <c r="GC150" s="212"/>
      <c r="GD150" s="212"/>
      <c r="GE150" s="212"/>
      <c r="GF150" s="212"/>
      <c r="GG150" s="212"/>
      <c r="GH150" s="212"/>
      <c r="GI150" s="212"/>
      <c r="GJ150" s="212"/>
      <c r="GK150" s="212"/>
      <c r="GL150" s="212"/>
      <c r="GM150" s="212"/>
      <c r="GN150" s="212"/>
      <c r="GO150" s="212"/>
      <c r="GP150" s="212"/>
      <c r="GQ150" s="212"/>
      <c r="GR150" s="212"/>
      <c r="GS150" s="212"/>
      <c r="GT150" s="212"/>
      <c r="GU150" s="212"/>
      <c r="GV150" s="212"/>
      <c r="GW150" s="212"/>
      <c r="GX150" s="212"/>
      <c r="GY150" s="212"/>
      <c r="GZ150" s="212"/>
      <c r="HA150" s="212"/>
      <c r="HB150" s="212"/>
      <c r="HC150" s="212"/>
      <c r="HD150" s="212"/>
      <c r="HE150" s="212"/>
      <c r="HF150" s="212"/>
      <c r="HG150" s="212"/>
      <c r="HH150" s="212"/>
      <c r="HI150" s="212"/>
      <c r="HJ150" s="212"/>
      <c r="HK150" s="212"/>
      <c r="HL150" s="212"/>
      <c r="HM150" s="212"/>
      <c r="HN150" s="212"/>
      <c r="HO150" s="212"/>
      <c r="HP150" s="212"/>
      <c r="HQ150" s="212"/>
      <c r="HR150" s="212"/>
      <c r="HS150" s="212"/>
      <c r="HT150" s="212"/>
      <c r="HU150" s="212"/>
      <c r="HV150" s="212"/>
      <c r="HW150" s="212"/>
      <c r="HX150" s="212"/>
      <c r="HY150" s="212"/>
      <c r="HZ150" s="212"/>
      <c r="IA150" s="212"/>
      <c r="IB150" s="212"/>
      <c r="IC150" s="212"/>
      <c r="ID150" s="212"/>
      <c r="IE150" s="212"/>
      <c r="IF150" s="212"/>
      <c r="IG150" s="212"/>
      <c r="IH150" s="212"/>
      <c r="II150" s="212"/>
      <c r="IJ150" s="212"/>
      <c r="IK150" s="212"/>
      <c r="IL150" s="212"/>
      <c r="IM150" s="212"/>
      <c r="IN150" s="212"/>
      <c r="IO150" s="212"/>
      <c r="IP150" s="212"/>
      <c r="IQ150" s="212"/>
      <c r="IR150" s="212"/>
      <c r="IS150" s="212"/>
      <c r="IT150" s="212"/>
      <c r="IU150" s="212"/>
      <c r="IV150" s="212"/>
    </row>
    <row r="151" spans="1:256" x14ac:dyDescent="0.25">
      <c r="A151" s="97"/>
      <c r="B151" s="98"/>
      <c r="C151" s="99"/>
      <c r="D151" s="89"/>
      <c r="E151" s="89"/>
      <c r="F151" s="89"/>
      <c r="G151" s="89"/>
      <c r="H151" s="89"/>
      <c r="I151" s="89"/>
      <c r="J151" s="89"/>
      <c r="K151" s="100"/>
    </row>
    <row r="152" spans="1:256" ht="18.75" x14ac:dyDescent="0.3">
      <c r="B152" s="524" t="s">
        <v>411</v>
      </c>
      <c r="C152" s="525"/>
      <c r="D152" s="525"/>
      <c r="E152" s="525"/>
      <c r="F152" s="525"/>
      <c r="G152" s="525"/>
      <c r="H152" s="525"/>
      <c r="I152" s="525"/>
      <c r="J152" s="525"/>
      <c r="K152" s="525"/>
    </row>
  </sheetData>
  <mergeCells count="11">
    <mergeCell ref="B152:K152"/>
    <mergeCell ref="A9:K9"/>
    <mergeCell ref="F11:I11"/>
    <mergeCell ref="F12:I12"/>
    <mergeCell ref="C7:K7"/>
    <mergeCell ref="C1:K1"/>
    <mergeCell ref="C2:K2"/>
    <mergeCell ref="C3:K3"/>
    <mergeCell ref="C4:K4"/>
    <mergeCell ref="A8:K8"/>
    <mergeCell ref="B5:K5"/>
  </mergeCells>
  <phoneticPr fontId="38" type="noConversion"/>
  <pageMargins left="0.7" right="0.7" top="0.75" bottom="0.75" header="0.3" footer="0.3"/>
  <pageSetup paperSize="9" scale="6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4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95"/>
      <c r="C1" s="303" t="s">
        <v>356</v>
      </c>
    </row>
    <row r="2" spans="1:13" ht="15.75" x14ac:dyDescent="0.25">
      <c r="B2" s="295"/>
      <c r="C2" s="303" t="s">
        <v>0</v>
      </c>
      <c r="L2" s="296"/>
      <c r="M2" s="296"/>
    </row>
    <row r="3" spans="1:13" ht="15.75" x14ac:dyDescent="0.25">
      <c r="B3" s="295"/>
      <c r="C3" s="303" t="s">
        <v>1</v>
      </c>
    </row>
    <row r="4" spans="1:13" ht="15.75" x14ac:dyDescent="0.25">
      <c r="B4" s="295"/>
      <c r="C4" s="303" t="s">
        <v>2</v>
      </c>
    </row>
    <row r="5" spans="1:13" x14ac:dyDescent="0.25">
      <c r="B5" s="541" t="s">
        <v>515</v>
      </c>
      <c r="C5" s="509"/>
    </row>
    <row r="6" spans="1:13" ht="18.75" x14ac:dyDescent="0.3">
      <c r="A6" s="1"/>
    </row>
    <row r="7" spans="1:13" ht="4.5" customHeight="1" x14ac:dyDescent="0.3">
      <c r="A7" s="361"/>
      <c r="B7" s="294"/>
      <c r="C7" s="294"/>
    </row>
    <row r="8" spans="1:13" ht="46.5" customHeight="1" x14ac:dyDescent="0.25">
      <c r="A8" s="542" t="s">
        <v>510</v>
      </c>
      <c r="B8" s="542"/>
      <c r="C8" s="542"/>
    </row>
    <row r="9" spans="1:13" ht="18.75" x14ac:dyDescent="0.25">
      <c r="A9" s="542"/>
      <c r="B9" s="542"/>
      <c r="C9" s="542"/>
    </row>
    <row r="10" spans="1:13" ht="18.75" x14ac:dyDescent="0.25">
      <c r="B10" s="448"/>
      <c r="C10" s="449" t="s">
        <v>3</v>
      </c>
    </row>
    <row r="11" spans="1:13" ht="93.75" x14ac:dyDescent="0.25">
      <c r="A11" s="450" t="s">
        <v>233</v>
      </c>
      <c r="B11" s="450" t="s">
        <v>267</v>
      </c>
      <c r="C11" s="101" t="s">
        <v>163</v>
      </c>
      <c r="D11" s="45" t="s">
        <v>133</v>
      </c>
      <c r="E11" s="45" t="s">
        <v>132</v>
      </c>
    </row>
    <row r="12" spans="1:13" s="287" customFormat="1" ht="37.5" x14ac:dyDescent="0.25">
      <c r="A12" s="293" t="s">
        <v>266</v>
      </c>
      <c r="B12" s="451" t="s">
        <v>265</v>
      </c>
      <c r="C12" s="411">
        <v>0</v>
      </c>
      <c r="G12" s="292"/>
    </row>
    <row r="13" spans="1:13" ht="31.5" x14ac:dyDescent="0.25">
      <c r="A13" s="438" t="s">
        <v>427</v>
      </c>
      <c r="B13" s="438" t="s">
        <v>428</v>
      </c>
      <c r="C13" s="452">
        <v>0</v>
      </c>
    </row>
    <row r="14" spans="1:13" ht="18.75" hidden="1" customHeight="1" x14ac:dyDescent="0.25">
      <c r="A14" s="439" t="s">
        <v>263</v>
      </c>
      <c r="B14" s="290" t="s">
        <v>262</v>
      </c>
      <c r="C14" s="452">
        <v>0</v>
      </c>
    </row>
    <row r="15" spans="1:13" ht="18.75" hidden="1" customHeight="1" x14ac:dyDescent="0.25">
      <c r="A15" s="291" t="s">
        <v>261</v>
      </c>
      <c r="B15" s="291" t="s">
        <v>260</v>
      </c>
      <c r="C15" s="452">
        <v>0</v>
      </c>
    </row>
    <row r="16" spans="1:13" ht="18.75" hidden="1" customHeight="1" x14ac:dyDescent="0.25">
      <c r="A16" s="291" t="s">
        <v>259</v>
      </c>
      <c r="B16" s="291" t="s">
        <v>258</v>
      </c>
      <c r="C16" s="452">
        <v>0</v>
      </c>
    </row>
    <row r="17" spans="1:256" ht="31.5" hidden="1" customHeight="1" x14ac:dyDescent="0.25">
      <c r="A17" s="290" t="s">
        <v>249</v>
      </c>
      <c r="B17" s="289" t="s">
        <v>248</v>
      </c>
      <c r="C17" s="411">
        <f>C19-C21</f>
        <v>0</v>
      </c>
    </row>
    <row r="18" spans="1:256" ht="47.25" hidden="1" customHeight="1" x14ac:dyDescent="0.25">
      <c r="A18" s="438" t="s">
        <v>257</v>
      </c>
      <c r="B18" s="438" t="s">
        <v>256</v>
      </c>
      <c r="C18" s="452">
        <v>0</v>
      </c>
    </row>
    <row r="19" spans="1:256" ht="47.25" hidden="1" customHeight="1" x14ac:dyDescent="0.25">
      <c r="A19" s="438" t="s">
        <v>255</v>
      </c>
      <c r="B19" s="438" t="s">
        <v>254</v>
      </c>
      <c r="C19" s="452">
        <v>0</v>
      </c>
    </row>
    <row r="20" spans="1:256" ht="47.25" hidden="1" customHeight="1" x14ac:dyDescent="0.25">
      <c r="A20" s="438" t="s">
        <v>253</v>
      </c>
      <c r="B20" s="438" t="s">
        <v>252</v>
      </c>
      <c r="C20" s="452">
        <v>0</v>
      </c>
    </row>
    <row r="21" spans="1:256" ht="47.25" hidden="1" customHeight="1" x14ac:dyDescent="0.25">
      <c r="A21" s="288" t="s">
        <v>251</v>
      </c>
      <c r="B21" s="288" t="s">
        <v>250</v>
      </c>
      <c r="C21" s="453">
        <v>0</v>
      </c>
    </row>
    <row r="22" spans="1:256" ht="31.5" x14ac:dyDescent="0.25">
      <c r="A22" s="439" t="s">
        <v>263</v>
      </c>
      <c r="B22" s="439" t="s">
        <v>262</v>
      </c>
      <c r="C22" s="411">
        <v>0</v>
      </c>
    </row>
    <row r="23" spans="1:256" ht="31.5" x14ac:dyDescent="0.25">
      <c r="A23" s="438" t="s">
        <v>426</v>
      </c>
      <c r="B23" s="438" t="s">
        <v>258</v>
      </c>
      <c r="C23" s="452">
        <v>0</v>
      </c>
    </row>
    <row r="24" spans="1:256" ht="31.5" x14ac:dyDescent="0.25">
      <c r="A24" s="438" t="s">
        <v>426</v>
      </c>
      <c r="B24" s="438" t="s">
        <v>258</v>
      </c>
      <c r="C24" s="452"/>
    </row>
    <row r="25" spans="1:256" ht="47.25" customHeight="1" x14ac:dyDescent="0.25">
      <c r="A25" s="454" t="s">
        <v>249</v>
      </c>
      <c r="B25" s="412" t="s">
        <v>248</v>
      </c>
      <c r="C25" s="413">
        <v>0</v>
      </c>
      <c r="D25" s="177"/>
      <c r="E25" s="177"/>
      <c r="F25" s="177"/>
      <c r="G25" s="177"/>
      <c r="H25" s="177"/>
      <c r="I25" s="177"/>
      <c r="J25" s="177"/>
      <c r="K25" s="177"/>
      <c r="L25" s="177"/>
      <c r="M25" s="177"/>
      <c r="N25" s="177"/>
      <c r="O25" s="177"/>
      <c r="P25" s="177"/>
      <c r="Q25" s="177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7"/>
      <c r="AE25" s="177"/>
      <c r="AF25" s="177"/>
      <c r="AG25" s="177"/>
      <c r="AH25" s="177"/>
      <c r="AI25" s="177"/>
      <c r="AJ25" s="177"/>
      <c r="AK25" s="177"/>
      <c r="AL25" s="177"/>
      <c r="AM25" s="177"/>
      <c r="AN25" s="177"/>
      <c r="AO25" s="177"/>
      <c r="AP25" s="177"/>
      <c r="AQ25" s="177"/>
      <c r="AR25" s="177"/>
      <c r="AS25" s="177"/>
      <c r="AT25" s="177"/>
      <c r="AU25" s="177"/>
      <c r="AV25" s="177"/>
      <c r="AW25" s="177"/>
      <c r="AX25" s="177"/>
      <c r="AY25" s="177"/>
      <c r="AZ25" s="177"/>
      <c r="BA25" s="177"/>
      <c r="BB25" s="177"/>
      <c r="BC25" s="177"/>
      <c r="BD25" s="177"/>
      <c r="BE25" s="177"/>
      <c r="BF25" s="177"/>
      <c r="BG25" s="177"/>
      <c r="BH25" s="177"/>
      <c r="BI25" s="177"/>
      <c r="BJ25" s="177"/>
      <c r="BK25" s="177"/>
      <c r="BL25" s="177"/>
      <c r="BM25" s="177"/>
      <c r="BN25" s="177"/>
      <c r="BO25" s="177"/>
      <c r="BP25" s="177"/>
      <c r="BQ25" s="177"/>
      <c r="BR25" s="177"/>
      <c r="BS25" s="177"/>
      <c r="BT25" s="177"/>
      <c r="BU25" s="177"/>
      <c r="BV25" s="177"/>
      <c r="BW25" s="177"/>
      <c r="BX25" s="177"/>
      <c r="BY25" s="177"/>
      <c r="BZ25" s="177"/>
      <c r="CA25" s="177"/>
      <c r="CB25" s="177"/>
      <c r="CC25" s="177"/>
      <c r="CD25" s="177"/>
      <c r="CE25" s="177"/>
      <c r="CF25" s="177"/>
      <c r="CG25" s="177"/>
      <c r="CH25" s="177"/>
      <c r="CI25" s="177"/>
      <c r="CJ25" s="177"/>
      <c r="CK25" s="177"/>
      <c r="CL25" s="177"/>
      <c r="CM25" s="177"/>
      <c r="CN25" s="177"/>
      <c r="CO25" s="177"/>
      <c r="CP25" s="177"/>
      <c r="CQ25" s="177"/>
      <c r="CR25" s="177"/>
      <c r="CS25" s="177"/>
      <c r="CT25" s="177"/>
      <c r="CU25" s="177"/>
      <c r="CV25" s="177"/>
      <c r="CW25" s="177"/>
      <c r="CX25" s="177"/>
      <c r="CY25" s="177"/>
      <c r="CZ25" s="177"/>
      <c r="DA25" s="177"/>
      <c r="DB25" s="177"/>
      <c r="DC25" s="177"/>
      <c r="DD25" s="177"/>
      <c r="DE25" s="177"/>
      <c r="DF25" s="177"/>
      <c r="DG25" s="177"/>
      <c r="DH25" s="177"/>
      <c r="DI25" s="177"/>
      <c r="DJ25" s="177"/>
      <c r="DK25" s="177"/>
      <c r="DL25" s="177"/>
      <c r="DM25" s="177"/>
      <c r="DN25" s="177"/>
      <c r="DO25" s="177"/>
      <c r="DP25" s="177"/>
      <c r="DQ25" s="177"/>
      <c r="DR25" s="177"/>
      <c r="DS25" s="177"/>
      <c r="DT25" s="177"/>
      <c r="DU25" s="177"/>
      <c r="DV25" s="177"/>
      <c r="DW25" s="177"/>
      <c r="DX25" s="177"/>
      <c r="DY25" s="177"/>
      <c r="DZ25" s="177"/>
      <c r="EA25" s="177"/>
      <c r="EB25" s="177"/>
      <c r="EC25" s="177"/>
      <c r="ED25" s="177"/>
      <c r="EE25" s="177"/>
      <c r="EF25" s="177"/>
      <c r="EG25" s="177"/>
      <c r="EH25" s="177"/>
      <c r="EI25" s="177"/>
      <c r="EJ25" s="177"/>
      <c r="EK25" s="177"/>
      <c r="EL25" s="177"/>
      <c r="EM25" s="177"/>
      <c r="EN25" s="177"/>
      <c r="EO25" s="177"/>
      <c r="EP25" s="177"/>
      <c r="EQ25" s="177"/>
      <c r="ER25" s="177"/>
      <c r="ES25" s="177"/>
      <c r="ET25" s="177"/>
      <c r="EU25" s="177"/>
      <c r="EV25" s="177"/>
      <c r="EW25" s="177"/>
      <c r="EX25" s="177"/>
      <c r="EY25" s="177"/>
      <c r="EZ25" s="177"/>
      <c r="FA25" s="177"/>
      <c r="FB25" s="177"/>
      <c r="FC25" s="177"/>
      <c r="FD25" s="177"/>
      <c r="FE25" s="177"/>
      <c r="FF25" s="177"/>
      <c r="FG25" s="177"/>
      <c r="FH25" s="177"/>
      <c r="FI25" s="177"/>
      <c r="FJ25" s="177"/>
      <c r="FK25" s="177"/>
      <c r="FL25" s="177"/>
      <c r="FM25" s="177"/>
      <c r="FN25" s="177"/>
      <c r="FO25" s="177"/>
      <c r="FP25" s="177"/>
      <c r="FQ25" s="177"/>
      <c r="FR25" s="177"/>
      <c r="FS25" s="177"/>
      <c r="FT25" s="177"/>
      <c r="FU25" s="177"/>
      <c r="FV25" s="177"/>
      <c r="FW25" s="177"/>
      <c r="FX25" s="177"/>
      <c r="FY25" s="177"/>
      <c r="FZ25" s="177"/>
      <c r="GA25" s="177"/>
      <c r="GB25" s="177"/>
      <c r="GC25" s="177"/>
      <c r="GD25" s="177"/>
      <c r="GE25" s="177"/>
      <c r="GF25" s="177"/>
      <c r="GG25" s="177"/>
      <c r="GH25" s="177"/>
      <c r="GI25" s="177"/>
      <c r="GJ25" s="177"/>
      <c r="GK25" s="177"/>
      <c r="GL25" s="177"/>
      <c r="GM25" s="177"/>
      <c r="GN25" s="177"/>
      <c r="GO25" s="177"/>
      <c r="GP25" s="177"/>
      <c r="GQ25" s="177"/>
      <c r="GR25" s="177"/>
      <c r="GS25" s="177"/>
      <c r="GT25" s="177"/>
      <c r="GU25" s="177"/>
      <c r="GV25" s="177"/>
      <c r="GW25" s="177"/>
      <c r="GX25" s="177"/>
      <c r="GY25" s="177"/>
      <c r="GZ25" s="177"/>
      <c r="HA25" s="177"/>
      <c r="HB25" s="177"/>
      <c r="HC25" s="177"/>
      <c r="HD25" s="177"/>
      <c r="HE25" s="177"/>
      <c r="HF25" s="177"/>
      <c r="HG25" s="177"/>
      <c r="HH25" s="177"/>
      <c r="HI25" s="177"/>
      <c r="HJ25" s="177"/>
      <c r="HK25" s="177"/>
      <c r="HL25" s="177"/>
      <c r="HM25" s="177"/>
      <c r="HN25" s="177"/>
      <c r="HO25" s="177"/>
      <c r="HP25" s="177"/>
      <c r="HQ25" s="177"/>
      <c r="HR25" s="177"/>
      <c r="HS25" s="177"/>
      <c r="HT25" s="177"/>
      <c r="HU25" s="177"/>
      <c r="HV25" s="177"/>
      <c r="HW25" s="177"/>
      <c r="HX25" s="177"/>
      <c r="HY25" s="177"/>
      <c r="HZ25" s="177"/>
      <c r="IA25" s="177"/>
      <c r="IB25" s="177"/>
      <c r="IC25" s="177"/>
      <c r="ID25" s="177"/>
      <c r="IE25" s="177"/>
      <c r="IF25" s="177"/>
      <c r="IG25" s="177"/>
      <c r="IH25" s="177"/>
      <c r="II25" s="177"/>
      <c r="IJ25" s="177"/>
      <c r="IK25" s="177"/>
      <c r="IL25" s="177"/>
      <c r="IM25" s="177"/>
      <c r="IN25" s="177"/>
      <c r="IO25" s="177"/>
      <c r="IP25" s="177"/>
      <c r="IQ25" s="177"/>
      <c r="IR25" s="177"/>
      <c r="IS25" s="177"/>
      <c r="IT25" s="177"/>
      <c r="IU25" s="177"/>
      <c r="IV25" s="177"/>
    </row>
    <row r="26" spans="1:256" ht="51.75" customHeight="1" x14ac:dyDescent="0.25">
      <c r="A26" s="455" t="s">
        <v>414</v>
      </c>
      <c r="B26" s="414" t="s">
        <v>254</v>
      </c>
      <c r="C26" s="456">
        <v>1000</v>
      </c>
      <c r="D26" s="177"/>
      <c r="E26" s="177"/>
      <c r="F26" s="177"/>
      <c r="G26" s="177"/>
      <c r="H26" s="177"/>
      <c r="I26" s="177"/>
      <c r="J26" s="177"/>
      <c r="K26" s="177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7"/>
      <c r="BN26" s="177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177"/>
      <c r="CI26" s="177"/>
      <c r="CJ26" s="177"/>
      <c r="CK26" s="177"/>
      <c r="CL26" s="177"/>
      <c r="CM26" s="177"/>
      <c r="CN26" s="177"/>
      <c r="CO26" s="177"/>
      <c r="CP26" s="177"/>
      <c r="CQ26" s="177"/>
      <c r="CR26" s="177"/>
      <c r="CS26" s="177"/>
      <c r="CT26" s="177"/>
      <c r="CU26" s="177"/>
      <c r="CV26" s="177"/>
      <c r="CW26" s="177"/>
      <c r="CX26" s="177"/>
      <c r="CY26" s="177"/>
      <c r="CZ26" s="177"/>
      <c r="DA26" s="177"/>
      <c r="DB26" s="177"/>
      <c r="DC26" s="177"/>
      <c r="DD26" s="177"/>
      <c r="DE26" s="177"/>
      <c r="DF26" s="177"/>
      <c r="DG26" s="177"/>
      <c r="DH26" s="177"/>
      <c r="DI26" s="177"/>
      <c r="DJ26" s="177"/>
      <c r="DK26" s="177"/>
      <c r="DL26" s="177"/>
      <c r="DM26" s="177"/>
      <c r="DN26" s="177"/>
      <c r="DO26" s="177"/>
      <c r="DP26" s="177"/>
      <c r="DQ26" s="177"/>
      <c r="DR26" s="177"/>
      <c r="DS26" s="177"/>
      <c r="DT26" s="177"/>
      <c r="DU26" s="177"/>
      <c r="DV26" s="177"/>
      <c r="DW26" s="177"/>
      <c r="DX26" s="177"/>
      <c r="DY26" s="177"/>
      <c r="DZ26" s="177"/>
      <c r="EA26" s="177"/>
      <c r="EB26" s="177"/>
      <c r="EC26" s="177"/>
      <c r="ED26" s="177"/>
      <c r="EE26" s="177"/>
      <c r="EF26" s="177"/>
      <c r="EG26" s="177"/>
      <c r="EH26" s="177"/>
      <c r="EI26" s="177"/>
      <c r="EJ26" s="177"/>
      <c r="EK26" s="177"/>
      <c r="EL26" s="177"/>
      <c r="EM26" s="177"/>
      <c r="EN26" s="177"/>
      <c r="EO26" s="177"/>
      <c r="EP26" s="177"/>
      <c r="EQ26" s="177"/>
      <c r="ER26" s="177"/>
      <c r="ES26" s="177"/>
      <c r="ET26" s="177"/>
      <c r="EU26" s="177"/>
      <c r="EV26" s="177"/>
      <c r="EW26" s="177"/>
      <c r="EX26" s="177"/>
      <c r="EY26" s="177"/>
      <c r="EZ26" s="177"/>
      <c r="FA26" s="177"/>
      <c r="FB26" s="177"/>
      <c r="FC26" s="177"/>
      <c r="FD26" s="177"/>
      <c r="FE26" s="177"/>
      <c r="FF26" s="177"/>
      <c r="FG26" s="177"/>
      <c r="FH26" s="177"/>
      <c r="FI26" s="177"/>
      <c r="FJ26" s="177"/>
      <c r="FK26" s="177"/>
      <c r="FL26" s="177"/>
      <c r="FM26" s="177"/>
      <c r="FN26" s="177"/>
      <c r="FO26" s="177"/>
      <c r="FP26" s="177"/>
      <c r="FQ26" s="177"/>
      <c r="FR26" s="177"/>
      <c r="FS26" s="177"/>
      <c r="FT26" s="177"/>
      <c r="FU26" s="177"/>
      <c r="FV26" s="177"/>
      <c r="FW26" s="177"/>
      <c r="FX26" s="177"/>
      <c r="FY26" s="177"/>
      <c r="FZ26" s="177"/>
      <c r="GA26" s="177"/>
      <c r="GB26" s="177"/>
      <c r="GC26" s="177"/>
      <c r="GD26" s="177"/>
      <c r="GE26" s="177"/>
      <c r="GF26" s="177"/>
      <c r="GG26" s="177"/>
      <c r="GH26" s="177"/>
      <c r="GI26" s="177"/>
      <c r="GJ26" s="177"/>
      <c r="GK26" s="177"/>
      <c r="GL26" s="177"/>
      <c r="GM26" s="177"/>
      <c r="GN26" s="177"/>
      <c r="GO26" s="177"/>
      <c r="GP26" s="177"/>
      <c r="GQ26" s="177"/>
      <c r="GR26" s="177"/>
      <c r="GS26" s="177"/>
      <c r="GT26" s="177"/>
      <c r="GU26" s="177"/>
      <c r="GV26" s="177"/>
      <c r="GW26" s="177"/>
      <c r="GX26" s="177"/>
      <c r="GY26" s="177"/>
      <c r="GZ26" s="177"/>
      <c r="HA26" s="177"/>
      <c r="HB26" s="177"/>
      <c r="HC26" s="177"/>
      <c r="HD26" s="177"/>
      <c r="HE26" s="177"/>
      <c r="HF26" s="177"/>
      <c r="HG26" s="177"/>
      <c r="HH26" s="177"/>
      <c r="HI26" s="177"/>
      <c r="HJ26" s="177"/>
      <c r="HK26" s="177"/>
      <c r="HL26" s="177"/>
      <c r="HM26" s="177"/>
      <c r="HN26" s="177"/>
      <c r=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"HY26" s="177"/>
      <c r="HZ26" s="177"/>
      <c r="IA26" s="177"/>
      <c r="IB26" s="177"/>
      <c r="IC26" s="177"/>
      <c r="ID26" s="177"/>
      <c r="IE26" s="177"/>
      <c r="IF26" s="177"/>
      <c r="IG26" s="177"/>
      <c r="IH26" s="177"/>
      <c r="II26" s="177"/>
      <c r="IJ26" s="177"/>
      <c r="IK26" s="177"/>
      <c r="IL26" s="177"/>
      <c r="IM26" s="177"/>
      <c r="IN26" s="177"/>
      <c r="IO26" s="177"/>
      <c r="IP26" s="177"/>
      <c r="IQ26" s="177"/>
      <c r="IR26" s="177"/>
      <c r="IS26" s="177"/>
      <c r="IT26" s="177"/>
      <c r="IU26" s="177"/>
      <c r="IV26" s="177"/>
    </row>
    <row r="27" spans="1:256" s="287" customFormat="1" ht="61.5" customHeight="1" x14ac:dyDescent="0.25">
      <c r="A27" s="455" t="s">
        <v>247</v>
      </c>
      <c r="B27" s="414" t="s">
        <v>246</v>
      </c>
      <c r="C27" s="456">
        <v>1000</v>
      </c>
    </row>
    <row r="28" spans="1:256" ht="18.75" customHeight="1" x14ac:dyDescent="0.25">
      <c r="A28" s="543" t="s">
        <v>245</v>
      </c>
      <c r="B28" s="544" t="s">
        <v>244</v>
      </c>
      <c r="C28" s="545">
        <v>0</v>
      </c>
    </row>
    <row r="29" spans="1:256" ht="24.75" customHeight="1" x14ac:dyDescent="0.25">
      <c r="A29" s="543"/>
      <c r="B29" s="544"/>
      <c r="C29" s="546"/>
    </row>
    <row r="30" spans="1:256" ht="24.75" customHeight="1" x14ac:dyDescent="0.25">
      <c r="A30" s="534" t="s">
        <v>429</v>
      </c>
      <c r="B30" s="537" t="s">
        <v>430</v>
      </c>
      <c r="C30" s="535">
        <f>C32</f>
        <v>-23371</v>
      </c>
    </row>
    <row r="31" spans="1:256" ht="24.75" customHeight="1" x14ac:dyDescent="0.25">
      <c r="A31" s="534"/>
      <c r="B31" s="540"/>
      <c r="C31" s="536"/>
    </row>
    <row r="32" spans="1:256" ht="24.75" customHeight="1" x14ac:dyDescent="0.25">
      <c r="A32" s="537" t="s">
        <v>243</v>
      </c>
      <c r="B32" s="538" t="s">
        <v>242</v>
      </c>
      <c r="C32" s="535">
        <v>-23371</v>
      </c>
    </row>
    <row r="33" spans="1:6" ht="24.75" customHeight="1" x14ac:dyDescent="0.25">
      <c r="A33" s="537"/>
      <c r="B33" s="539"/>
      <c r="C33" s="536"/>
    </row>
    <row r="34" spans="1:6" ht="24.75" customHeight="1" x14ac:dyDescent="0.25">
      <c r="A34" s="534" t="s">
        <v>241</v>
      </c>
      <c r="B34" s="534" t="s">
        <v>239</v>
      </c>
      <c r="C34" s="535">
        <v>23371</v>
      </c>
    </row>
    <row r="35" spans="1:6" ht="15" customHeight="1" x14ac:dyDescent="0.25">
      <c r="A35" s="534"/>
      <c r="B35" s="534"/>
      <c r="C35" s="536"/>
    </row>
    <row r="36" spans="1:6" ht="18.75" customHeight="1" x14ac:dyDescent="0.25">
      <c r="A36" s="534" t="s">
        <v>240</v>
      </c>
      <c r="B36" s="534" t="s">
        <v>239</v>
      </c>
      <c r="C36" s="535">
        <f>C34</f>
        <v>23371</v>
      </c>
    </row>
    <row r="37" spans="1:6" ht="15.75" customHeight="1" x14ac:dyDescent="0.25">
      <c r="A37" s="534"/>
      <c r="B37" s="534"/>
      <c r="C37" s="536"/>
    </row>
    <row r="38" spans="1:6" ht="18.75" customHeight="1" x14ac:dyDescent="0.25">
      <c r="A38" s="534" t="s">
        <v>238</v>
      </c>
      <c r="B38" s="534" t="s">
        <v>237</v>
      </c>
      <c r="C38" s="535">
        <f>C34</f>
        <v>23371</v>
      </c>
    </row>
    <row r="39" spans="1:6" ht="15.75" customHeight="1" x14ac:dyDescent="0.25">
      <c r="A39" s="534"/>
      <c r="B39" s="534"/>
      <c r="C39" s="536"/>
    </row>
    <row r="40" spans="1:6" ht="18.75" customHeight="1" x14ac:dyDescent="0.25">
      <c r="A40" s="534" t="s">
        <v>236</v>
      </c>
      <c r="B40" s="534" t="s">
        <v>235</v>
      </c>
      <c r="C40" s="535">
        <f>C34</f>
        <v>23371</v>
      </c>
    </row>
    <row r="41" spans="1:6" x14ac:dyDescent="0.25">
      <c r="A41" s="534"/>
      <c r="B41" s="534"/>
      <c r="C41" s="536"/>
    </row>
    <row r="42" spans="1:6" x14ac:dyDescent="0.25">
      <c r="D42" s="273"/>
      <c r="E42" s="273"/>
      <c r="F42" s="273"/>
    </row>
    <row r="43" spans="1:6" ht="18.75" x14ac:dyDescent="0.3">
      <c r="A43" s="533" t="s">
        <v>391</v>
      </c>
      <c r="B43" s="533"/>
      <c r="C43" s="533"/>
    </row>
    <row r="44" spans="1:6" ht="18.75" x14ac:dyDescent="0.25">
      <c r="C44" s="437"/>
    </row>
  </sheetData>
  <mergeCells count="25">
    <mergeCell ref="B5:C5"/>
    <mergeCell ref="A8:C8"/>
    <mergeCell ref="A9:C9"/>
    <mergeCell ref="A28:A29"/>
    <mergeCell ref="B28:B29"/>
    <mergeCell ref="C28:C29"/>
    <mergeCell ref="A30:A31"/>
    <mergeCell ref="B30:B31"/>
    <mergeCell ref="C30:C31"/>
    <mergeCell ref="C32:C33"/>
    <mergeCell ref="A34:A35"/>
    <mergeCell ref="B34:B35"/>
    <mergeCell ref="C34:C35"/>
    <mergeCell ref="A36:A37"/>
    <mergeCell ref="B36:B37"/>
    <mergeCell ref="C36:C37"/>
    <mergeCell ref="A32:A33"/>
    <mergeCell ref="B32:B33"/>
    <mergeCell ref="A43:C43"/>
    <mergeCell ref="A38:A39"/>
    <mergeCell ref="B38:B39"/>
    <mergeCell ref="C38:C39"/>
    <mergeCell ref="A40:A41"/>
    <mergeCell ref="B40:B41"/>
    <mergeCell ref="C40:C4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6" sqref="A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303" t="s">
        <v>322</v>
      </c>
    </row>
    <row r="2" spans="1:2" ht="15.75" x14ac:dyDescent="0.25">
      <c r="B2" s="303" t="s">
        <v>0</v>
      </c>
    </row>
    <row r="3" spans="1:2" ht="15.75" x14ac:dyDescent="0.25">
      <c r="B3" s="303" t="s">
        <v>1</v>
      </c>
    </row>
    <row r="4" spans="1:2" ht="15.75" x14ac:dyDescent="0.25">
      <c r="B4" s="303" t="s">
        <v>2</v>
      </c>
    </row>
    <row r="5" spans="1:2" x14ac:dyDescent="0.25">
      <c r="A5" s="509" t="s">
        <v>520</v>
      </c>
      <c r="B5" s="509"/>
    </row>
    <row r="9" spans="1:2" ht="78.75" customHeight="1" x14ac:dyDescent="0.25">
      <c r="A9" s="547" t="s">
        <v>453</v>
      </c>
      <c r="B9" s="548"/>
    </row>
    <row r="10" spans="1:2" ht="18.75" x14ac:dyDescent="0.25">
      <c r="A10" s="352"/>
      <c r="B10" s="352"/>
    </row>
    <row r="11" spans="1:2" ht="18.75" x14ac:dyDescent="0.3">
      <c r="A11" s="353"/>
      <c r="B11" s="353" t="s">
        <v>3</v>
      </c>
    </row>
    <row r="12" spans="1:2" ht="18.75" x14ac:dyDescent="0.25">
      <c r="A12" s="327" t="s">
        <v>323</v>
      </c>
      <c r="B12" s="354" t="s">
        <v>324</v>
      </c>
    </row>
    <row r="13" spans="1:2" ht="18.75" x14ac:dyDescent="0.25">
      <c r="A13" s="355">
        <v>1</v>
      </c>
      <c r="B13" s="355">
        <v>2</v>
      </c>
    </row>
    <row r="14" spans="1:2" ht="63" x14ac:dyDescent="0.25">
      <c r="A14" s="425" t="s">
        <v>450</v>
      </c>
      <c r="B14" s="355">
        <v>48.2</v>
      </c>
    </row>
    <row r="15" spans="1:2" ht="19.5" thickBot="1" x14ac:dyDescent="0.3">
      <c r="A15" s="425" t="s">
        <v>451</v>
      </c>
      <c r="B15" s="355">
        <v>37.200000000000003</v>
      </c>
    </row>
    <row r="16" spans="1:2" ht="19.5" thickBot="1" x14ac:dyDescent="0.3">
      <c r="A16" s="424" t="s">
        <v>325</v>
      </c>
      <c r="B16" s="426">
        <v>70</v>
      </c>
    </row>
    <row r="17" spans="1:3" ht="18.75" x14ac:dyDescent="0.3">
      <c r="A17" s="356" t="s">
        <v>326</v>
      </c>
      <c r="B17" s="426">
        <f>SUM(B14:B16)</f>
        <v>155.4</v>
      </c>
    </row>
    <row r="19" spans="1:3" x14ac:dyDescent="0.25">
      <c r="A19" s="549" t="s">
        <v>442</v>
      </c>
      <c r="B19" s="549"/>
      <c r="C19" s="549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5</vt:i4>
      </vt:variant>
    </vt:vector>
  </HeadingPairs>
  <TitlesOfParts>
    <vt:vector size="18" baseType="lpstr">
      <vt:lpstr>Прил 1  (2)</vt:lpstr>
      <vt:lpstr>Прил 2-1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2020-10-01T07:08:04Z</cp:lastPrinted>
  <dcterms:created xsi:type="dcterms:W3CDTF">2010-11-10T14:00:24Z</dcterms:created>
  <dcterms:modified xsi:type="dcterms:W3CDTF">2020-10-01T07:09:14Z</dcterms:modified>
</cp:coreProperties>
</file>