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75" windowWidth="12855" windowHeight="8910" tabRatio="849" firstSheet="11" activeTab="13"/>
  </bookViews>
  <sheets>
    <sheet name="Прил0" sheetId="48" state="hidden" r:id="rId1"/>
    <sheet name="Прил 1" sheetId="41" state="hidden" r:id="rId2"/>
    <sheet name="Прил 2" sheetId="44" state="hidden" r:id="rId3"/>
    <sheet name="прил3" sheetId="6" state="hidden" r:id="rId4"/>
    <sheet name="прил.4" sheetId="40" state="hidden" r:id="rId5"/>
    <sheet name="прил._5" sheetId="24" state="hidden" r:id="rId6"/>
    <sheet name="Прил 6" sheetId="42" state="hidden" r:id="rId7"/>
    <sheet name="прил 7" sheetId="46" state="hidden" r:id="rId8"/>
    <sheet name="Прил 10+" sheetId="47" state="hidden" r:id="rId9"/>
    <sheet name="прил 8" sheetId="52" state="hidden" r:id="rId10"/>
    <sheet name="Заимст 9" sheetId="51" state="hidden" r:id="rId11"/>
    <sheet name="Заимст ин 9" sheetId="53" r:id="rId12"/>
    <sheet name="Гарант 10" sheetId="49" r:id="rId13"/>
    <sheet name="Гарант ин 11" sheetId="54" r:id="rId14"/>
    <sheet name="нормативы 13" sheetId="50" state="hidden" r:id="rId15"/>
  </sheets>
  <definedNames>
    <definedName name="_xlnm._FilterDatabase" localSheetId="5" hidden="1">прил._5!$A$12:$K$174</definedName>
    <definedName name="_xlnm._FilterDatabase" localSheetId="4" hidden="1">прил.4!$A$10:$H$170</definedName>
    <definedName name="_xlnm.Print_Area" localSheetId="1">'Прил 1'!$A$1:$F$30</definedName>
    <definedName name="_xlnm.Print_Area" localSheetId="7">'прил 7'!$A$1:$C$22</definedName>
    <definedName name="_xlnm.Print_Area" localSheetId="9">'прил 8'!$A$1</definedName>
    <definedName name="_xlnm.Print_Area" localSheetId="5">прил._5!$A$1:$L$178</definedName>
    <definedName name="_xlnm.Print_Area" localSheetId="4">прил.4!$A$1:$J$183</definedName>
    <definedName name="_xlnm.Print_Area" localSheetId="0">Прил0!$A$1:$B$86</definedName>
    <definedName name="_xlnm.Print_Area" localSheetId="3">прил3!$A$1:$F$45</definedName>
  </definedNames>
  <calcPr calcId="145621" calcOnSave="0"/>
</workbook>
</file>

<file path=xl/calcChain.xml><?xml version="1.0" encoding="utf-8"?>
<calcChain xmlns="http://schemas.openxmlformats.org/spreadsheetml/2006/main">
  <c r="C21" i="41" l="1"/>
  <c r="C15" i="41"/>
  <c r="C11" i="41" s="1"/>
  <c r="K167" i="24" l="1"/>
  <c r="D14" i="6"/>
  <c r="K124" i="24" l="1"/>
  <c r="C20" i="44" l="1"/>
  <c r="H25" i="40" l="1"/>
  <c r="H24" i="40" s="1"/>
  <c r="H23" i="40" s="1"/>
  <c r="H78" i="40"/>
  <c r="H77" i="40" s="1"/>
  <c r="H76" i="40" s="1"/>
  <c r="H75" i="40" s="1"/>
  <c r="H43" i="40"/>
  <c r="H42" i="40" s="1"/>
  <c r="H48" i="40"/>
  <c r="H179" i="40"/>
  <c r="H178" i="40" s="1"/>
  <c r="H177" i="40" s="1"/>
  <c r="H176" i="40" s="1"/>
  <c r="D42" i="6"/>
  <c r="K50" i="24" l="1"/>
  <c r="K49" i="24" s="1"/>
  <c r="K48" i="24" s="1"/>
  <c r="K47" i="24" s="1"/>
  <c r="D17" i="6" s="1"/>
  <c r="K105" i="24"/>
  <c r="K104" i="24" s="1"/>
  <c r="K144" i="24"/>
  <c r="K123" i="24" l="1"/>
  <c r="K84" i="24"/>
  <c r="K83" i="24" s="1"/>
  <c r="K82" i="24" s="1"/>
  <c r="K77" i="24" s="1"/>
  <c r="D23" i="6" l="1"/>
  <c r="C15" i="44" l="1"/>
  <c r="C14" i="44" s="1"/>
  <c r="C13" i="44" s="1"/>
  <c r="C12" i="44" s="1"/>
  <c r="C19" i="44"/>
  <c r="C16" i="44" s="1"/>
  <c r="C11" i="44" l="1"/>
  <c r="C25" i="41"/>
  <c r="C30" i="42" s="1"/>
  <c r="B17" i="46" l="1"/>
  <c r="H32" i="40"/>
  <c r="H33" i="40"/>
  <c r="K86" i="24"/>
  <c r="K76" i="24" s="1"/>
  <c r="K87" i="24"/>
  <c r="K88" i="24"/>
  <c r="K78" i="24"/>
  <c r="K79" i="24"/>
  <c r="K80" i="24"/>
  <c r="C16" i="42"/>
  <c r="D24" i="6" l="1"/>
  <c r="C27" i="42"/>
  <c r="C28" i="42"/>
  <c r="C29" i="42"/>
  <c r="D21" i="6"/>
  <c r="D27" i="6"/>
  <c r="D30" i="6"/>
  <c r="K110" i="24" l="1"/>
  <c r="H159" i="40"/>
  <c r="H128" i="40"/>
  <c r="H125" i="40"/>
  <c r="H116" i="40"/>
  <c r="H89" i="40"/>
  <c r="H87" i="40" s="1"/>
  <c r="H74" i="40"/>
  <c r="H70" i="40"/>
  <c r="H63" i="40"/>
  <c r="H57" i="40"/>
  <c r="H45" i="40"/>
  <c r="H41" i="40" s="1"/>
  <c r="H31" i="40"/>
  <c r="H18" i="40"/>
  <c r="H22" i="40"/>
  <c r="H19" i="40" s="1"/>
  <c r="K132" i="24"/>
  <c r="K67" i="24"/>
  <c r="H30" i="40" l="1"/>
  <c r="H26" i="40"/>
  <c r="H88" i="40"/>
  <c r="H86" i="40"/>
  <c r="C22" i="42"/>
  <c r="C17" i="42"/>
  <c r="C23" i="42"/>
  <c r="C25" i="42"/>
  <c r="K138" i="24"/>
  <c r="D31" i="6"/>
  <c r="K129" i="24"/>
  <c r="K128" i="24"/>
  <c r="K125" i="24"/>
  <c r="K119" i="24"/>
  <c r="K115" i="24"/>
  <c r="K114" i="24"/>
  <c r="K113" i="24"/>
  <c r="K112" i="24"/>
  <c r="B35" i="40"/>
  <c r="K90" i="24"/>
  <c r="H72" i="40" l="1"/>
  <c r="H73" i="40"/>
  <c r="H71" i="40"/>
  <c r="B63" i="40" l="1"/>
  <c r="B26" i="40"/>
  <c r="K35" i="24" l="1"/>
  <c r="H164" i="40"/>
  <c r="H170" i="40" l="1"/>
  <c r="H155" i="40"/>
  <c r="H153" i="40"/>
  <c r="H152" i="40" s="1"/>
  <c r="H150" i="40"/>
  <c r="H149" i="40" s="1"/>
  <c r="H137" i="40"/>
  <c r="H134" i="40"/>
  <c r="H130" i="40"/>
  <c r="H126" i="40"/>
  <c r="H124" i="40"/>
  <c r="H120" i="40"/>
  <c r="H110" i="40"/>
  <c r="H106" i="40"/>
  <c r="H90" i="40" s="1"/>
  <c r="H85" i="40"/>
  <c r="H82" i="40"/>
  <c r="H52" i="40"/>
  <c r="H51" i="40" s="1"/>
  <c r="H38" i="40"/>
  <c r="H118" i="40"/>
  <c r="K45" i="24"/>
  <c r="K43" i="24"/>
  <c r="H35" i="40" l="1"/>
  <c r="K42" i="24"/>
  <c r="K32" i="24" s="1"/>
  <c r="H123" i="40"/>
  <c r="K170" i="24"/>
  <c r="D15" i="6" l="1"/>
  <c r="H127" i="40"/>
  <c r="H80" i="40"/>
  <c r="H154" i="40"/>
  <c r="H151" i="40"/>
  <c r="D20" i="6"/>
  <c r="H53" i="40" l="1"/>
  <c r="K135" i="24" l="1"/>
  <c r="K134" i="24" s="1"/>
  <c r="D32" i="6" s="1"/>
  <c r="K136" i="24"/>
  <c r="K137" i="24"/>
  <c r="B49" i="40" l="1"/>
  <c r="H157" i="40" l="1"/>
  <c r="K118" i="24"/>
  <c r="K117" i="24" s="1"/>
  <c r="K52" i="24"/>
  <c r="D18" i="6" s="1"/>
  <c r="K158" i="24"/>
  <c r="K131" i="24"/>
  <c r="K62" i="24"/>
  <c r="K63" i="24"/>
  <c r="K64" i="24"/>
  <c r="H16" i="40"/>
  <c r="H15" i="40" s="1"/>
  <c r="H46" i="40"/>
  <c r="H56" i="40"/>
  <c r="H62" i="40"/>
  <c r="H61" i="40" s="1"/>
  <c r="H60" i="40" s="1"/>
  <c r="H67" i="40"/>
  <c r="H105" i="40"/>
  <c r="H108" i="40"/>
  <c r="H114" i="40"/>
  <c r="H115" i="40" s="1"/>
  <c r="H117" i="40"/>
  <c r="H135" i="40"/>
  <c r="H146" i="40"/>
  <c r="H167" i="40"/>
  <c r="H173" i="40"/>
  <c r="H172" i="40" s="1"/>
  <c r="H175" i="40"/>
  <c r="H113" i="40"/>
  <c r="H10" i="40" s="1"/>
  <c r="K120" i="24"/>
  <c r="K20" i="24"/>
  <c r="K66" i="24"/>
  <c r="C12" i="42"/>
  <c r="D11" i="41"/>
  <c r="E11" i="41" s="1"/>
  <c r="E12" i="41"/>
  <c r="E15" i="41"/>
  <c r="E23" i="41"/>
  <c r="K73" i="24"/>
  <c r="K17" i="24"/>
  <c r="K69" i="24"/>
  <c r="K72" i="24" s="1"/>
  <c r="K156" i="24"/>
  <c r="K126" i="24"/>
  <c r="K91" i="24"/>
  <c r="K92" i="24"/>
  <c r="K60" i="24"/>
  <c r="K59" i="24"/>
  <c r="K58" i="24"/>
  <c r="K53" i="24"/>
  <c r="K54" i="24"/>
  <c r="K55" i="24"/>
  <c r="K27" i="24"/>
  <c r="D13" i="6" s="1"/>
  <c r="K28" i="24"/>
  <c r="K29" i="24"/>
  <c r="K30" i="24"/>
  <c r="K21" i="24"/>
  <c r="H161" i="40" s="1"/>
  <c r="K22" i="24"/>
  <c r="H162" i="40" s="1"/>
  <c r="K23" i="24"/>
  <c r="H163" i="40" s="1"/>
  <c r="K171" i="24"/>
  <c r="K173" i="24"/>
  <c r="K172" i="24" s="1"/>
  <c r="K169" i="24"/>
  <c r="D41" i="6" s="1"/>
  <c r="K153" i="24"/>
  <c r="K154" i="24"/>
  <c r="K155" i="24"/>
  <c r="K150" i="24"/>
  <c r="K149" i="24" s="1"/>
  <c r="K143" i="24" s="1"/>
  <c r="K142" i="24" s="1"/>
  <c r="K141" i="24" s="1"/>
  <c r="K140" i="24" s="1"/>
  <c r="K109" i="24"/>
  <c r="B114" i="40"/>
  <c r="B111" i="40"/>
  <c r="B109" i="40"/>
  <c r="B107" i="40"/>
  <c r="B105" i="40"/>
  <c r="B90" i="40"/>
  <c r="B79" i="40"/>
  <c r="B60" i="40"/>
  <c r="B53" i="40"/>
  <c r="B47" i="40"/>
  <c r="B44" i="40"/>
  <c r="B39" i="40"/>
  <c r="B37" i="40"/>
  <c r="B30" i="40"/>
  <c r="B21" i="40"/>
  <c r="K98" i="24"/>
  <c r="K97" i="24" s="1"/>
  <c r="K96" i="24" s="1"/>
  <c r="I121" i="40"/>
  <c r="J121" i="40"/>
  <c r="I117" i="40"/>
  <c r="J117" i="40"/>
  <c r="H99" i="40"/>
  <c r="H96" i="40"/>
  <c r="H92" i="40"/>
  <c r="H13" i="40"/>
  <c r="H12" i="40" s="1"/>
  <c r="H11" i="40" s="1"/>
  <c r="K102" i="24"/>
  <c r="K101" i="24" s="1"/>
  <c r="K40" i="24"/>
  <c r="K39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5" i="6"/>
  <c r="A13" i="6"/>
  <c r="K121" i="24"/>
  <c r="K18" i="24"/>
  <c r="K16" i="24"/>
  <c r="K15" i="24"/>
  <c r="K107" i="24"/>
  <c r="K108" i="24"/>
  <c r="K147" i="24"/>
  <c r="K95" i="24" l="1"/>
  <c r="D26" i="6" s="1"/>
  <c r="H111" i="40"/>
  <c r="K94" i="24"/>
  <c r="D25" i="6" s="1"/>
  <c r="H160" i="40"/>
  <c r="D16" i="6"/>
  <c r="K57" i="24"/>
  <c r="K26" i="24" s="1"/>
  <c r="H112" i="40"/>
  <c r="H107" i="40"/>
  <c r="K71" i="24"/>
  <c r="D29" i="6"/>
  <c r="K13" i="24"/>
  <c r="K14" i="24" s="1"/>
  <c r="K34" i="24"/>
  <c r="K33" i="24" s="1"/>
  <c r="D34" i="6"/>
  <c r="K160" i="24"/>
  <c r="K161" i="24"/>
  <c r="D38" i="6"/>
  <c r="K152" i="24"/>
  <c r="K159" i="24"/>
  <c r="H44" i="40"/>
  <c r="H109" i="40"/>
  <c r="H84" i="40"/>
  <c r="H83" i="40" s="1"/>
  <c r="H79" i="40" s="1"/>
  <c r="H136" i="40"/>
  <c r="H17" i="40"/>
  <c r="H50" i="40"/>
  <c r="H49" i="40" s="1"/>
  <c r="H27" i="40"/>
  <c r="H39" i="40"/>
  <c r="H169" i="40"/>
  <c r="H168" i="40" s="1"/>
  <c r="H47" i="40"/>
  <c r="H95" i="40"/>
  <c r="H158" i="40"/>
  <c r="H156" i="40"/>
  <c r="D22" i="41"/>
  <c r="E22" i="41" s="1"/>
  <c r="C24" i="42"/>
  <c r="G26" i="41"/>
  <c r="H21" i="40"/>
  <c r="H20" i="40" s="1"/>
  <c r="H104" i="40"/>
  <c r="H91" i="40"/>
  <c r="H69" i="40"/>
  <c r="H68" i="40" s="1"/>
  <c r="H119" i="40"/>
  <c r="H55" i="40"/>
  <c r="H54" i="40" s="1"/>
  <c r="H40" i="40"/>
  <c r="K70" i="24"/>
  <c r="H171" i="40"/>
  <c r="H174" i="40"/>
  <c r="E11" i="6"/>
  <c r="F11" i="6" s="1"/>
  <c r="D36" i="6" l="1"/>
  <c r="D19" i="6"/>
  <c r="D12" i="6" s="1"/>
  <c r="D25" i="41"/>
  <c r="E25" i="41" s="1"/>
  <c r="D35" i="6"/>
  <c r="H129" i="40"/>
  <c r="H166" i="40" l="1"/>
  <c r="H122" i="40"/>
  <c r="H121" i="40" s="1"/>
  <c r="D22" i="6"/>
  <c r="K166" i="24"/>
  <c r="K165" i="24" s="1"/>
  <c r="K164" i="24" s="1"/>
  <c r="D40" i="6" l="1"/>
  <c r="K163" i="24"/>
  <c r="K25" i="24" s="1"/>
  <c r="D39" i="6" l="1"/>
  <c r="D11" i="6" s="1"/>
  <c r="H165" i="40" l="1"/>
  <c r="K12" i="24"/>
  <c r="H12" i="6"/>
  <c r="H11" i="6" l="1"/>
</calcChain>
</file>

<file path=xl/sharedStrings.xml><?xml version="1.0" encoding="utf-8"?>
<sst xmlns="http://schemas.openxmlformats.org/spreadsheetml/2006/main" count="2478" uniqueCount="582">
  <si>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</si>
  <si>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</si>
  <si>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</si>
  <si>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</si>
  <si>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</si>
  <si>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</si>
  <si>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</si>
  <si>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</si>
  <si>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</si>
  <si>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</si>
  <si>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</si>
  <si>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</si>
  <si>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</si>
  <si>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</si>
  <si>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</si>
  <si>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</si>
  <si>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</si>
  <si>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</si>
  <si>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</si>
  <si>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</si>
  <si>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</si>
  <si>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</si>
  <si>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</si>
  <si>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</si>
  <si>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</si>
  <si>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</si>
  <si>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</si>
  <si>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</si>
  <si>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</si>
  <si>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</si>
  <si>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</si>
  <si>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</si>
  <si>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</si>
  <si>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</si>
  <si>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</si>
  <si>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</si>
  <si>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</si>
  <si>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</si>
  <si>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</si>
  <si>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</si>
  <si>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</si>
  <si>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</si>
  <si>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</si>
  <si>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</si>
  <si>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</si>
  <si>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</si>
  <si>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</si>
  <si>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</si>
  <si>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</si>
  <si>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</si>
  <si>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</si>
  <si>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</si>
  <si>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</si>
  <si>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</si>
  <si>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</si>
  <si>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</si>
  <si>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</si>
  <si>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</si>
  <si>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</si>
  <si>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</si>
  <si>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</si>
  <si>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</si>
  <si>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</si>
  <si>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</si>
  <si>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</si>
  <si>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</si>
  <si>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</si>
  <si>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</si>
  <si>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</si>
  <si>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</si>
  <si>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</si>
  <si>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</si>
  <si>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</si>
  <si>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</si>
  <si>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</si>
  <si>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</si>
  <si>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</si>
  <si>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</si>
  <si>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</si>
  <si>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</si>
  <si>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</si>
  <si>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</si>
  <si>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</si>
  <si>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</si>
  <si>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</si>
  <si>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</si>
  <si>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</si>
  <si>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</si>
  <si>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</si>
  <si>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</si>
  <si>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</si>
  <si>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</si>
  <si>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</si>
  <si>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</si>
  <si>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</si>
  <si>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</si>
  <si>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</si>
  <si>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</si>
  <si>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</si>
  <si>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</si>
  <si>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</si>
  <si>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</si>
  <si>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</si>
  <si>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</si>
  <si>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</si>
  <si>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</si>
  <si>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</si>
  <si>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</si>
  <si>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</si>
  <si>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</si>
  <si>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</si>
  <si>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</si>
  <si>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</si>
  <si>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</si>
  <si>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</si>
  <si>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</si>
  <si>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</si>
  <si>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</si>
  <si>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</si>
  <si>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</si>
  <si>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</si>
  <si>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</si>
  <si>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</si>
  <si>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</si>
  <si>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</si>
  <si>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</si>
  <si>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</si>
  <si>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</si>
  <si>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</si>
  <si>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</si>
  <si>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</si>
  <si>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</si>
  <si>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</si>
  <si>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</si>
  <si>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</si>
  <si>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</si>
  <si>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</si>
  <si>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</si>
  <si>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</si>
  <si>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</si>
  <si>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</si>
  <si>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</si>
  <si>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</si>
  <si>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</si>
  <si>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</si>
  <si>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</si>
  <si>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</si>
  <si>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</si>
  <si>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</si>
  <si>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</si>
  <si>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</si>
  <si>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</si>
  <si>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</si>
  <si>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</si>
  <si>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</si>
  <si>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</si>
  <si>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</si>
  <si>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</si>
  <si>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</si>
  <si>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</si>
  <si>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</si>
  <si>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</si>
  <si>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</si>
  <si>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</si>
  <si>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</si>
  <si>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</si>
  <si>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</si>
  <si>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</si>
  <si>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</si>
  <si>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</si>
  <si>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</si>
  <si>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</si>
  <si>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</si>
  <si>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</si>
  <si>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</si>
  <si>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</si>
  <si>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</si>
  <si>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</si>
  <si>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</si>
  <si>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</si>
  <si>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</si>
  <si>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</si>
  <si>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</si>
  <si>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</si>
  <si>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</si>
  <si>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</si>
  <si>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</si>
  <si>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</si>
  <si>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</si>
  <si>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</si>
  <si>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</si>
  <si>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</si>
  <si>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</si>
  <si>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</si>
  <si>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</si>
  <si>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</si>
  <si>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</si>
  <si>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</si>
  <si>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</si>
  <si>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</si>
  <si>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</si>
  <si>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</si>
  <si>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</si>
  <si>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</si>
  <si>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</si>
  <si>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</si>
  <si>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</si>
  <si>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</si>
  <si>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</si>
  <si>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</si>
  <si>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</si>
  <si>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</si>
  <si>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</si>
  <si>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</si>
  <si>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</si>
  <si>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</si>
  <si>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</si>
  <si>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</si>
  <si>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</si>
  <si>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</si>
  <si>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</si>
  <si>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</si>
  <si>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</si>
  <si>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</si>
  <si>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</si>
  <si>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</si>
  <si>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</si>
  <si>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</si>
  <si>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</si>
  <si>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</si>
  <si>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</si>
  <si>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</si>
  <si>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</si>
  <si>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</si>
  <si>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</si>
  <si>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</si>
  <si>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</si>
  <si>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</si>
  <si>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</si>
  <si>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</si>
  <si>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</si>
  <si>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</si>
  <si>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</si>
  <si>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</si>
  <si>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</si>
  <si>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</si>
  <si>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</si>
  <si>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</si>
  <si>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</si>
  <si>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</si>
  <si>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</si>
  <si>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</si>
  <si>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</si>
  <si>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</si>
  <si>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</si>
  <si>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</si>
  <si>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</si>
  <si>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</si>
  <si>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</si>
  <si>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</si>
  <si>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</si>
  <si>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</si>
  <si>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</si>
  <si>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</si>
  <si>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</si>
  <si>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</si>
  <si>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</si>
  <si>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</si>
  <si>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</si>
  <si>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</si>
  <si>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</si>
  <si>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</si>
  <si>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</si>
  <si>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</si>
  <si>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</si>
  <si>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</si>
  <si>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</si>
  <si>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</si>
  <si>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</si>
  <si>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</si>
  <si>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</si>
  <si>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</si>
  <si>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</si>
  <si>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</si>
  <si>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</si>
  <si>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</si>
  <si>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</si>
  <si>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</si>
  <si>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</si>
  <si>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</si>
  <si>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</si>
  <si>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</si>
  <si>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</si>
  <si>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</si>
  <si>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</si>
  <si>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</si>
  <si>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</si>
  <si>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</si>
  <si>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</si>
  <si>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</si>
  <si>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</si>
  <si>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</si>
  <si>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</si>
  <si>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</si>
  <si>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</si>
  <si>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</si>
  <si>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</si>
  <si>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</si>
  <si>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</si>
  <si>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</si>
  <si>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</si>
  <si>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</si>
  <si>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</si>
  <si>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</si>
  <si>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</si>
  <si>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</si>
  <si>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</si>
  <si>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</si>
  <si>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</si>
  <si>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</si>
  <si>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</si>
  <si>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</si>
  <si>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</si>
  <si>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</si>
  <si>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</si>
  <si>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</si>
  <si>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</si>
  <si>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</si>
  <si>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</si>
  <si>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</si>
  <si>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</si>
  <si>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</si>
  <si>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</si>
  <si>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</si>
  <si>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</si>
  <si>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</si>
  <si>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</si>
  <si>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</si>
  <si>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</si>
  <si>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</si>
  <si>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</si>
  <si>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</si>
  <si>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</si>
  <si>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</si>
  <si>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</si>
  <si>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</si>
  <si>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</si>
  <si>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</si>
  <si>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</si>
  <si>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</si>
  <si>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</si>
  <si>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</si>
  <si>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</si>
  <si>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</si>
  <si>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</si>
  <si>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</si>
  <si>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</si>
  <si>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</si>
  <si>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</si>
  <si>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</si>
  <si>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</si>
  <si>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</si>
  <si>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</si>
  <si>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</si>
  <si>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</si>
  <si>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</si>
  <si>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</si>
  <si>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</si>
  <si>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</si>
  <si>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</si>
  <si>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</si>
  <si>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</si>
  <si>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</si>
  <si>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</si>
  <si>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</si>
  <si>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</si>
  <si>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</si>
  <si>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</si>
  <si>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</si>
  <si>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</si>
  <si>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</si>
  <si>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</si>
  <si>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</si>
  <si>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</si>
  <si>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</si>
  <si>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</si>
  <si>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</si>
  <si>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</si>
  <si>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</si>
  <si>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</si>
  <si>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</si>
  <si>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</si>
  <si>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</si>
  <si>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</si>
  <si>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</si>
  <si>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</si>
  <si>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</si>
  <si>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</si>
  <si>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</si>
  <si>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</si>
  <si>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</si>
  <si>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</si>
  <si>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</si>
  <si>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</si>
  <si>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</si>
  <si>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</si>
  <si>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</si>
  <si>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</si>
  <si>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</si>
  <si>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</si>
  <si>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</si>
  <si>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</si>
  <si>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</si>
  <si>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</si>
  <si>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</si>
  <si>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</si>
  <si>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</si>
  <si>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</si>
  <si>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</si>
  <si>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</si>
  <si>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</si>
  <si>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</si>
  <si>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</si>
  <si>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</si>
  <si>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</si>
  <si>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</si>
  <si>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</si>
  <si>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</si>
  <si>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</si>
  <si>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</si>
  <si>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</si>
  <si>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</si>
  <si>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</si>
  <si>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</si>
  <si>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</si>
  <si>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</si>
  <si>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</si>
  <si>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</si>
  <si>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</si>
  <si>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</si>
  <si>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</si>
  <si>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</si>
  <si>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</si>
  <si>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</si>
  <si>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</si>
  <si>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</si>
  <si>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</si>
  <si>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</si>
  <si>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</si>
  <si>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</si>
  <si>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</si>
  <si>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</si>
  <si>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</si>
  <si>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</si>
  <si>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</si>
  <si>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</si>
  <si>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</si>
  <si>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</si>
  <si>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</si>
  <si>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</si>
  <si>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</si>
  <si>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</si>
  <si>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</si>
  <si>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</si>
  <si>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</si>
  <si>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</si>
  <si>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</si>
  <si>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</si>
  <si>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</si>
  <si>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</si>
  <si>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</si>
  <si>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</si>
  <si>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</si>
  <si>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</si>
  <si>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</si>
  <si>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</si>
  <si>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</si>
  <si>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</si>
  <si>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</si>
  <si>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</si>
  <si>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</si>
  <si>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</si>
  <si>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</si>
  <si>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</si>
  <si>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</si>
  <si>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</si>
  <si>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</si>
  <si>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</si>
  <si>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</si>
  <si>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</si>
  <si>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</si>
  <si>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</si>
  <si>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</si>
  <si>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</si>
  <si>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</si>
  <si>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</si>
  <si>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</si>
  <si>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</si>
  <si>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</si>
  <si>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</si>
  <si>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</si>
  <si>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</si>
  <si>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</si>
  <si>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</si>
  <si>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</si>
  <si>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</si>
  <si>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</si>
  <si>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</si>
  <si>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</si>
  <si>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</si>
  <si>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</si>
  <si>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</si>
  <si>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</si>
  <si>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</si>
  <si>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</si>
  <si>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</si>
  <si>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</si>
  <si>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 xml:space="preserve"> 1 03 02230 01 0000 110               1 03 02240 01 0000 110               1 03 02250 01 0000 110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</si>
  <si>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</si>
  <si>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</si>
  <si>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</si>
  <si>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</si>
  <si>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</si>
  <si>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Начальник финансового отдела                                                              И.В. Хомякова</t>
  </si>
  <si>
    <t>Приложение № 7</t>
  </si>
  <si>
    <t xml:space="preserve">Начальник финансового отдела                                                                                 И.В. Хомякова           </t>
  </si>
  <si>
    <t>Начальник финансового отдела                                                             И.В. Хомякова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</si>
  <si>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</si>
  <si>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</si>
  <si>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</si>
  <si>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</si>
  <si>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</si>
  <si>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</si>
  <si>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</si>
  <si>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</si>
  <si>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</si>
  <si>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</si>
  <si>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</si>
  <si>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</si>
  <si>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</si>
  <si>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</si>
  <si>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</si>
  <si>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</si>
  <si>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</si>
  <si>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</si>
  <si>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</si>
  <si>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</si>
  <si>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</si>
  <si>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</si>
  <si>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</si>
  <si>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</si>
  <si>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</si>
  <si>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</si>
  <si>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</si>
  <si>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</si>
  <si>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№13</t>
  </si>
  <si>
    <t>от _____________ № ____</t>
  </si>
  <si>
    <t xml:space="preserve">Объем поступлений доходов в местный бюджет по кодам видов (подвидов) доходов на 2023 год </t>
  </si>
  <si>
    <t>Безвозмездные поступления из краевого  бюджета в 2023 году</t>
  </si>
  <si>
    <t>от ____________г. № ____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</si>
  <si>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</si>
  <si>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</si>
  <si>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</si>
  <si>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2023 год</t>
  </si>
  <si>
    <t>Программа муниципальных внутренних заимствований Новодмитриевского сельского поселения Северского района   на 2023 год.</t>
  </si>
  <si>
    <t>Нормативы распределения доходов в местный бюджет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</si>
  <si>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</si>
  <si>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Доходы отденежных взысканий(штрафов)поступающие в счет погашения задолженности,образовавшейся до 1января 2023 года,подлежащие зачислению в бюджеты бюджетной системы Российской Федерации, по нормативам,действующим до 1января 2023 года</t>
  </si>
  <si>
    <t>от_________________2022г.№_________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</si>
  <si>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2023 году субсидии из местного бюджета</t>
  </si>
  <si>
    <t>Профилактика незаконному обороту наркотиков</t>
  </si>
  <si>
    <t>Муниципальная программа "Профилактика незаконному обороту наркотиков"</t>
  </si>
  <si>
    <t>Начальник финансового отдела                                                                        О.А.Лай</t>
  </si>
  <si>
    <t>к постановлению администрации</t>
  </si>
  <si>
    <t>Приложение №9</t>
  </si>
  <si>
    <t>Начальник финансового отдела                                                              О.А.Лай</t>
  </si>
  <si>
    <t>Утверждено решением Совета "О бюджете Новодмитриевского сельского поселения Северского района на 2024 год"</t>
  </si>
  <si>
    <t>Программа муниципальных гарантий Новодмитриевского сельского поселения Северского района в иностранной валюте за полугодие 2024 год</t>
  </si>
  <si>
    <t>Программа муниципальных гарантий Новодмитриевского сельского поселения Северского района в валюте Российской Федерации за полугодие 2024 год</t>
  </si>
  <si>
    <t>Программа муниципальных внешних заимствований Новодмитриевского сельского поселения Северского района   за полугодие 2024 год</t>
  </si>
  <si>
    <t xml:space="preserve">Исполнено на 01.07.2024 года </t>
  </si>
  <si>
    <t>от 15.07.2024г.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</si>
</sst>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3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51" fillId="2" borderId="1" xfId="0" applyFont="1" applyFill="1" applyBorder="1" applyAlignment="1">
      <alignment horizontal="center" vertical="top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0" fillId="4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57" fillId="0" borderId="0" xfId="0" applyFont="1" applyAlignment="1"/>
    <xf numFmtId="0" fontId="0" fillId="0" borderId="0" xfId="0" applyAlignment="1">
      <alignment horizontal="right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0" borderId="0" xfId="7" applyFont="1" applyAlignment="1">
      <alignment horizontal="right"/>
    </xf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7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422" customWidth="1"/>
    <col min="3" max="3" width="9.28515625" customWidth="1"/>
  </cols>
  <sheetData>
    <row r="1" spans="1:2" ht="15.75" x14ac:dyDescent="0.25">
      <c r="B1" s="412" t="s">
        <v>212</v>
      </c>
    </row>
    <row r="2" spans="1:2" ht="15.75" x14ac:dyDescent="0.25">
      <c r="B2" s="412" t="s">
        <v>0</v>
      </c>
    </row>
    <row r="3" spans="1:2" ht="15.75" x14ac:dyDescent="0.25">
      <c r="A3" s="257"/>
      <c r="B3" s="412" t="s">
        <v>1</v>
      </c>
    </row>
    <row r="4" spans="1:2" ht="15.75" x14ac:dyDescent="0.25">
      <c r="B4" s="412" t="s">
        <v>2</v>
      </c>
    </row>
    <row r="5" spans="1:2" x14ac:dyDescent="0.25">
      <c r="B5" s="413" t="s">
        <v>568</v>
      </c>
    </row>
    <row r="6" spans="1:2" x14ac:dyDescent="0.25">
      <c r="B6" s="413"/>
    </row>
    <row r="7" spans="1:2" ht="63" customHeight="1" x14ac:dyDescent="0.3">
      <c r="A7" s="467" t="s">
        <v>233</v>
      </c>
      <c r="B7" s="467"/>
    </row>
    <row r="8" spans="1:2" ht="60" customHeight="1" x14ac:dyDescent="0.25">
      <c r="A8" s="468" t="s">
        <v>234</v>
      </c>
      <c r="B8" s="469"/>
    </row>
    <row r="9" spans="1:2" ht="16.5" customHeight="1" x14ac:dyDescent="0.25">
      <c r="A9" s="273">
        <v>1</v>
      </c>
      <c r="B9" s="313">
        <v>2</v>
      </c>
    </row>
    <row r="10" spans="1:2" ht="19.5" customHeight="1" x14ac:dyDescent="0.25">
      <c r="A10" s="470" t="s">
        <v>235</v>
      </c>
      <c r="B10" s="471"/>
    </row>
    <row r="11" spans="1:2" ht="66" customHeight="1" x14ac:dyDescent="0.25">
      <c r="A11" s="365" t="s">
        <v>345</v>
      </c>
      <c r="B11" s="414" t="s">
        <v>410</v>
      </c>
    </row>
    <row r="12" spans="1:2" ht="57" customHeight="1" x14ac:dyDescent="0.25">
      <c r="A12" s="366" t="s">
        <v>219</v>
      </c>
      <c r="B12" s="415" t="s">
        <v>411</v>
      </c>
    </row>
    <row r="13" spans="1:2" ht="39" customHeight="1" x14ac:dyDescent="0.25">
      <c r="A13" s="366" t="s">
        <v>217</v>
      </c>
      <c r="B13" s="415" t="s">
        <v>216</v>
      </c>
    </row>
    <row r="14" spans="1:2" ht="39.75" customHeight="1" x14ac:dyDescent="0.25">
      <c r="A14" s="366" t="s">
        <v>236</v>
      </c>
      <c r="B14" s="415" t="s">
        <v>237</v>
      </c>
    </row>
    <row r="15" spans="1:2" ht="72.75" customHeight="1" x14ac:dyDescent="0.25">
      <c r="A15" s="366" t="s">
        <v>299</v>
      </c>
      <c r="B15" s="416" t="s">
        <v>412</v>
      </c>
    </row>
    <row r="16" spans="1:2" ht="72" customHeight="1" x14ac:dyDescent="0.25">
      <c r="A16" s="366" t="s">
        <v>301</v>
      </c>
      <c r="B16" s="416" t="s">
        <v>413</v>
      </c>
    </row>
    <row r="17" spans="1:2" ht="81" customHeight="1" x14ac:dyDescent="0.25">
      <c r="A17" s="366" t="s">
        <v>414</v>
      </c>
      <c r="B17" s="416" t="s">
        <v>415</v>
      </c>
    </row>
    <row r="18" spans="1:2" ht="56.25" customHeight="1" x14ac:dyDescent="0.25">
      <c r="A18" s="366" t="s">
        <v>416</v>
      </c>
      <c r="B18" s="416" t="s">
        <v>417</v>
      </c>
    </row>
    <row r="19" spans="1:2" ht="62.25" customHeight="1" x14ac:dyDescent="0.25">
      <c r="A19" s="366" t="s">
        <v>418</v>
      </c>
      <c r="B19" s="416" t="s">
        <v>419</v>
      </c>
    </row>
    <row r="20" spans="1:2" ht="91.5" customHeight="1" x14ac:dyDescent="0.25">
      <c r="A20" s="366" t="s">
        <v>420</v>
      </c>
      <c r="B20" s="416" t="s">
        <v>421</v>
      </c>
    </row>
    <row r="21" spans="1:2" ht="46.5" customHeight="1" x14ac:dyDescent="0.25">
      <c r="A21" s="366" t="s">
        <v>422</v>
      </c>
      <c r="B21" s="416" t="s">
        <v>423</v>
      </c>
    </row>
    <row r="22" spans="1:2" ht="75" x14ac:dyDescent="0.25">
      <c r="A22" s="366" t="s">
        <v>424</v>
      </c>
      <c r="B22" s="416" t="s">
        <v>425</v>
      </c>
    </row>
    <row r="23" spans="1:2" ht="37.5" x14ac:dyDescent="0.25">
      <c r="A23" s="366" t="s">
        <v>505</v>
      </c>
      <c r="B23" s="416" t="s">
        <v>506</v>
      </c>
    </row>
    <row r="24" spans="1:2" ht="43.5" customHeight="1" x14ac:dyDescent="0.25">
      <c r="A24" s="366" t="s">
        <v>426</v>
      </c>
      <c r="B24" s="416" t="s">
        <v>427</v>
      </c>
    </row>
    <row r="25" spans="1:2" ht="46.5" customHeight="1" x14ac:dyDescent="0.25">
      <c r="A25" s="366" t="s">
        <v>238</v>
      </c>
      <c r="B25" s="416" t="s">
        <v>239</v>
      </c>
    </row>
    <row r="26" spans="1:2" ht="56.25" customHeight="1" x14ac:dyDescent="0.25">
      <c r="A26" s="366" t="s">
        <v>240</v>
      </c>
      <c r="B26" s="416" t="s">
        <v>241</v>
      </c>
    </row>
    <row r="27" spans="1:2" ht="38.25" customHeight="1" x14ac:dyDescent="0.25">
      <c r="A27" s="366" t="s">
        <v>242</v>
      </c>
      <c r="B27" s="415" t="s">
        <v>243</v>
      </c>
    </row>
    <row r="28" spans="1:2" ht="87.75" customHeight="1" x14ac:dyDescent="0.25">
      <c r="A28" s="366" t="s">
        <v>501</v>
      </c>
      <c r="B28" s="415" t="s">
        <v>502</v>
      </c>
    </row>
    <row r="29" spans="1:2" ht="87.75" customHeight="1" x14ac:dyDescent="0.25">
      <c r="A29" s="366" t="s">
        <v>503</v>
      </c>
      <c r="B29" s="415" t="s">
        <v>504</v>
      </c>
    </row>
    <row r="30" spans="1:2" ht="66" customHeight="1" x14ac:dyDescent="0.25">
      <c r="A30" s="366" t="s">
        <v>478</v>
      </c>
      <c r="B30" s="417" t="s">
        <v>479</v>
      </c>
    </row>
    <row r="31" spans="1:2" ht="63" customHeight="1" x14ac:dyDescent="0.25">
      <c r="A31" s="376" t="s">
        <v>428</v>
      </c>
      <c r="B31" s="399" t="s">
        <v>429</v>
      </c>
    </row>
    <row r="32" spans="1:2" ht="54" customHeight="1" x14ac:dyDescent="0.25">
      <c r="A32" s="376" t="s">
        <v>430</v>
      </c>
      <c r="B32" s="399" t="s">
        <v>431</v>
      </c>
    </row>
    <row r="33" spans="1:2" s="257" customFormat="1" ht="37.5" x14ac:dyDescent="0.25">
      <c r="A33" s="376" t="s">
        <v>432</v>
      </c>
      <c r="B33" s="399" t="s">
        <v>433</v>
      </c>
    </row>
    <row r="34" spans="1:2" ht="81" customHeight="1" x14ac:dyDescent="0.3">
      <c r="A34" s="359" t="s">
        <v>434</v>
      </c>
      <c r="B34" s="399" t="s">
        <v>435</v>
      </c>
    </row>
    <row r="35" spans="1:2" ht="37.5" x14ac:dyDescent="0.3">
      <c r="A35" s="359" t="s">
        <v>436</v>
      </c>
      <c r="B35" s="399" t="s">
        <v>437</v>
      </c>
    </row>
    <row r="36" spans="1:2" ht="56.25" x14ac:dyDescent="0.3">
      <c r="A36" s="359" t="s">
        <v>438</v>
      </c>
      <c r="B36" s="399" t="s">
        <v>439</v>
      </c>
    </row>
    <row r="37" spans="1:2" ht="81.75" customHeight="1" x14ac:dyDescent="0.3">
      <c r="A37" s="359" t="s">
        <v>440</v>
      </c>
      <c r="B37" s="399" t="s">
        <v>441</v>
      </c>
    </row>
    <row r="38" spans="1:2" ht="36.75" customHeight="1" x14ac:dyDescent="0.3">
      <c r="A38" s="359" t="s">
        <v>442</v>
      </c>
      <c r="B38" s="399" t="s">
        <v>443</v>
      </c>
    </row>
    <row r="39" spans="1:2" ht="59.25" customHeight="1" x14ac:dyDescent="0.3">
      <c r="A39" s="359" t="s">
        <v>444</v>
      </c>
      <c r="B39" s="399" t="s">
        <v>445</v>
      </c>
    </row>
    <row r="40" spans="1:2" ht="56.25" customHeight="1" x14ac:dyDescent="0.25">
      <c r="A40" s="459" t="s">
        <v>446</v>
      </c>
      <c r="B40" s="461" t="s">
        <v>244</v>
      </c>
    </row>
    <row r="41" spans="1:2" ht="22.5" customHeight="1" x14ac:dyDescent="0.25">
      <c r="A41" s="459"/>
      <c r="B41" s="461"/>
    </row>
    <row r="42" spans="1:2" ht="65.25" customHeight="1" x14ac:dyDescent="0.25">
      <c r="A42" s="376" t="s">
        <v>447</v>
      </c>
      <c r="B42" s="399" t="s">
        <v>448</v>
      </c>
    </row>
    <row r="43" spans="1:2" ht="44.25" customHeight="1" x14ac:dyDescent="0.25">
      <c r="A43" s="366" t="s">
        <v>245</v>
      </c>
      <c r="B43" s="415" t="s">
        <v>246</v>
      </c>
    </row>
    <row r="44" spans="1:2" ht="27" customHeight="1" x14ac:dyDescent="0.25">
      <c r="A44" s="366" t="s">
        <v>247</v>
      </c>
      <c r="B44" s="415" t="s">
        <v>248</v>
      </c>
    </row>
    <row r="45" spans="1:2" ht="36" customHeight="1" x14ac:dyDescent="0.25">
      <c r="A45" s="377" t="s">
        <v>449</v>
      </c>
      <c r="B45" s="399" t="s">
        <v>450</v>
      </c>
    </row>
    <row r="46" spans="1:2" ht="15" customHeight="1" x14ac:dyDescent="0.25">
      <c r="A46" s="466" t="s">
        <v>247</v>
      </c>
      <c r="B46" s="461" t="s">
        <v>451</v>
      </c>
    </row>
    <row r="47" spans="1:2" ht="30" customHeight="1" x14ac:dyDescent="0.25">
      <c r="A47" s="466"/>
      <c r="B47" s="461"/>
    </row>
    <row r="48" spans="1:2" ht="18.75" x14ac:dyDescent="0.25">
      <c r="A48" s="367" t="s">
        <v>480</v>
      </c>
      <c r="B48" s="399" t="s">
        <v>201</v>
      </c>
    </row>
    <row r="49" spans="1:2" ht="39.75" customHeight="1" x14ac:dyDescent="0.25">
      <c r="A49" s="367" t="s">
        <v>346</v>
      </c>
      <c r="B49" s="415" t="s">
        <v>249</v>
      </c>
    </row>
    <row r="50" spans="1:2" ht="51" customHeight="1" x14ac:dyDescent="0.25">
      <c r="A50" s="367" t="s">
        <v>481</v>
      </c>
      <c r="B50" s="380" t="s">
        <v>482</v>
      </c>
    </row>
    <row r="51" spans="1:2" ht="35.25" customHeight="1" x14ac:dyDescent="0.25">
      <c r="A51" s="367" t="s">
        <v>483</v>
      </c>
      <c r="B51" s="418" t="s">
        <v>484</v>
      </c>
    </row>
    <row r="52" spans="1:2" ht="69.75" customHeight="1" x14ac:dyDescent="0.25">
      <c r="A52" s="367" t="s">
        <v>347</v>
      </c>
      <c r="B52" s="415" t="s">
        <v>250</v>
      </c>
    </row>
    <row r="53" spans="1:2" ht="69.75" customHeight="1" x14ac:dyDescent="0.25">
      <c r="A53" s="381" t="s">
        <v>496</v>
      </c>
      <c r="B53" s="419" t="s">
        <v>497</v>
      </c>
    </row>
    <row r="54" spans="1:2" ht="63" customHeight="1" x14ac:dyDescent="0.25">
      <c r="A54" s="367" t="s">
        <v>485</v>
      </c>
      <c r="B54" s="419" t="s">
        <v>486</v>
      </c>
    </row>
    <row r="55" spans="1:2" s="293" customFormat="1" ht="37.5" customHeight="1" x14ac:dyDescent="0.25">
      <c r="A55" s="367" t="s">
        <v>487</v>
      </c>
      <c r="B55" s="397" t="s">
        <v>488</v>
      </c>
    </row>
    <row r="56" spans="1:2" s="293" customFormat="1" ht="41.25" customHeight="1" x14ac:dyDescent="0.25">
      <c r="A56" s="367" t="s">
        <v>489</v>
      </c>
      <c r="B56" s="397" t="s">
        <v>490</v>
      </c>
    </row>
    <row r="57" spans="1:2" ht="34.5" customHeight="1" x14ac:dyDescent="0.25">
      <c r="A57" s="368" t="s">
        <v>452</v>
      </c>
      <c r="B57" s="399" t="s">
        <v>453</v>
      </c>
    </row>
    <row r="58" spans="1:2" ht="38.25" customHeight="1" x14ac:dyDescent="0.25">
      <c r="A58" s="313" t="s">
        <v>348</v>
      </c>
      <c r="B58" s="415" t="s">
        <v>200</v>
      </c>
    </row>
    <row r="59" spans="1:2" ht="54.75" customHeight="1" x14ac:dyDescent="0.25">
      <c r="A59" s="313" t="s">
        <v>349</v>
      </c>
      <c r="B59" s="415" t="s">
        <v>199</v>
      </c>
    </row>
    <row r="60" spans="1:2" ht="46.5" customHeight="1" x14ac:dyDescent="0.25">
      <c r="A60" s="313" t="s">
        <v>350</v>
      </c>
      <c r="B60" s="415" t="s">
        <v>198</v>
      </c>
    </row>
    <row r="61" spans="1:2" ht="31.5" customHeight="1" x14ac:dyDescent="0.25">
      <c r="A61" s="313" t="s">
        <v>351</v>
      </c>
      <c r="B61" s="415" t="s">
        <v>251</v>
      </c>
    </row>
    <row r="62" spans="1:2" ht="57.75" customHeight="1" x14ac:dyDescent="0.25">
      <c r="A62" s="258" t="s">
        <v>352</v>
      </c>
      <c r="B62" s="415" t="s">
        <v>252</v>
      </c>
    </row>
    <row r="63" spans="1:2" ht="31.5" customHeight="1" x14ac:dyDescent="0.25">
      <c r="A63" s="258" t="s">
        <v>353</v>
      </c>
      <c r="B63" s="415" t="s">
        <v>253</v>
      </c>
    </row>
    <row r="64" spans="1:2" ht="32.25" customHeight="1" x14ac:dyDescent="0.25">
      <c r="A64" s="256" t="s">
        <v>254</v>
      </c>
      <c r="B64" s="415" t="s">
        <v>255</v>
      </c>
    </row>
    <row r="65" spans="1:93" s="257" customFormat="1" ht="75" x14ac:dyDescent="0.25">
      <c r="A65" s="376" t="s">
        <v>454</v>
      </c>
      <c r="B65" s="399" t="s">
        <v>455</v>
      </c>
    </row>
    <row r="66" spans="1:93" ht="46.5" customHeight="1" x14ac:dyDescent="0.25">
      <c r="A66" s="376" t="s">
        <v>456</v>
      </c>
      <c r="B66" s="399" t="s">
        <v>457</v>
      </c>
      <c r="I66" s="257"/>
      <c r="J66" s="257"/>
      <c r="K66" s="257"/>
      <c r="L66" s="257"/>
      <c r="M66" s="257"/>
      <c r="N66" s="257"/>
      <c r="O66" s="257"/>
      <c r="P66" s="257"/>
      <c r="Q66" s="257"/>
      <c r="R66" s="257"/>
      <c r="S66" s="257"/>
      <c r="T66" s="257"/>
      <c r="U66" s="257"/>
      <c r="V66" s="257"/>
      <c r="W66" s="257"/>
      <c r="X66" s="257"/>
      <c r="Y66" s="257"/>
      <c r="Z66" s="257"/>
      <c r="AA66" s="257"/>
      <c r="AB66" s="257"/>
      <c r="AC66" s="257"/>
      <c r="AD66" s="257"/>
      <c r="AE66" s="257"/>
      <c r="AF66" s="257"/>
      <c r="AG66" s="257"/>
      <c r="AH66" s="257"/>
      <c r="AI66" s="257"/>
      <c r="AJ66" s="257"/>
      <c r="AK66" s="257"/>
      <c r="AL66" s="257"/>
      <c r="AM66" s="257"/>
      <c r="AN66" s="257"/>
      <c r="AO66" s="257"/>
      <c r="AP66" s="257"/>
      <c r="AQ66" s="257"/>
      <c r="AR66" s="257"/>
      <c r="AS66" s="257"/>
      <c r="AT66" s="257"/>
      <c r="AU66" s="257"/>
      <c r="AV66" s="257"/>
      <c r="AW66" s="257"/>
      <c r="AX66" s="257"/>
      <c r="AY66" s="257"/>
      <c r="AZ66" s="257"/>
      <c r="BA66" s="257"/>
      <c r="BB66" s="257"/>
      <c r="BC66" s="257"/>
      <c r="BD66" s="257"/>
      <c r="BE66" s="257"/>
      <c r="BF66" s="257"/>
      <c r="BG66" s="257"/>
      <c r="BH66" s="257"/>
      <c r="BI66" s="257"/>
      <c r="BJ66" s="257"/>
      <c r="BK66" s="257"/>
      <c r="BL66" s="257"/>
      <c r="BM66" s="257"/>
      <c r="BN66" s="257"/>
      <c r="BO66" s="257"/>
      <c r="BP66" s="257"/>
      <c r="BQ66" s="257"/>
      <c r="BR66" s="257"/>
      <c r="BS66" s="257"/>
      <c r="BT66" s="257"/>
      <c r="BU66" s="257"/>
      <c r="BV66" s="257"/>
      <c r="BW66" s="257"/>
      <c r="BX66" s="257"/>
      <c r="BY66" s="257"/>
      <c r="BZ66" s="257"/>
      <c r="CA66" s="257"/>
      <c r="CB66" s="257"/>
      <c r="CC66" s="257"/>
      <c r="CD66" s="257"/>
      <c r="CE66" s="257"/>
      <c r="CF66" s="257"/>
      <c r="CG66" s="257"/>
      <c r="CH66" s="257"/>
      <c r="CI66" s="257"/>
      <c r="CJ66" s="257"/>
      <c r="CK66" s="257"/>
      <c r="CL66" s="257"/>
      <c r="CM66" s="257"/>
      <c r="CN66" s="257"/>
      <c r="CO66" s="257"/>
    </row>
    <row r="67" spans="1:93" ht="31.5" customHeight="1" x14ac:dyDescent="0.25">
      <c r="A67" s="376" t="s">
        <v>458</v>
      </c>
      <c r="B67" s="399" t="s">
        <v>255</v>
      </c>
      <c r="I67" s="257"/>
      <c r="J67" s="257"/>
      <c r="K67" s="257"/>
      <c r="L67" s="257"/>
      <c r="M67" s="257"/>
      <c r="N67" s="257"/>
      <c r="O67" s="257"/>
      <c r="P67" s="257"/>
      <c r="Q67" s="257"/>
      <c r="R67" s="257"/>
      <c r="S67" s="257"/>
      <c r="T67" s="257"/>
      <c r="U67" s="257"/>
      <c r="V67" s="257"/>
      <c r="W67" s="257"/>
      <c r="X67" s="257"/>
      <c r="Y67" s="257"/>
      <c r="Z67" s="257"/>
      <c r="AA67" s="257"/>
      <c r="AB67" s="257"/>
      <c r="AC67" s="257"/>
      <c r="AD67" s="257"/>
      <c r="AE67" s="257"/>
      <c r="AF67" s="257"/>
      <c r="AG67" s="257"/>
      <c r="AH67" s="257"/>
      <c r="AI67" s="257"/>
      <c r="AJ67" s="257"/>
      <c r="AK67" s="257"/>
      <c r="AL67" s="257"/>
      <c r="AM67" s="257"/>
      <c r="AN67" s="257"/>
      <c r="AO67" s="257"/>
      <c r="AP67" s="257"/>
      <c r="AQ67" s="257"/>
      <c r="AR67" s="257"/>
      <c r="AS67" s="257"/>
      <c r="AT67" s="257"/>
      <c r="AU67" s="257"/>
      <c r="AV67" s="257"/>
      <c r="AW67" s="257"/>
      <c r="AX67" s="257"/>
      <c r="AY67" s="257"/>
      <c r="AZ67" s="257"/>
      <c r="BA67" s="257"/>
      <c r="BB67" s="257"/>
      <c r="BC67" s="257"/>
      <c r="BD67" s="257"/>
      <c r="BE67" s="257"/>
      <c r="BF67" s="257"/>
      <c r="BG67" s="257"/>
      <c r="BH67" s="257"/>
      <c r="BI67" s="257"/>
      <c r="BJ67" s="257"/>
      <c r="BK67" s="257"/>
      <c r="BL67" s="257"/>
      <c r="BM67" s="257"/>
      <c r="BN67" s="257"/>
      <c r="BO67" s="257"/>
      <c r="BP67" s="257"/>
      <c r="BQ67" s="257"/>
      <c r="BR67" s="257"/>
      <c r="BS67" s="257"/>
      <c r="BT67" s="257"/>
      <c r="BU67" s="257"/>
      <c r="BV67" s="257"/>
      <c r="BW67" s="257"/>
      <c r="BX67" s="257"/>
      <c r="BY67" s="257"/>
      <c r="BZ67" s="257"/>
      <c r="CA67" s="257"/>
      <c r="CB67" s="257"/>
      <c r="CC67" s="257"/>
      <c r="CD67" s="257"/>
      <c r="CE67" s="257"/>
      <c r="CF67" s="257"/>
      <c r="CG67" s="257"/>
      <c r="CH67" s="257"/>
      <c r="CI67" s="257"/>
      <c r="CJ67" s="257"/>
      <c r="CK67" s="257"/>
      <c r="CL67" s="257"/>
      <c r="CM67" s="257"/>
      <c r="CN67" s="257"/>
      <c r="CO67" s="257"/>
    </row>
    <row r="68" spans="1:93" ht="66.75" customHeight="1" x14ac:dyDescent="0.25">
      <c r="A68" s="256" t="s">
        <v>256</v>
      </c>
      <c r="B68" s="415" t="s">
        <v>302</v>
      </c>
      <c r="I68" s="257"/>
      <c r="J68" s="257"/>
      <c r="K68" s="257"/>
      <c r="L68" s="257"/>
      <c r="M68" s="257"/>
      <c r="N68" s="257"/>
      <c r="O68" s="257"/>
      <c r="P68" s="257"/>
      <c r="Q68" s="257"/>
      <c r="R68" s="257"/>
      <c r="S68" s="257"/>
      <c r="T68" s="257"/>
      <c r="U68" s="257"/>
      <c r="V68" s="257"/>
      <c r="W68" s="257"/>
      <c r="X68" s="257"/>
      <c r="Y68" s="257"/>
      <c r="Z68" s="257"/>
      <c r="AA68" s="257"/>
      <c r="AB68" s="257"/>
      <c r="AC68" s="257"/>
      <c r="AD68" s="257"/>
      <c r="AE68" s="257"/>
      <c r="AF68" s="257"/>
      <c r="AG68" s="257"/>
      <c r="AH68" s="257"/>
      <c r="AI68" s="257"/>
      <c r="AJ68" s="257"/>
      <c r="AK68" s="257"/>
      <c r="AL68" s="257"/>
      <c r="AM68" s="257"/>
      <c r="AN68" s="257"/>
      <c r="AO68" s="257"/>
      <c r="AP68" s="257"/>
      <c r="AQ68" s="257"/>
      <c r="AR68" s="257"/>
      <c r="AS68" s="257"/>
      <c r="AT68" s="257"/>
      <c r="AU68" s="257"/>
      <c r="AV68" s="257"/>
      <c r="AW68" s="257"/>
      <c r="AX68" s="257"/>
      <c r="AY68" s="257"/>
      <c r="AZ68" s="257"/>
      <c r="BA68" s="257"/>
      <c r="BB68" s="257"/>
      <c r="BC68" s="257"/>
      <c r="BD68" s="257"/>
      <c r="BE68" s="257"/>
      <c r="BF68" s="257"/>
      <c r="BG68" s="257"/>
      <c r="BH68" s="257"/>
      <c r="BI68" s="257"/>
      <c r="BJ68" s="257"/>
      <c r="BK68" s="257"/>
      <c r="BL68" s="257"/>
      <c r="BM68" s="257"/>
      <c r="BN68" s="257"/>
      <c r="BO68" s="257"/>
      <c r="BP68" s="257"/>
      <c r="BQ68" s="257"/>
      <c r="BR68" s="257"/>
      <c r="BS68" s="257"/>
      <c r="BT68" s="257"/>
      <c r="BU68" s="257"/>
      <c r="BV68" s="257"/>
      <c r="BW68" s="257"/>
      <c r="BX68" s="257"/>
      <c r="BY68" s="257"/>
      <c r="BZ68" s="257"/>
      <c r="CA68" s="257"/>
      <c r="CB68" s="257"/>
      <c r="CC68" s="257"/>
      <c r="CD68" s="257"/>
      <c r="CE68" s="257"/>
      <c r="CF68" s="257"/>
      <c r="CG68" s="257"/>
      <c r="CH68" s="257"/>
      <c r="CI68" s="257"/>
      <c r="CJ68" s="257"/>
      <c r="CK68" s="257"/>
      <c r="CL68" s="257"/>
      <c r="CM68" s="257"/>
      <c r="CN68" s="257"/>
      <c r="CO68" s="257"/>
    </row>
    <row r="69" spans="1:93" ht="57" customHeight="1" x14ac:dyDescent="0.25">
      <c r="A69" s="256" t="s">
        <v>354</v>
      </c>
      <c r="B69" s="415" t="s">
        <v>257</v>
      </c>
      <c r="I69" s="257"/>
      <c r="J69" s="257"/>
      <c r="K69" s="257"/>
      <c r="L69" s="257"/>
      <c r="M69" s="257"/>
      <c r="N69" s="257"/>
      <c r="O69" s="257"/>
      <c r="P69" s="257"/>
      <c r="Q69" s="257"/>
      <c r="R69" s="257"/>
      <c r="S69" s="257"/>
      <c r="T69" s="257"/>
      <c r="U69" s="257"/>
      <c r="V69" s="257"/>
      <c r="W69" s="257"/>
      <c r="X69" s="257"/>
      <c r="Y69" s="257"/>
      <c r="Z69" s="257"/>
      <c r="AA69" s="257"/>
      <c r="AB69" s="257"/>
      <c r="AC69" s="257"/>
      <c r="AD69" s="257"/>
      <c r="AE69" s="257"/>
      <c r="AF69" s="257"/>
      <c r="AG69" s="257"/>
      <c r="AH69" s="257"/>
      <c r="AI69" s="257"/>
      <c r="AJ69" s="257"/>
      <c r="AK69" s="257"/>
      <c r="AL69" s="257"/>
      <c r="AM69" s="257"/>
      <c r="AN69" s="257"/>
      <c r="AO69" s="257"/>
      <c r="AP69" s="257"/>
      <c r="AQ69" s="257"/>
      <c r="AR69" s="257"/>
      <c r="AS69" s="257"/>
      <c r="AT69" s="257"/>
      <c r="AU69" s="257"/>
      <c r="AV69" s="257"/>
      <c r="AW69" s="257"/>
      <c r="AX69" s="257"/>
      <c r="AY69" s="257"/>
      <c r="AZ69" s="257"/>
      <c r="BA69" s="257"/>
      <c r="BB69" s="257"/>
      <c r="BC69" s="257"/>
      <c r="BD69" s="257"/>
      <c r="BE69" s="257"/>
      <c r="BF69" s="257"/>
      <c r="BG69" s="257"/>
      <c r="BH69" s="257"/>
      <c r="BI69" s="257"/>
      <c r="BJ69" s="257"/>
      <c r="BK69" s="257"/>
      <c r="BL69" s="257"/>
      <c r="BM69" s="257"/>
      <c r="BN69" s="257"/>
      <c r="BO69" s="257"/>
      <c r="BP69" s="257"/>
      <c r="BQ69" s="257"/>
      <c r="BR69" s="257"/>
      <c r="BS69" s="257"/>
      <c r="BT69" s="257"/>
      <c r="BU69" s="257"/>
      <c r="BV69" s="257"/>
      <c r="BW69" s="257"/>
      <c r="BX69" s="257"/>
      <c r="BY69" s="257"/>
      <c r="BZ69" s="257"/>
      <c r="CA69" s="257"/>
      <c r="CB69" s="257"/>
      <c r="CC69" s="257"/>
      <c r="CD69" s="257"/>
      <c r="CE69" s="257"/>
      <c r="CF69" s="257"/>
      <c r="CG69" s="257"/>
      <c r="CH69" s="257"/>
      <c r="CI69" s="257"/>
      <c r="CJ69" s="257"/>
      <c r="CK69" s="257"/>
      <c r="CL69" s="257"/>
      <c r="CM69" s="257"/>
      <c r="CN69" s="257"/>
      <c r="CO69" s="257"/>
    </row>
    <row r="70" spans="1:93" ht="43.5" customHeight="1" x14ac:dyDescent="0.25">
      <c r="A70" s="256" t="s">
        <v>258</v>
      </c>
      <c r="B70" s="415" t="s">
        <v>259</v>
      </c>
      <c r="I70" s="257"/>
      <c r="J70" s="257"/>
      <c r="K70" s="257"/>
      <c r="L70" s="257"/>
      <c r="M70" s="257"/>
      <c r="N70" s="257"/>
      <c r="O70" s="257"/>
      <c r="P70" s="257"/>
      <c r="Q70" s="257"/>
      <c r="R70" s="257"/>
      <c r="S70" s="257"/>
      <c r="T70" s="257"/>
      <c r="U70" s="257"/>
      <c r="V70" s="257"/>
      <c r="W70" s="257"/>
      <c r="X70" s="257"/>
      <c r="Y70" s="257"/>
      <c r="Z70" s="257"/>
      <c r="AA70" s="257"/>
      <c r="AB70" s="257"/>
      <c r="AC70" s="257"/>
      <c r="AD70" s="257"/>
      <c r="AE70" s="257"/>
      <c r="AF70" s="257"/>
      <c r="AG70" s="257"/>
      <c r="AH70" s="257"/>
      <c r="AI70" s="257"/>
      <c r="AJ70" s="257"/>
      <c r="AK70" s="257"/>
      <c r="AL70" s="257"/>
      <c r="AM70" s="257"/>
      <c r="AN70" s="257"/>
      <c r="AO70" s="257"/>
      <c r="AP70" s="257"/>
      <c r="AQ70" s="257"/>
      <c r="AR70" s="257"/>
      <c r="AS70" s="257"/>
      <c r="AT70" s="257"/>
      <c r="AU70" s="257"/>
      <c r="AV70" s="257"/>
      <c r="AW70" s="257"/>
      <c r="AX70" s="257"/>
      <c r="AY70" s="257"/>
      <c r="AZ70" s="257"/>
      <c r="BA70" s="257"/>
      <c r="BB70" s="257"/>
      <c r="BC70" s="257"/>
      <c r="BD70" s="257"/>
      <c r="BE70" s="257"/>
      <c r="BF70" s="257"/>
      <c r="BG70" s="257"/>
      <c r="BH70" s="257"/>
      <c r="BI70" s="257"/>
      <c r="BJ70" s="257"/>
      <c r="BK70" s="257"/>
      <c r="BL70" s="257"/>
      <c r="BM70" s="257"/>
      <c r="BN70" s="257"/>
      <c r="BO70" s="257"/>
      <c r="BP70" s="257"/>
      <c r="BQ70" s="257"/>
      <c r="BR70" s="257"/>
      <c r="BS70" s="257"/>
      <c r="BT70" s="257"/>
      <c r="BU70" s="257"/>
      <c r="BV70" s="257"/>
      <c r="BW70" s="257"/>
      <c r="BX70" s="257"/>
      <c r="BY70" s="257"/>
      <c r="BZ70" s="257"/>
      <c r="CA70" s="257"/>
      <c r="CB70" s="257"/>
      <c r="CC70" s="257"/>
      <c r="CD70" s="257"/>
      <c r="CE70" s="257"/>
      <c r="CF70" s="257"/>
      <c r="CG70" s="257"/>
      <c r="CH70" s="257"/>
      <c r="CI70" s="257"/>
      <c r="CJ70" s="257"/>
      <c r="CK70" s="257"/>
      <c r="CL70" s="257"/>
      <c r="CM70" s="257"/>
      <c r="CN70" s="257"/>
      <c r="CO70" s="257"/>
    </row>
    <row r="71" spans="1:93" ht="60" customHeight="1" x14ac:dyDescent="0.25">
      <c r="A71" s="368" t="s">
        <v>459</v>
      </c>
      <c r="B71" s="399" t="s">
        <v>257</v>
      </c>
      <c r="I71" s="257"/>
      <c r="J71" s="257"/>
      <c r="K71" s="257"/>
      <c r="L71" s="257"/>
      <c r="M71" s="257"/>
      <c r="N71" s="257"/>
      <c r="O71" s="257"/>
      <c r="P71" s="257"/>
      <c r="Q71" s="257"/>
      <c r="R71" s="257"/>
      <c r="S71" s="257"/>
      <c r="T71" s="257"/>
      <c r="U71" s="257"/>
      <c r="V71" s="257"/>
      <c r="W71" s="257"/>
      <c r="X71" s="257"/>
      <c r="Y71" s="257"/>
      <c r="Z71" s="257"/>
      <c r="AA71" s="257"/>
      <c r="AB71" s="257"/>
      <c r="AC71" s="257"/>
      <c r="AD71" s="257"/>
      <c r="AE71" s="257"/>
      <c r="AF71" s="257"/>
      <c r="AG71" s="257"/>
      <c r="AH71" s="257"/>
      <c r="AI71" s="257"/>
      <c r="AJ71" s="257"/>
      <c r="AK71" s="257"/>
      <c r="AL71" s="257"/>
      <c r="AM71" s="257"/>
      <c r="AN71" s="257"/>
      <c r="AO71" s="257"/>
      <c r="AP71" s="257"/>
      <c r="AQ71" s="257"/>
      <c r="AR71" s="257"/>
      <c r="AS71" s="257"/>
      <c r="AT71" s="257"/>
      <c r="AU71" s="257"/>
      <c r="AV71" s="257"/>
      <c r="AW71" s="257"/>
      <c r="AX71" s="257"/>
      <c r="AY71" s="257"/>
      <c r="AZ71" s="257"/>
      <c r="BA71" s="257"/>
      <c r="BB71" s="257"/>
      <c r="BC71" s="257"/>
      <c r="BD71" s="257"/>
      <c r="BE71" s="257"/>
      <c r="BF71" s="257"/>
      <c r="BG71" s="257"/>
      <c r="BH71" s="257"/>
      <c r="BI71" s="257"/>
      <c r="BJ71" s="257"/>
      <c r="BK71" s="257"/>
      <c r="BL71" s="257"/>
      <c r="BM71" s="257"/>
      <c r="BN71" s="257"/>
      <c r="BO71" s="257"/>
      <c r="BP71" s="257"/>
      <c r="BQ71" s="257"/>
      <c r="BR71" s="257"/>
      <c r="BS71" s="257"/>
      <c r="BT71" s="257"/>
      <c r="BU71" s="257"/>
      <c r="BV71" s="257"/>
      <c r="BW71" s="257"/>
      <c r="BX71" s="257"/>
      <c r="BY71" s="257"/>
      <c r="BZ71" s="257"/>
      <c r="CA71" s="257"/>
      <c r="CB71" s="257"/>
      <c r="CC71" s="257"/>
      <c r="CD71" s="257"/>
      <c r="CE71" s="257"/>
      <c r="CF71" s="257"/>
      <c r="CG71" s="257"/>
      <c r="CH71" s="257"/>
      <c r="CI71" s="257"/>
      <c r="CJ71" s="257"/>
      <c r="CK71" s="257"/>
      <c r="CL71" s="257"/>
      <c r="CM71" s="257"/>
      <c r="CN71" s="257"/>
      <c r="CO71" s="257"/>
    </row>
    <row r="72" spans="1:93" ht="46.5" customHeight="1" x14ac:dyDescent="0.25">
      <c r="A72" s="366" t="s">
        <v>460</v>
      </c>
      <c r="B72" s="399" t="s">
        <v>461</v>
      </c>
      <c r="I72" s="257"/>
      <c r="J72" s="257"/>
      <c r="K72" s="257"/>
      <c r="L72" s="257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257"/>
      <c r="X72" s="257"/>
      <c r="Y72" s="257"/>
      <c r="Z72" s="257"/>
      <c r="AA72" s="257"/>
      <c r="AB72" s="257"/>
      <c r="AC72" s="257"/>
      <c r="AD72" s="257"/>
      <c r="AE72" s="257"/>
      <c r="AF72" s="257"/>
      <c r="AG72" s="257"/>
      <c r="AH72" s="257"/>
      <c r="AI72" s="257"/>
      <c r="AJ72" s="257"/>
      <c r="AK72" s="257"/>
      <c r="AL72" s="257"/>
      <c r="AM72" s="257"/>
      <c r="AN72" s="257"/>
      <c r="AO72" s="257"/>
      <c r="AP72" s="257"/>
      <c r="AQ72" s="257"/>
      <c r="AR72" s="257"/>
      <c r="AS72" s="257"/>
      <c r="AT72" s="257"/>
      <c r="AU72" s="257"/>
      <c r="AV72" s="257"/>
      <c r="AW72" s="257"/>
      <c r="AX72" s="257"/>
      <c r="AY72" s="257"/>
      <c r="AZ72" s="257"/>
      <c r="BA72" s="257"/>
      <c r="BB72" s="257"/>
      <c r="BC72" s="257"/>
      <c r="BD72" s="257"/>
      <c r="BE72" s="257"/>
      <c r="BF72" s="257"/>
      <c r="BG72" s="257"/>
      <c r="BH72" s="257"/>
      <c r="BI72" s="257"/>
      <c r="BJ72" s="257"/>
      <c r="BK72" s="257"/>
      <c r="BL72" s="257"/>
      <c r="BM72" s="257"/>
      <c r="BN72" s="257"/>
      <c r="BO72" s="257"/>
      <c r="BP72" s="257"/>
      <c r="BQ72" s="257"/>
      <c r="BR72" s="257"/>
      <c r="BS72" s="257"/>
      <c r="BT72" s="257"/>
      <c r="BU72" s="257"/>
      <c r="BV72" s="257"/>
      <c r="BW72" s="257"/>
      <c r="BX72" s="257"/>
      <c r="BY72" s="257"/>
      <c r="BZ72" s="257"/>
      <c r="CA72" s="257"/>
      <c r="CB72" s="257"/>
      <c r="CC72" s="257"/>
      <c r="CD72" s="257"/>
      <c r="CE72" s="257"/>
      <c r="CF72" s="257"/>
      <c r="CG72" s="257"/>
      <c r="CH72" s="257"/>
      <c r="CI72" s="257"/>
      <c r="CJ72" s="257"/>
      <c r="CK72" s="257"/>
      <c r="CL72" s="257"/>
      <c r="CM72" s="257"/>
      <c r="CN72" s="257"/>
      <c r="CO72" s="257"/>
    </row>
    <row r="73" spans="1:93" ht="38.25" thickBot="1" x14ac:dyDescent="0.3">
      <c r="A73" s="369" t="s">
        <v>355</v>
      </c>
      <c r="B73" s="420" t="s">
        <v>260</v>
      </c>
      <c r="I73" s="257"/>
      <c r="J73" s="257"/>
      <c r="K73" s="257"/>
      <c r="L73" s="257"/>
      <c r="M73" s="257"/>
      <c r="N73" s="257"/>
      <c r="O73" s="257"/>
      <c r="P73" s="257"/>
      <c r="Q73" s="257"/>
      <c r="R73" s="257"/>
      <c r="S73" s="257"/>
      <c r="T73" s="257"/>
      <c r="U73" s="257"/>
      <c r="V73" s="257"/>
      <c r="W73" s="257"/>
      <c r="X73" s="257"/>
      <c r="Y73" s="257"/>
      <c r="Z73" s="257"/>
      <c r="AA73" s="257"/>
      <c r="AB73" s="257"/>
      <c r="AC73" s="257"/>
      <c r="AD73" s="257"/>
      <c r="AE73" s="257"/>
      <c r="AF73" s="257"/>
      <c r="AG73" s="257"/>
      <c r="AH73" s="257"/>
      <c r="AI73" s="257"/>
      <c r="AJ73" s="257"/>
      <c r="AK73" s="257"/>
      <c r="AL73" s="257"/>
      <c r="AM73" s="257"/>
      <c r="AN73" s="257"/>
      <c r="AO73" s="257"/>
      <c r="AP73" s="257"/>
      <c r="AQ73" s="257"/>
      <c r="AR73" s="257"/>
      <c r="AS73" s="257"/>
      <c r="AT73" s="257"/>
      <c r="AU73" s="257"/>
      <c r="AV73" s="257"/>
      <c r="AW73" s="257"/>
      <c r="AX73" s="257"/>
      <c r="AY73" s="257"/>
      <c r="AZ73" s="257"/>
      <c r="BA73" s="257"/>
      <c r="BB73" s="257"/>
      <c r="BC73" s="257"/>
      <c r="BD73" s="257"/>
      <c r="BE73" s="257"/>
      <c r="BF73" s="257"/>
      <c r="BG73" s="257"/>
      <c r="BH73" s="257"/>
      <c r="BI73" s="257"/>
      <c r="BJ73" s="257"/>
      <c r="BK73" s="257"/>
      <c r="BL73" s="257"/>
      <c r="BM73" s="257"/>
      <c r="BN73" s="257"/>
      <c r="BO73" s="257"/>
      <c r="BP73" s="257"/>
      <c r="BQ73" s="257"/>
      <c r="BR73" s="257"/>
      <c r="BS73" s="257"/>
      <c r="BT73" s="257"/>
      <c r="BU73" s="257"/>
      <c r="BV73" s="257"/>
      <c r="BW73" s="257"/>
      <c r="BX73" s="257"/>
      <c r="BY73" s="257"/>
      <c r="BZ73" s="257"/>
      <c r="CA73" s="257"/>
      <c r="CB73" s="257"/>
      <c r="CC73" s="257"/>
      <c r="CD73" s="257"/>
      <c r="CE73" s="257"/>
      <c r="CF73" s="257"/>
      <c r="CG73" s="257"/>
      <c r="CH73" s="257"/>
      <c r="CI73" s="257"/>
      <c r="CJ73" s="257"/>
      <c r="CK73" s="257"/>
      <c r="CL73" s="257"/>
      <c r="CM73" s="257"/>
      <c r="CN73" s="257"/>
      <c r="CO73" s="257"/>
    </row>
    <row r="74" spans="1:93" ht="20.25" thickBot="1" x14ac:dyDescent="0.3">
      <c r="A74" s="456" t="s">
        <v>261</v>
      </c>
      <c r="B74" s="457"/>
      <c r="I74" s="257"/>
      <c r="J74" s="257"/>
      <c r="K74" s="257"/>
      <c r="L74" s="257"/>
      <c r="M74" s="257"/>
      <c r="N74" s="257"/>
      <c r="O74" s="257"/>
      <c r="P74" s="257"/>
      <c r="Q74" s="257"/>
      <c r="R74" s="257"/>
      <c r="S74" s="257"/>
      <c r="T74" s="257"/>
      <c r="U74" s="257"/>
      <c r="V74" s="257"/>
      <c r="W74" s="257"/>
      <c r="X74" s="257"/>
      <c r="Y74" s="257"/>
      <c r="Z74" s="257"/>
      <c r="AA74" s="257"/>
      <c r="AB74" s="257"/>
      <c r="AC74" s="257"/>
      <c r="AD74" s="257"/>
      <c r="AE74" s="257"/>
      <c r="AF74" s="257"/>
      <c r="AG74" s="257"/>
      <c r="AH74" s="257"/>
      <c r="AI74" s="257"/>
      <c r="AJ74" s="257"/>
      <c r="AK74" s="257"/>
      <c r="AL74" s="257"/>
      <c r="AM74" s="257"/>
      <c r="AN74" s="257"/>
      <c r="AO74" s="257"/>
      <c r="AP74" s="257"/>
      <c r="AQ74" s="257"/>
      <c r="AR74" s="257"/>
      <c r="AS74" s="257"/>
      <c r="AT74" s="257"/>
      <c r="AU74" s="257"/>
      <c r="AV74" s="257"/>
      <c r="AW74" s="257"/>
      <c r="AX74" s="257"/>
      <c r="AY74" s="257"/>
      <c r="AZ74" s="257"/>
      <c r="BA74" s="257"/>
      <c r="BB74" s="257"/>
      <c r="BC74" s="257"/>
      <c r="BD74" s="257"/>
      <c r="BE74" s="257"/>
      <c r="BF74" s="257"/>
      <c r="BG74" s="257"/>
      <c r="BH74" s="257"/>
      <c r="BI74" s="257"/>
      <c r="BJ74" s="257"/>
      <c r="BK74" s="257"/>
      <c r="BL74" s="257"/>
      <c r="BM74" s="257"/>
      <c r="BN74" s="257"/>
      <c r="BO74" s="257"/>
      <c r="BP74" s="257"/>
      <c r="BQ74" s="257"/>
      <c r="BR74" s="257"/>
      <c r="BS74" s="257"/>
      <c r="BT74" s="257"/>
      <c r="BU74" s="257"/>
      <c r="BV74" s="257"/>
      <c r="BW74" s="257"/>
      <c r="BX74" s="257"/>
      <c r="BY74" s="257"/>
      <c r="BZ74" s="257"/>
      <c r="CA74" s="257"/>
      <c r="CB74" s="257"/>
      <c r="CC74" s="257"/>
      <c r="CD74" s="257"/>
      <c r="CE74" s="257"/>
      <c r="CF74" s="257"/>
      <c r="CG74" s="257"/>
      <c r="CH74" s="257"/>
      <c r="CI74" s="257"/>
      <c r="CJ74" s="257"/>
      <c r="CK74" s="257"/>
      <c r="CL74" s="257"/>
      <c r="CM74" s="257"/>
      <c r="CN74" s="257"/>
      <c r="CO74" s="257"/>
    </row>
    <row r="75" spans="1:93" ht="15" customHeight="1" x14ac:dyDescent="0.25">
      <c r="A75" s="458" t="s">
        <v>462</v>
      </c>
      <c r="B75" s="460" t="s">
        <v>257</v>
      </c>
      <c r="I75" s="257"/>
      <c r="J75" s="257"/>
      <c r="K75" s="257"/>
      <c r="L75" s="257"/>
      <c r="M75" s="257"/>
      <c r="N75" s="257"/>
      <c r="O75" s="257"/>
      <c r="P75" s="257"/>
      <c r="Q75" s="257"/>
      <c r="R75" s="257"/>
      <c r="S75" s="257"/>
      <c r="T75" s="257"/>
      <c r="U75" s="257"/>
      <c r="V75" s="257"/>
      <c r="W75" s="257"/>
      <c r="X75" s="257"/>
      <c r="Y75" s="257"/>
      <c r="Z75" s="257"/>
      <c r="AA75" s="257"/>
      <c r="AB75" s="257"/>
      <c r="AC75" s="257"/>
      <c r="AD75" s="257"/>
      <c r="AE75" s="257"/>
      <c r="AF75" s="257"/>
      <c r="AG75" s="257"/>
      <c r="AH75" s="257"/>
      <c r="AI75" s="257"/>
      <c r="AJ75" s="257"/>
      <c r="AK75" s="257"/>
      <c r="AL75" s="257"/>
      <c r="AM75" s="257"/>
      <c r="AN75" s="257"/>
      <c r="AO75" s="257"/>
      <c r="AP75" s="257"/>
      <c r="AQ75" s="257"/>
      <c r="AR75" s="257"/>
      <c r="AS75" s="257"/>
      <c r="AT75" s="257"/>
      <c r="AU75" s="257"/>
      <c r="AV75" s="257"/>
      <c r="AW75" s="257"/>
      <c r="AX75" s="257"/>
      <c r="AY75" s="257"/>
      <c r="AZ75" s="257"/>
      <c r="BA75" s="257"/>
      <c r="BB75" s="257"/>
      <c r="BC75" s="257"/>
      <c r="BD75" s="257"/>
      <c r="BE75" s="257"/>
      <c r="BF75" s="257"/>
      <c r="BG75" s="257"/>
      <c r="BH75" s="257"/>
      <c r="BI75" s="257"/>
      <c r="BJ75" s="257"/>
      <c r="BK75" s="257"/>
      <c r="BL75" s="257"/>
      <c r="BM75" s="257"/>
      <c r="BN75" s="257"/>
      <c r="BO75" s="257"/>
      <c r="BP75" s="257"/>
      <c r="BQ75" s="257"/>
      <c r="BR75" s="257"/>
      <c r="BS75" s="257"/>
      <c r="BT75" s="257"/>
      <c r="BU75" s="257"/>
      <c r="BV75" s="257"/>
      <c r="BW75" s="257"/>
      <c r="BX75" s="257"/>
      <c r="BY75" s="257"/>
      <c r="BZ75" s="257"/>
      <c r="CA75" s="257"/>
      <c r="CB75" s="257"/>
      <c r="CC75" s="257"/>
      <c r="CD75" s="257"/>
      <c r="CE75" s="257"/>
      <c r="CF75" s="257"/>
      <c r="CG75" s="257"/>
      <c r="CH75" s="257"/>
      <c r="CI75" s="257"/>
      <c r="CJ75" s="257"/>
      <c r="CK75" s="257"/>
      <c r="CL75" s="257"/>
      <c r="CM75" s="257"/>
      <c r="CN75" s="257"/>
      <c r="CO75" s="257"/>
    </row>
    <row r="76" spans="1:93" ht="48.75" customHeight="1" x14ac:dyDescent="0.25">
      <c r="A76" s="459"/>
      <c r="B76" s="461"/>
      <c r="I76" s="257"/>
      <c r="J76" s="257"/>
      <c r="K76" s="257"/>
      <c r="L76" s="257"/>
      <c r="M76" s="257"/>
      <c r="N76" s="257"/>
      <c r="O76" s="257"/>
      <c r="P76" s="257"/>
      <c r="Q76" s="257"/>
      <c r="R76" s="257"/>
      <c r="S76" s="257"/>
      <c r="T76" s="257"/>
      <c r="U76" s="257"/>
      <c r="V76" s="257"/>
      <c r="W76" s="257"/>
      <c r="X76" s="257"/>
      <c r="Y76" s="257"/>
      <c r="Z76" s="257"/>
      <c r="AA76" s="257"/>
      <c r="AB76" s="257"/>
      <c r="AC76" s="257"/>
      <c r="AD76" s="257"/>
      <c r="AE76" s="257"/>
      <c r="AF76" s="257"/>
      <c r="AG76" s="257"/>
      <c r="AH76" s="257"/>
      <c r="AI76" s="257"/>
      <c r="AJ76" s="257"/>
      <c r="AK76" s="257"/>
      <c r="AL76" s="257"/>
      <c r="AM76" s="257"/>
      <c r="AN76" s="257"/>
      <c r="AO76" s="257"/>
      <c r="AP76" s="257"/>
      <c r="AQ76" s="257"/>
      <c r="AR76" s="257"/>
      <c r="AS76" s="257"/>
      <c r="AT76" s="257"/>
      <c r="AU76" s="257"/>
      <c r="AV76" s="257"/>
      <c r="AW76" s="257"/>
      <c r="AX76" s="257"/>
      <c r="AY76" s="257"/>
      <c r="AZ76" s="257"/>
      <c r="BA76" s="257"/>
      <c r="BB76" s="257"/>
      <c r="BC76" s="257"/>
      <c r="BD76" s="257"/>
      <c r="BE76" s="257"/>
      <c r="BF76" s="257"/>
      <c r="BG76" s="257"/>
      <c r="BH76" s="257"/>
      <c r="BI76" s="257"/>
      <c r="BJ76" s="257"/>
      <c r="BK76" s="257"/>
      <c r="BL76" s="257"/>
      <c r="BM76" s="257"/>
      <c r="BN76" s="257"/>
      <c r="BO76" s="257"/>
      <c r="BP76" s="257"/>
      <c r="BQ76" s="257"/>
      <c r="BR76" s="257"/>
      <c r="BS76" s="257"/>
      <c r="BT76" s="257"/>
      <c r="BU76" s="257"/>
      <c r="BV76" s="257"/>
      <c r="BW76" s="257"/>
      <c r="BX76" s="257"/>
      <c r="BY76" s="257"/>
      <c r="BZ76" s="257"/>
      <c r="CA76" s="257"/>
      <c r="CB76" s="257"/>
      <c r="CC76" s="257"/>
      <c r="CD76" s="257"/>
      <c r="CE76" s="257"/>
      <c r="CF76" s="257"/>
      <c r="CG76" s="257"/>
      <c r="CH76" s="257"/>
      <c r="CI76" s="257"/>
      <c r="CJ76" s="257"/>
      <c r="CK76" s="257"/>
      <c r="CL76" s="257"/>
      <c r="CM76" s="257"/>
      <c r="CN76" s="257"/>
      <c r="CO76" s="257"/>
    </row>
    <row r="77" spans="1:93" ht="19.5" thickBot="1" x14ac:dyDescent="0.3">
      <c r="A77" s="376" t="s">
        <v>463</v>
      </c>
      <c r="B77" s="399" t="s">
        <v>246</v>
      </c>
      <c r="I77" s="257"/>
      <c r="J77" s="257"/>
      <c r="K77" s="257"/>
      <c r="L77" s="257"/>
      <c r="M77" s="257"/>
      <c r="N77" s="257"/>
      <c r="O77" s="257"/>
      <c r="P77" s="257"/>
      <c r="Q77" s="257"/>
      <c r="R77" s="257"/>
      <c r="S77" s="257"/>
      <c r="T77" s="257"/>
      <c r="U77" s="257"/>
      <c r="V77" s="257"/>
      <c r="W77" s="257"/>
      <c r="X77" s="257"/>
      <c r="Y77" s="257"/>
      <c r="Z77" s="257"/>
      <c r="AA77" s="257"/>
      <c r="AB77" s="257"/>
      <c r="AC77" s="257"/>
      <c r="AD77" s="257"/>
      <c r="AE77" s="257"/>
      <c r="AF77" s="257"/>
      <c r="AG77" s="257"/>
      <c r="AH77" s="257"/>
      <c r="AI77" s="257"/>
      <c r="AJ77" s="257"/>
      <c r="AK77" s="257"/>
      <c r="AL77" s="257"/>
      <c r="AM77" s="257"/>
      <c r="AN77" s="257"/>
      <c r="AO77" s="257"/>
      <c r="AP77" s="257"/>
      <c r="AQ77" s="257"/>
      <c r="AR77" s="257"/>
      <c r="AS77" s="257"/>
      <c r="AT77" s="257"/>
      <c r="AU77" s="257"/>
      <c r="AV77" s="257"/>
      <c r="AW77" s="257"/>
      <c r="AX77" s="257"/>
      <c r="AY77" s="257"/>
      <c r="AZ77" s="257"/>
      <c r="BA77" s="257"/>
      <c r="BB77" s="257"/>
      <c r="BC77" s="257"/>
      <c r="BD77" s="257"/>
      <c r="BE77" s="257"/>
      <c r="BF77" s="257"/>
      <c r="BG77" s="257"/>
      <c r="BH77" s="257"/>
      <c r="BI77" s="257"/>
      <c r="BJ77" s="257"/>
      <c r="BK77" s="257"/>
      <c r="BL77" s="257"/>
      <c r="BM77" s="257"/>
      <c r="BN77" s="257"/>
      <c r="BO77" s="257"/>
      <c r="BP77" s="257"/>
      <c r="BQ77" s="257"/>
      <c r="BR77" s="257"/>
      <c r="BS77" s="257"/>
      <c r="BT77" s="257"/>
      <c r="BU77" s="257"/>
      <c r="BV77" s="257"/>
      <c r="BW77" s="257"/>
      <c r="BX77" s="257"/>
      <c r="BY77" s="257"/>
      <c r="BZ77" s="257"/>
      <c r="CA77" s="257"/>
      <c r="CB77" s="257"/>
      <c r="CC77" s="257"/>
      <c r="CD77" s="257"/>
      <c r="CE77" s="257"/>
      <c r="CF77" s="257"/>
      <c r="CG77" s="257"/>
      <c r="CH77" s="257"/>
      <c r="CI77" s="257"/>
      <c r="CJ77" s="257"/>
      <c r="CK77" s="257"/>
      <c r="CL77" s="257"/>
      <c r="CM77" s="257"/>
      <c r="CN77" s="257"/>
      <c r="CO77" s="257"/>
    </row>
    <row r="78" spans="1:93" ht="20.25" thickBot="1" x14ac:dyDescent="0.3">
      <c r="A78" s="462" t="s">
        <v>464</v>
      </c>
      <c r="B78" s="463"/>
    </row>
    <row r="79" spans="1:93" ht="56.25" x14ac:dyDescent="0.25">
      <c r="A79" s="378" t="s">
        <v>465</v>
      </c>
      <c r="B79" s="400" t="s">
        <v>244</v>
      </c>
    </row>
    <row r="80" spans="1:93" ht="18.75" x14ac:dyDescent="0.25">
      <c r="A80" s="382"/>
      <c r="B80" s="383"/>
    </row>
    <row r="81" spans="1:3" ht="18.75" x14ac:dyDescent="0.25">
      <c r="A81" s="382"/>
      <c r="B81" s="383"/>
    </row>
    <row r="82" spans="1:3" ht="15.75" x14ac:dyDescent="0.25">
      <c r="A82" s="297" t="s">
        <v>491</v>
      </c>
      <c r="B82" s="421"/>
    </row>
    <row r="86" spans="1:3" ht="18.75" x14ac:dyDescent="0.25">
      <c r="B86" s="464"/>
      <c r="C86" s="465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workbookViewId="0">
      <selection activeCell="C23" sqref="C23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39" t="s">
        <v>303</v>
      </c>
    </row>
    <row r="3" spans="1:3" ht="15.75" x14ac:dyDescent="0.25">
      <c r="C3" s="239" t="s">
        <v>0</v>
      </c>
    </row>
    <row r="4" spans="1:3" ht="15.75" x14ac:dyDescent="0.25">
      <c r="C4" s="239" t="s">
        <v>1</v>
      </c>
    </row>
    <row r="5" spans="1:3" ht="15.75" x14ac:dyDescent="0.25">
      <c r="C5" s="239" t="s">
        <v>2</v>
      </c>
    </row>
    <row r="6" spans="1:3" x14ac:dyDescent="0.25">
      <c r="C6" s="255" t="s">
        <v>559</v>
      </c>
    </row>
    <row r="10" spans="1:3" ht="83.25" customHeight="1" x14ac:dyDescent="0.25">
      <c r="A10" s="477" t="s">
        <v>569</v>
      </c>
      <c r="B10" s="477"/>
      <c r="C10" s="477"/>
    </row>
    <row r="11" spans="1:3" ht="18.75" x14ac:dyDescent="0.3">
      <c r="A11" s="370"/>
    </row>
    <row r="12" spans="1:3" ht="37.5" x14ac:dyDescent="0.25">
      <c r="A12" s="371" t="s">
        <v>277</v>
      </c>
      <c r="B12" s="371" t="s">
        <v>278</v>
      </c>
      <c r="C12" s="371" t="s">
        <v>279</v>
      </c>
    </row>
    <row r="13" spans="1:3" ht="17.25" customHeight="1" x14ac:dyDescent="0.25">
      <c r="A13" s="515" t="s">
        <v>280</v>
      </c>
      <c r="B13" s="516" t="s">
        <v>281</v>
      </c>
      <c r="C13" s="331" t="s">
        <v>282</v>
      </c>
    </row>
    <row r="14" spans="1:3" ht="17.25" customHeight="1" x14ac:dyDescent="0.25">
      <c r="A14" s="515"/>
      <c r="B14" s="516"/>
      <c r="C14" s="331" t="s">
        <v>283</v>
      </c>
    </row>
    <row r="15" spans="1:3" ht="56.25" x14ac:dyDescent="0.25">
      <c r="A15" s="515"/>
      <c r="B15" s="516"/>
      <c r="C15" s="331" t="s">
        <v>284</v>
      </c>
    </row>
    <row r="16" spans="1:3" ht="18.75" x14ac:dyDescent="0.25">
      <c r="A16" s="515"/>
      <c r="B16" s="516"/>
      <c r="C16" s="331" t="s">
        <v>285</v>
      </c>
    </row>
    <row r="17" spans="1:3" ht="18.75" x14ac:dyDescent="0.25">
      <c r="A17" s="515"/>
      <c r="B17" s="516"/>
      <c r="C17" s="331" t="s">
        <v>286</v>
      </c>
    </row>
    <row r="18" spans="1:3" ht="18.75" x14ac:dyDescent="0.25">
      <c r="A18" s="515"/>
      <c r="B18" s="516"/>
      <c r="C18" s="331" t="s">
        <v>287</v>
      </c>
    </row>
    <row r="19" spans="1:3" ht="37.5" x14ac:dyDescent="0.25">
      <c r="A19" s="515"/>
      <c r="B19" s="516"/>
      <c r="C19" s="331" t="s">
        <v>288</v>
      </c>
    </row>
    <row r="20" spans="1:3" ht="37.5" x14ac:dyDescent="0.25">
      <c r="A20" s="515"/>
      <c r="B20" s="516"/>
      <c r="C20" s="331" t="s">
        <v>289</v>
      </c>
    </row>
    <row r="21" spans="1:3" ht="18.75" x14ac:dyDescent="0.25">
      <c r="A21" s="515" t="s">
        <v>290</v>
      </c>
      <c r="B21" s="516" t="s">
        <v>291</v>
      </c>
      <c r="C21" s="331" t="s">
        <v>282</v>
      </c>
    </row>
    <row r="22" spans="1:3" ht="18.75" x14ac:dyDescent="0.25">
      <c r="A22" s="515"/>
      <c r="B22" s="516"/>
      <c r="C22" s="331" t="s">
        <v>283</v>
      </c>
    </row>
    <row r="23" spans="1:3" ht="56.25" x14ac:dyDescent="0.25">
      <c r="A23" s="515"/>
      <c r="B23" s="516"/>
      <c r="C23" s="331" t="s">
        <v>284</v>
      </c>
    </row>
    <row r="24" spans="1:3" ht="18.75" x14ac:dyDescent="0.25">
      <c r="A24" s="515"/>
      <c r="B24" s="516"/>
      <c r="C24" s="331" t="s">
        <v>285</v>
      </c>
    </row>
    <row r="25" spans="1:3" ht="18.75" x14ac:dyDescent="0.25">
      <c r="A25" s="515"/>
      <c r="B25" s="516"/>
      <c r="C25" s="331" t="s">
        <v>286</v>
      </c>
    </row>
    <row r="26" spans="1:3" ht="18.75" x14ac:dyDescent="0.25">
      <c r="A26" s="515" t="s">
        <v>292</v>
      </c>
      <c r="B26" s="516" t="s">
        <v>293</v>
      </c>
      <c r="C26" s="331" t="s">
        <v>282</v>
      </c>
    </row>
    <row r="27" spans="1:3" ht="18.75" x14ac:dyDescent="0.25">
      <c r="A27" s="515"/>
      <c r="B27" s="516"/>
      <c r="C27" s="331" t="s">
        <v>283</v>
      </c>
    </row>
    <row r="28" spans="1:3" ht="56.25" x14ac:dyDescent="0.25">
      <c r="A28" s="515"/>
      <c r="B28" s="516"/>
      <c r="C28" s="331" t="s">
        <v>284</v>
      </c>
    </row>
    <row r="29" spans="1:3" ht="18.75" x14ac:dyDescent="0.25">
      <c r="A29" s="515"/>
      <c r="B29" s="516"/>
      <c r="C29" s="331" t="s">
        <v>285</v>
      </c>
    </row>
    <row r="30" spans="1:3" ht="18.75" x14ac:dyDescent="0.25">
      <c r="A30" s="515"/>
      <c r="B30" s="516"/>
      <c r="C30" s="331" t="s">
        <v>294</v>
      </c>
    </row>
    <row r="31" spans="1:3" ht="18.75" x14ac:dyDescent="0.25">
      <c r="A31" s="515"/>
      <c r="B31" s="516"/>
      <c r="C31" s="331" t="s">
        <v>295</v>
      </c>
    </row>
    <row r="32" spans="1:3" ht="112.5" x14ac:dyDescent="0.25">
      <c r="A32" s="372" t="s">
        <v>296</v>
      </c>
      <c r="B32" s="331" t="s">
        <v>297</v>
      </c>
      <c r="C32" s="331" t="s">
        <v>298</v>
      </c>
    </row>
    <row r="33" spans="1:3" ht="15.75" x14ac:dyDescent="0.25">
      <c r="A33" s="373"/>
    </row>
    <row r="34" spans="1:3" ht="18.75" x14ac:dyDescent="0.3">
      <c r="A34" s="507" t="s">
        <v>526</v>
      </c>
      <c r="B34" s="507"/>
      <c r="C34" s="507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10" sqref="C10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96" t="s">
        <v>271</v>
      </c>
    </row>
    <row r="2" spans="1:4" ht="15.75" x14ac:dyDescent="0.25">
      <c r="D2" s="296" t="s">
        <v>0</v>
      </c>
    </row>
    <row r="3" spans="1:4" ht="15.75" x14ac:dyDescent="0.25">
      <c r="D3" s="296" t="s">
        <v>1</v>
      </c>
    </row>
    <row r="4" spans="1:4" ht="15.75" x14ac:dyDescent="0.25">
      <c r="D4" s="296" t="s">
        <v>2</v>
      </c>
    </row>
    <row r="5" spans="1:4" x14ac:dyDescent="0.25">
      <c r="C5" s="476" t="s">
        <v>559</v>
      </c>
      <c r="D5" s="465"/>
    </row>
    <row r="6" spans="1:4" ht="15.75" x14ac:dyDescent="0.25">
      <c r="C6" s="297"/>
    </row>
    <row r="7" spans="1:4" ht="60" customHeight="1" x14ac:dyDescent="0.25">
      <c r="A7" s="517" t="s">
        <v>564</v>
      </c>
      <c r="B7" s="517"/>
      <c r="C7" s="517"/>
    </row>
    <row r="8" spans="1:4" ht="18.75" x14ac:dyDescent="0.3">
      <c r="A8" s="307"/>
      <c r="C8" s="308" t="s">
        <v>3</v>
      </c>
    </row>
    <row r="9" spans="1:4" ht="18.75" x14ac:dyDescent="0.25">
      <c r="A9" s="304" t="s">
        <v>306</v>
      </c>
      <c r="B9" s="304" t="s">
        <v>4</v>
      </c>
      <c r="C9" s="304" t="s">
        <v>159</v>
      </c>
    </row>
    <row r="10" spans="1:4" ht="56.25" x14ac:dyDescent="0.25">
      <c r="A10" s="518" t="s">
        <v>280</v>
      </c>
      <c r="B10" s="301" t="s">
        <v>325</v>
      </c>
      <c r="C10" s="309">
        <v>0</v>
      </c>
    </row>
    <row r="11" spans="1:4" ht="18.75" x14ac:dyDescent="0.25">
      <c r="A11" s="519"/>
      <c r="B11" s="301" t="s">
        <v>221</v>
      </c>
      <c r="C11" s="309"/>
    </row>
    <row r="12" spans="1:4" ht="18.75" x14ac:dyDescent="0.25">
      <c r="A12" s="519"/>
      <c r="B12" s="301" t="s">
        <v>326</v>
      </c>
      <c r="C12" s="309">
        <v>0</v>
      </c>
    </row>
    <row r="13" spans="1:4" ht="18.75" x14ac:dyDescent="0.25">
      <c r="A13" s="520"/>
      <c r="B13" s="301" t="s">
        <v>327</v>
      </c>
      <c r="C13" s="309">
        <v>0</v>
      </c>
    </row>
    <row r="14" spans="1:4" ht="112.5" x14ac:dyDescent="0.25">
      <c r="A14" s="518" t="s">
        <v>328</v>
      </c>
      <c r="B14" s="301" t="s">
        <v>329</v>
      </c>
      <c r="C14" s="309">
        <v>0</v>
      </c>
    </row>
    <row r="15" spans="1:4" ht="18.75" x14ac:dyDescent="0.25">
      <c r="A15" s="519"/>
      <c r="B15" s="301" t="s">
        <v>330</v>
      </c>
      <c r="C15" s="309"/>
    </row>
    <row r="16" spans="1:4" ht="18.75" x14ac:dyDescent="0.25">
      <c r="A16" s="519"/>
      <c r="B16" s="301" t="s">
        <v>326</v>
      </c>
      <c r="C16" s="309">
        <v>0</v>
      </c>
    </row>
    <row r="17" spans="1:3" ht="18.75" x14ac:dyDescent="0.25">
      <c r="A17" s="520"/>
      <c r="B17" s="301" t="s">
        <v>327</v>
      </c>
      <c r="C17" s="309">
        <v>0</v>
      </c>
    </row>
    <row r="18" spans="1:3" ht="75" x14ac:dyDescent="0.25">
      <c r="A18" s="518" t="s">
        <v>331</v>
      </c>
      <c r="B18" s="301" t="s">
        <v>332</v>
      </c>
      <c r="C18" s="309">
        <v>0</v>
      </c>
    </row>
    <row r="19" spans="1:3" ht="18.75" x14ac:dyDescent="0.25">
      <c r="A19" s="519"/>
      <c r="B19" s="301" t="s">
        <v>330</v>
      </c>
      <c r="C19" s="309"/>
    </row>
    <row r="20" spans="1:3" ht="18.75" x14ac:dyDescent="0.25">
      <c r="A20" s="519"/>
      <c r="B20" s="301" t="s">
        <v>326</v>
      </c>
      <c r="C20" s="309">
        <v>0</v>
      </c>
    </row>
    <row r="21" spans="1:3" ht="18.75" x14ac:dyDescent="0.25">
      <c r="A21" s="520"/>
      <c r="B21" s="301" t="s">
        <v>327</v>
      </c>
      <c r="C21" s="309">
        <v>0</v>
      </c>
    </row>
    <row r="23" spans="1:3" s="310" customFormat="1" ht="38.25" customHeight="1" x14ac:dyDescent="0.25">
      <c r="A23" s="511" t="s">
        <v>523</v>
      </c>
      <c r="B23" s="511"/>
      <c r="C23" s="51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11.140625" customWidth="1"/>
    <col min="5" max="5" width="11.7109375" customWidth="1"/>
  </cols>
  <sheetData>
    <row r="1" spans="1:5" ht="15.75" x14ac:dyDescent="0.25">
      <c r="D1" s="296" t="s">
        <v>574</v>
      </c>
    </row>
    <row r="2" spans="1:5" ht="15.75" x14ac:dyDescent="0.25">
      <c r="D2" s="296" t="s">
        <v>573</v>
      </c>
    </row>
    <row r="3" spans="1:5" ht="15.75" x14ac:dyDescent="0.25">
      <c r="D3" s="296" t="s">
        <v>1</v>
      </c>
    </row>
    <row r="4" spans="1:5" ht="15.75" x14ac:dyDescent="0.25">
      <c r="D4" s="296" t="s">
        <v>2</v>
      </c>
    </row>
    <row r="5" spans="1:5" x14ac:dyDescent="0.25">
      <c r="C5" s="476" t="s">
        <v>581</v>
      </c>
      <c r="D5" s="465"/>
    </row>
    <row r="6" spans="1:5" ht="15.75" x14ac:dyDescent="0.25">
      <c r="C6" s="297"/>
    </row>
    <row r="7" spans="1:5" ht="60" customHeight="1" x14ac:dyDescent="0.25">
      <c r="A7" s="517" t="s">
        <v>579</v>
      </c>
      <c r="B7" s="517"/>
      <c r="C7" s="517"/>
    </row>
    <row r="8" spans="1:5" ht="18.75" x14ac:dyDescent="0.3">
      <c r="A8" s="307"/>
      <c r="C8" s="308" t="s">
        <v>3</v>
      </c>
    </row>
    <row r="9" spans="1:5" ht="90" x14ac:dyDescent="0.25">
      <c r="A9" s="444" t="s">
        <v>306</v>
      </c>
      <c r="B9" s="444" t="s">
        <v>4</v>
      </c>
      <c r="C9" s="453" t="s">
        <v>576</v>
      </c>
      <c r="D9" s="454" t="s">
        <v>580</v>
      </c>
      <c r="E9" s="455" t="s">
        <v>127</v>
      </c>
    </row>
    <row r="10" spans="1:5" ht="112.5" x14ac:dyDescent="0.25">
      <c r="A10" s="518">
        <v>1</v>
      </c>
      <c r="B10" s="301" t="s">
        <v>553</v>
      </c>
      <c r="C10" s="309">
        <v>0</v>
      </c>
      <c r="D10" s="309">
        <v>0</v>
      </c>
      <c r="E10" s="309">
        <v>0</v>
      </c>
    </row>
    <row r="11" spans="1:5" ht="18.75" x14ac:dyDescent="0.25">
      <c r="A11" s="519"/>
      <c r="B11" s="301" t="s">
        <v>330</v>
      </c>
      <c r="C11" s="309"/>
      <c r="D11" s="309"/>
      <c r="E11" s="309"/>
    </row>
    <row r="12" spans="1:5" ht="18.75" x14ac:dyDescent="0.25">
      <c r="A12" s="519"/>
      <c r="B12" s="301" t="s">
        <v>326</v>
      </c>
      <c r="C12" s="309">
        <v>0</v>
      </c>
      <c r="D12" s="309">
        <v>0</v>
      </c>
      <c r="E12" s="309">
        <v>0</v>
      </c>
    </row>
    <row r="13" spans="1:5" ht="18.75" x14ac:dyDescent="0.25">
      <c r="A13" s="520"/>
      <c r="B13" s="301" t="s">
        <v>327</v>
      </c>
      <c r="C13" s="309">
        <v>0</v>
      </c>
      <c r="D13" s="309">
        <v>0</v>
      </c>
      <c r="E13" s="309">
        <v>0</v>
      </c>
    </row>
    <row r="14" spans="1:5" s="310" customFormat="1" ht="38.25" customHeight="1" x14ac:dyDescent="0.25">
      <c r="A14" s="511" t="s">
        <v>575</v>
      </c>
      <c r="B14" s="511"/>
      <c r="C14" s="511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83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96" t="s">
        <v>276</v>
      </c>
    </row>
    <row r="2" spans="1:8" ht="15.75" x14ac:dyDescent="0.25">
      <c r="H2" s="296" t="s">
        <v>573</v>
      </c>
    </row>
    <row r="3" spans="1:8" ht="15.75" x14ac:dyDescent="0.25">
      <c r="H3" s="296" t="s">
        <v>1</v>
      </c>
    </row>
    <row r="4" spans="1:8" ht="15.75" x14ac:dyDescent="0.25">
      <c r="H4" s="296" t="s">
        <v>2</v>
      </c>
    </row>
    <row r="5" spans="1:8" x14ac:dyDescent="0.25">
      <c r="G5" s="476" t="s">
        <v>581</v>
      </c>
      <c r="H5" s="465"/>
    </row>
    <row r="6" spans="1:8" ht="15.75" x14ac:dyDescent="0.25">
      <c r="H6" s="297"/>
    </row>
    <row r="7" spans="1:8" ht="39.75" customHeight="1" x14ac:dyDescent="0.25">
      <c r="A7" s="517" t="s">
        <v>578</v>
      </c>
      <c r="B7" s="517"/>
      <c r="C7" s="517"/>
      <c r="D7" s="517"/>
      <c r="E7" s="517"/>
      <c r="F7" s="517"/>
      <c r="G7" s="517"/>
      <c r="H7" s="517"/>
    </row>
    <row r="9" spans="1:8" ht="18.75" x14ac:dyDescent="0.25">
      <c r="A9" s="522" t="s">
        <v>305</v>
      </c>
      <c r="B9" s="522"/>
      <c r="C9" s="522"/>
      <c r="D9" s="522"/>
      <c r="E9" s="522"/>
      <c r="F9" s="522"/>
      <c r="G9" s="522"/>
      <c r="H9" s="522"/>
    </row>
    <row r="10" spans="1:8" ht="18.75" x14ac:dyDescent="0.3">
      <c r="A10" s="298"/>
    </row>
    <row r="11" spans="1:8" ht="18.75" x14ac:dyDescent="0.25">
      <c r="A11" s="523" t="s">
        <v>306</v>
      </c>
      <c r="B11" s="523" t="s">
        <v>307</v>
      </c>
      <c r="C11" s="523" t="s">
        <v>308</v>
      </c>
      <c r="D11" s="523" t="s">
        <v>309</v>
      </c>
      <c r="E11" s="523" t="s">
        <v>310</v>
      </c>
      <c r="F11" s="523"/>
      <c r="G11" s="523"/>
      <c r="H11" s="523"/>
    </row>
    <row r="12" spans="1:8" ht="112.5" x14ac:dyDescent="0.25">
      <c r="A12" s="523"/>
      <c r="B12" s="523"/>
      <c r="C12" s="523"/>
      <c r="D12" s="523"/>
      <c r="E12" s="299" t="s">
        <v>311</v>
      </c>
      <c r="F12" s="299" t="s">
        <v>312</v>
      </c>
      <c r="G12" s="299" t="s">
        <v>313</v>
      </c>
      <c r="H12" s="299" t="s">
        <v>314</v>
      </c>
    </row>
    <row r="13" spans="1:8" ht="18.75" x14ac:dyDescent="0.25">
      <c r="A13" s="300">
        <v>1</v>
      </c>
      <c r="B13" s="300">
        <v>2</v>
      </c>
      <c r="C13" s="300">
        <v>3</v>
      </c>
      <c r="D13" s="300">
        <v>4</v>
      </c>
      <c r="E13" s="300">
        <v>5</v>
      </c>
      <c r="F13" s="300">
        <v>6</v>
      </c>
      <c r="G13" s="300">
        <v>7</v>
      </c>
      <c r="H13" s="300">
        <v>8</v>
      </c>
    </row>
    <row r="14" spans="1:8" ht="18.75" x14ac:dyDescent="0.25">
      <c r="A14" s="301"/>
      <c r="B14" s="301"/>
      <c r="C14" s="301"/>
      <c r="D14" s="302">
        <v>0</v>
      </c>
      <c r="E14" s="301"/>
      <c r="F14" s="301"/>
      <c r="G14" s="301"/>
      <c r="H14" s="301"/>
    </row>
    <row r="15" spans="1:8" ht="18.75" x14ac:dyDescent="0.25">
      <c r="A15" s="301"/>
      <c r="B15" s="303" t="s">
        <v>315</v>
      </c>
      <c r="C15" s="301"/>
      <c r="D15" s="302">
        <v>0</v>
      </c>
      <c r="E15" s="301"/>
      <c r="F15" s="301"/>
      <c r="G15" s="301"/>
      <c r="H15" s="301"/>
    </row>
    <row r="16" spans="1:8" ht="18.75" x14ac:dyDescent="0.3">
      <c r="A16" s="298"/>
    </row>
    <row r="17" spans="1:8" ht="18.75" x14ac:dyDescent="0.25">
      <c r="A17" s="522" t="s">
        <v>316</v>
      </c>
      <c r="B17" s="522"/>
      <c r="C17" s="522"/>
      <c r="D17" s="522"/>
      <c r="E17" s="522"/>
      <c r="F17" s="522"/>
      <c r="G17" s="522"/>
      <c r="H17" s="522"/>
    </row>
    <row r="18" spans="1:8" ht="18.75" x14ac:dyDescent="0.3">
      <c r="A18" s="298"/>
    </row>
    <row r="19" spans="1:8" ht="37.5" x14ac:dyDescent="0.25">
      <c r="A19" s="523" t="s">
        <v>317</v>
      </c>
      <c r="B19" s="523"/>
      <c r="C19" s="523"/>
      <c r="D19" s="523"/>
      <c r="E19" s="523"/>
      <c r="F19" s="299" t="s">
        <v>318</v>
      </c>
    </row>
    <row r="20" spans="1:8" ht="18.75" x14ac:dyDescent="0.25">
      <c r="A20" s="524">
        <v>1</v>
      </c>
      <c r="B20" s="524"/>
      <c r="C20" s="524"/>
      <c r="D20" s="524"/>
      <c r="E20" s="524"/>
      <c r="F20" s="300">
        <v>2</v>
      </c>
    </row>
    <row r="21" spans="1:8" ht="18.75" x14ac:dyDescent="0.25">
      <c r="A21" s="524" t="s">
        <v>319</v>
      </c>
      <c r="B21" s="524"/>
      <c r="C21" s="524"/>
      <c r="D21" s="524"/>
      <c r="E21" s="524"/>
      <c r="F21" s="305">
        <v>0</v>
      </c>
    </row>
    <row r="23" spans="1:8" s="306" customFormat="1" ht="65.25" customHeight="1" x14ac:dyDescent="0.3">
      <c r="A23" s="525" t="s">
        <v>572</v>
      </c>
      <c r="B23" s="526"/>
      <c r="C23" s="526"/>
      <c r="D23" s="526"/>
      <c r="E23" s="526"/>
      <c r="F23" s="526"/>
      <c r="G23" s="526"/>
      <c r="H23" s="526"/>
    </row>
    <row r="24" spans="1:8" ht="18.75" x14ac:dyDescent="0.3">
      <c r="B24" s="521"/>
      <c r="C24" s="521"/>
      <c r="D24" s="521"/>
      <c r="E24" s="521"/>
      <c r="F24" s="52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96" t="s">
        <v>554</v>
      </c>
    </row>
    <row r="2" spans="1:8" ht="15.75" x14ac:dyDescent="0.25">
      <c r="H2" s="296" t="s">
        <v>573</v>
      </c>
    </row>
    <row r="3" spans="1:8" ht="15.75" x14ac:dyDescent="0.25">
      <c r="H3" s="296" t="s">
        <v>1</v>
      </c>
    </row>
    <row r="4" spans="1:8" ht="15.75" x14ac:dyDescent="0.25">
      <c r="H4" s="296" t="s">
        <v>2</v>
      </c>
    </row>
    <row r="5" spans="1:8" x14ac:dyDescent="0.25">
      <c r="G5" s="476" t="s">
        <v>581</v>
      </c>
      <c r="H5" s="465"/>
    </row>
    <row r="6" spans="1:8" ht="15.75" x14ac:dyDescent="0.25">
      <c r="H6" s="297"/>
    </row>
    <row r="7" spans="1:8" ht="39.75" customHeight="1" x14ac:dyDescent="0.25">
      <c r="A7" s="517" t="s">
        <v>577</v>
      </c>
      <c r="B7" s="517"/>
      <c r="C7" s="517"/>
      <c r="D7" s="517"/>
      <c r="E7" s="517"/>
      <c r="F7" s="517"/>
      <c r="G7" s="517"/>
      <c r="H7" s="517"/>
    </row>
    <row r="9" spans="1:8" ht="18.75" x14ac:dyDescent="0.25">
      <c r="A9" s="522" t="s">
        <v>305</v>
      </c>
      <c r="B9" s="522"/>
      <c r="C9" s="522"/>
      <c r="D9" s="522"/>
      <c r="E9" s="522"/>
      <c r="F9" s="522"/>
      <c r="G9" s="522"/>
      <c r="H9" s="522"/>
    </row>
    <row r="10" spans="1:8" ht="18.75" x14ac:dyDescent="0.3">
      <c r="A10" s="298"/>
    </row>
    <row r="11" spans="1:8" ht="18.75" x14ac:dyDescent="0.25">
      <c r="A11" s="523" t="s">
        <v>306</v>
      </c>
      <c r="B11" s="523" t="s">
        <v>307</v>
      </c>
      <c r="C11" s="523" t="s">
        <v>308</v>
      </c>
      <c r="D11" s="523" t="s">
        <v>309</v>
      </c>
      <c r="E11" s="523" t="s">
        <v>310</v>
      </c>
      <c r="F11" s="523"/>
      <c r="G11" s="523"/>
      <c r="H11" s="523"/>
    </row>
    <row r="12" spans="1:8" ht="112.5" x14ac:dyDescent="0.25">
      <c r="A12" s="523"/>
      <c r="B12" s="523"/>
      <c r="C12" s="523"/>
      <c r="D12" s="523"/>
      <c r="E12" s="443" t="s">
        <v>311</v>
      </c>
      <c r="F12" s="443" t="s">
        <v>312</v>
      </c>
      <c r="G12" s="443" t="s">
        <v>313</v>
      </c>
      <c r="H12" s="443" t="s">
        <v>314</v>
      </c>
    </row>
    <row r="13" spans="1:8" ht="18.75" x14ac:dyDescent="0.25">
      <c r="A13" s="444">
        <v>1</v>
      </c>
      <c r="B13" s="444">
        <v>2</v>
      </c>
      <c r="C13" s="444">
        <v>3</v>
      </c>
      <c r="D13" s="444">
        <v>4</v>
      </c>
      <c r="E13" s="444">
        <v>5</v>
      </c>
      <c r="F13" s="444">
        <v>6</v>
      </c>
      <c r="G13" s="444">
        <v>7</v>
      </c>
      <c r="H13" s="444">
        <v>8</v>
      </c>
    </row>
    <row r="14" spans="1:8" ht="18.75" x14ac:dyDescent="0.25">
      <c r="A14" s="301"/>
      <c r="B14" s="301"/>
      <c r="C14" s="301"/>
      <c r="D14" s="302">
        <v>0</v>
      </c>
      <c r="E14" s="301"/>
      <c r="F14" s="301"/>
      <c r="G14" s="301"/>
      <c r="H14" s="301"/>
    </row>
    <row r="15" spans="1:8" ht="18.75" x14ac:dyDescent="0.25">
      <c r="A15" s="301"/>
      <c r="B15" s="303" t="s">
        <v>315</v>
      </c>
      <c r="C15" s="301"/>
      <c r="D15" s="302">
        <v>0</v>
      </c>
      <c r="E15" s="301"/>
      <c r="F15" s="301"/>
      <c r="G15" s="301"/>
      <c r="H15" s="301"/>
    </row>
    <row r="16" spans="1:8" ht="18.75" x14ac:dyDescent="0.3">
      <c r="A16" s="298"/>
    </row>
    <row r="17" spans="1:8" ht="18.75" x14ac:dyDescent="0.25">
      <c r="A17" s="522" t="s">
        <v>316</v>
      </c>
      <c r="B17" s="522"/>
      <c r="C17" s="522"/>
      <c r="D17" s="522"/>
      <c r="E17" s="522"/>
      <c r="F17" s="522"/>
      <c r="G17" s="522"/>
      <c r="H17" s="522"/>
    </row>
    <row r="18" spans="1:8" ht="18.75" x14ac:dyDescent="0.3">
      <c r="A18" s="298"/>
    </row>
    <row r="19" spans="1:8" ht="37.5" x14ac:dyDescent="0.25">
      <c r="A19" s="523" t="s">
        <v>317</v>
      </c>
      <c r="B19" s="523"/>
      <c r="C19" s="523"/>
      <c r="D19" s="523"/>
      <c r="E19" s="523"/>
      <c r="F19" s="443" t="s">
        <v>318</v>
      </c>
    </row>
    <row r="20" spans="1:8" ht="18.75" x14ac:dyDescent="0.25">
      <c r="A20" s="524">
        <v>1</v>
      </c>
      <c r="B20" s="524"/>
      <c r="C20" s="524"/>
      <c r="D20" s="524"/>
      <c r="E20" s="524"/>
      <c r="F20" s="444">
        <v>2</v>
      </c>
    </row>
    <row r="21" spans="1:8" ht="18.75" x14ac:dyDescent="0.25">
      <c r="A21" s="524" t="s">
        <v>319</v>
      </c>
      <c r="B21" s="524"/>
      <c r="C21" s="524"/>
      <c r="D21" s="524"/>
      <c r="E21" s="524"/>
      <c r="F21" s="305">
        <v>0</v>
      </c>
    </row>
    <row r="23" spans="1:8" s="306" customFormat="1" ht="65.25" customHeight="1" x14ac:dyDescent="0.3">
      <c r="A23" s="525" t="s">
        <v>572</v>
      </c>
      <c r="B23" s="526"/>
      <c r="C23" s="526"/>
      <c r="D23" s="526"/>
      <c r="E23" s="526"/>
      <c r="F23" s="526"/>
      <c r="G23" s="526"/>
      <c r="H23" s="526"/>
    </row>
    <row r="24" spans="1:8" ht="18.75" x14ac:dyDescent="0.3">
      <c r="B24" s="521"/>
      <c r="C24" s="521"/>
      <c r="D24" s="521"/>
      <c r="E24" s="521"/>
      <c r="F24" s="52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22" sqref="A22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27" t="s">
        <v>555</v>
      </c>
      <c r="B1" s="480"/>
    </row>
    <row r="2" spans="1:3" x14ac:dyDescent="0.25">
      <c r="A2" s="527" t="s">
        <v>404</v>
      </c>
      <c r="B2" s="480"/>
    </row>
    <row r="3" spans="1:3" x14ac:dyDescent="0.25">
      <c r="A3" s="527" t="s">
        <v>405</v>
      </c>
      <c r="B3" s="480"/>
    </row>
    <row r="4" spans="1:3" x14ac:dyDescent="0.25">
      <c r="A4" s="527" t="s">
        <v>559</v>
      </c>
      <c r="B4" s="528"/>
    </row>
    <row r="6" spans="1:3" ht="18.75" x14ac:dyDescent="0.3">
      <c r="A6" s="530" t="s">
        <v>565</v>
      </c>
      <c r="B6" s="530"/>
      <c r="C6" s="530"/>
    </row>
    <row r="7" spans="1:3" ht="18.75" x14ac:dyDescent="0.3">
      <c r="A7" s="298"/>
    </row>
    <row r="8" spans="1:3" ht="42.75" customHeight="1" x14ac:dyDescent="0.3">
      <c r="A8" s="358" t="s">
        <v>320</v>
      </c>
      <c r="B8" s="359" t="s">
        <v>393</v>
      </c>
    </row>
    <row r="9" spans="1:3" ht="31.5" x14ac:dyDescent="0.25">
      <c r="A9" s="360" t="s">
        <v>394</v>
      </c>
      <c r="B9" s="361">
        <v>100</v>
      </c>
    </row>
    <row r="10" spans="1:3" ht="15.75" x14ac:dyDescent="0.25">
      <c r="A10" s="360" t="s">
        <v>243</v>
      </c>
      <c r="B10" s="361">
        <v>100</v>
      </c>
    </row>
    <row r="11" spans="1:3" ht="15.75" x14ac:dyDescent="0.25">
      <c r="A11" s="360" t="s">
        <v>322</v>
      </c>
      <c r="B11" s="361">
        <v>100</v>
      </c>
    </row>
    <row r="12" spans="1:3" ht="15.75" x14ac:dyDescent="0.25">
      <c r="A12" s="360" t="s">
        <v>324</v>
      </c>
      <c r="B12" s="361">
        <v>100</v>
      </c>
    </row>
    <row r="13" spans="1:3" ht="63" x14ac:dyDescent="0.25">
      <c r="A13" s="360" t="s">
        <v>395</v>
      </c>
      <c r="B13" s="361">
        <v>100</v>
      </c>
    </row>
    <row r="14" spans="1:3" ht="48" customHeight="1" x14ac:dyDescent="0.25">
      <c r="A14" s="362" t="s">
        <v>396</v>
      </c>
      <c r="B14" s="361">
        <v>100</v>
      </c>
    </row>
    <row r="15" spans="1:3" ht="47.25" x14ac:dyDescent="0.25">
      <c r="A15" s="362" t="s">
        <v>321</v>
      </c>
      <c r="B15" s="361">
        <v>100</v>
      </c>
    </row>
    <row r="16" spans="1:3" ht="31.5" x14ac:dyDescent="0.25">
      <c r="A16" s="360" t="s">
        <v>397</v>
      </c>
      <c r="B16" s="361">
        <v>100</v>
      </c>
    </row>
    <row r="17" spans="1:2" ht="63" x14ac:dyDescent="0.25">
      <c r="A17" s="360" t="s">
        <v>398</v>
      </c>
      <c r="B17" s="361" t="s">
        <v>323</v>
      </c>
    </row>
    <row r="18" spans="1:2" ht="47.25" x14ac:dyDescent="0.25">
      <c r="A18" s="360" t="s">
        <v>399</v>
      </c>
      <c r="B18" s="361">
        <v>100</v>
      </c>
    </row>
    <row r="19" spans="1:2" ht="63" x14ac:dyDescent="0.25">
      <c r="A19" s="360" t="s">
        <v>400</v>
      </c>
      <c r="B19" s="361">
        <v>100</v>
      </c>
    </row>
    <row r="20" spans="1:2" ht="84" customHeight="1" x14ac:dyDescent="0.25">
      <c r="A20" s="362" t="s">
        <v>401</v>
      </c>
      <c r="B20" s="361">
        <v>100</v>
      </c>
    </row>
    <row r="21" spans="1:2" ht="63" x14ac:dyDescent="0.25">
      <c r="A21" s="360" t="s">
        <v>402</v>
      </c>
      <c r="B21" s="361">
        <v>100</v>
      </c>
    </row>
    <row r="22" spans="1:2" ht="47.25" x14ac:dyDescent="0.25">
      <c r="A22" s="360" t="s">
        <v>403</v>
      </c>
      <c r="B22" s="361">
        <v>100</v>
      </c>
    </row>
    <row r="23" spans="1:2" ht="63" x14ac:dyDescent="0.25">
      <c r="A23" s="360" t="s">
        <v>567</v>
      </c>
      <c r="B23" s="361">
        <v>100</v>
      </c>
    </row>
    <row r="24" spans="1:2" ht="31.5" customHeight="1" x14ac:dyDescent="0.25">
      <c r="A24" s="529" t="s">
        <v>525</v>
      </c>
      <c r="B24" s="529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4" zoomScale="80" zoomScaleNormal="80" zoomScaleSheetLayoutView="106" workbookViewId="0">
      <selection activeCell="B20" sqref="B20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94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6" t="s">
        <v>212</v>
      </c>
    </row>
    <row r="2" spans="1:12" ht="15.75" x14ac:dyDescent="0.25">
      <c r="C2" s="423" t="s">
        <v>0</v>
      </c>
    </row>
    <row r="3" spans="1:12" ht="15.75" x14ac:dyDescent="0.25">
      <c r="C3" s="423" t="s">
        <v>1</v>
      </c>
    </row>
    <row r="4" spans="1:12" ht="15.75" x14ac:dyDescent="0.25">
      <c r="C4" s="423" t="s">
        <v>2</v>
      </c>
    </row>
    <row r="5" spans="1:12" x14ac:dyDescent="0.25">
      <c r="B5" s="476" t="s">
        <v>556</v>
      </c>
      <c r="C5" s="465"/>
    </row>
    <row r="7" spans="1:12" ht="33.75" customHeight="1" x14ac:dyDescent="0.3">
      <c r="A7" s="474" t="s">
        <v>557</v>
      </c>
      <c r="B7" s="474"/>
      <c r="C7" s="474"/>
      <c r="L7" s="330"/>
    </row>
    <row r="8" spans="1:12" ht="18.75" x14ac:dyDescent="0.3">
      <c r="A8" s="474"/>
      <c r="B8" s="474"/>
      <c r="C8" s="474"/>
    </row>
    <row r="9" spans="1:12" ht="18.75" x14ac:dyDescent="0.3">
      <c r="C9" s="424" t="s">
        <v>3</v>
      </c>
    </row>
    <row r="10" spans="1:12" ht="38.25" x14ac:dyDescent="0.25">
      <c r="A10" s="214" t="s">
        <v>211</v>
      </c>
      <c r="B10" s="214" t="s">
        <v>210</v>
      </c>
      <c r="C10" s="406" t="s">
        <v>159</v>
      </c>
      <c r="D10" s="44" t="s">
        <v>128</v>
      </c>
      <c r="E10" s="44" t="s">
        <v>127</v>
      </c>
    </row>
    <row r="11" spans="1:12" ht="18.75" x14ac:dyDescent="0.25">
      <c r="A11" s="214" t="s">
        <v>209</v>
      </c>
      <c r="B11" s="213" t="s">
        <v>492</v>
      </c>
      <c r="C11" s="425">
        <f>C12+C13+C15+C18+C20+C14+C19</f>
        <v>17482.099999999999</v>
      </c>
      <c r="D11" s="208">
        <f>SUM(D12:D19)</f>
        <v>1616.9</v>
      </c>
      <c r="E11" s="46" t="e">
        <f>D11/#REF!*100</f>
        <v>#REF!</v>
      </c>
      <c r="G11">
        <v>10895.6</v>
      </c>
      <c r="H11" s="7">
        <v>0</v>
      </c>
    </row>
    <row r="12" spans="1:12" ht="21" customHeight="1" x14ac:dyDescent="0.25">
      <c r="A12" s="248" t="s">
        <v>228</v>
      </c>
      <c r="B12" s="236" t="s">
        <v>208</v>
      </c>
      <c r="C12" s="426">
        <v>3500</v>
      </c>
      <c r="D12" s="209">
        <v>534.20000000000005</v>
      </c>
      <c r="E12" s="45" t="e">
        <f>D12/#REF!*100</f>
        <v>#REF!</v>
      </c>
      <c r="G12">
        <v>1150</v>
      </c>
      <c r="H12" s="7">
        <v>0</v>
      </c>
    </row>
    <row r="13" spans="1:12" ht="62.25" customHeight="1" x14ac:dyDescent="0.25">
      <c r="A13" s="452" t="s">
        <v>517</v>
      </c>
      <c r="B13" s="384" t="s">
        <v>493</v>
      </c>
      <c r="C13" s="426">
        <v>4407.1000000000004</v>
      </c>
      <c r="D13" s="209"/>
      <c r="E13" s="45"/>
      <c r="H13" s="7"/>
    </row>
    <row r="14" spans="1:12" ht="22.5" customHeight="1" x14ac:dyDescent="0.25">
      <c r="A14" s="237" t="s">
        <v>333</v>
      </c>
      <c r="B14" s="236" t="s">
        <v>204</v>
      </c>
      <c r="C14" s="426">
        <v>375</v>
      </c>
      <c r="D14" s="209"/>
      <c r="E14" s="45"/>
      <c r="H14" s="7"/>
    </row>
    <row r="15" spans="1:12" ht="19.5" customHeight="1" x14ac:dyDescent="0.25">
      <c r="A15" s="253" t="s">
        <v>494</v>
      </c>
      <c r="B15" s="236" t="s">
        <v>495</v>
      </c>
      <c r="C15" s="426">
        <f>C16+C17</f>
        <v>5500</v>
      </c>
      <c r="D15" s="215">
        <v>1075.9000000000001</v>
      </c>
      <c r="E15" s="45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53" t="s">
        <v>229</v>
      </c>
      <c r="B16" s="236" t="s">
        <v>304</v>
      </c>
      <c r="C16" s="426">
        <v>1000</v>
      </c>
      <c r="D16" s="215">
        <v>6.8</v>
      </c>
      <c r="E16" s="45" t="e">
        <v>#REF!</v>
      </c>
      <c r="G16">
        <v>10.6</v>
      </c>
      <c r="H16" s="7">
        <v>0</v>
      </c>
    </row>
    <row r="17" spans="1:13" ht="37.5" x14ac:dyDescent="0.25">
      <c r="A17" s="253" t="s">
        <v>230</v>
      </c>
      <c r="B17" s="385" t="s">
        <v>207</v>
      </c>
      <c r="C17" s="426">
        <v>4500</v>
      </c>
      <c r="D17" s="215"/>
      <c r="E17" s="45"/>
      <c r="H17" s="7"/>
    </row>
    <row r="18" spans="1:13" ht="37.5" customHeight="1" x14ac:dyDescent="0.25">
      <c r="A18" s="253" t="s">
        <v>206</v>
      </c>
      <c r="B18" s="236" t="s">
        <v>205</v>
      </c>
      <c r="C18" s="426">
        <v>3500</v>
      </c>
      <c r="D18" s="209"/>
      <c r="E18" s="45"/>
      <c r="H18" s="7"/>
    </row>
    <row r="19" spans="1:13" ht="84.75" customHeight="1" x14ac:dyDescent="0.3">
      <c r="A19" s="253" t="s">
        <v>334</v>
      </c>
      <c r="B19" s="295" t="s">
        <v>300</v>
      </c>
      <c r="C19" s="427">
        <v>100</v>
      </c>
      <c r="D19" s="209"/>
      <c r="E19" s="45"/>
      <c r="H19" s="7"/>
    </row>
    <row r="20" spans="1:13" ht="37.5" x14ac:dyDescent="0.3">
      <c r="A20" s="386" t="s">
        <v>225</v>
      </c>
      <c r="B20" s="387" t="s">
        <v>226</v>
      </c>
      <c r="C20" s="427">
        <v>100</v>
      </c>
      <c r="D20" s="209"/>
      <c r="E20" s="45"/>
      <c r="H20" s="7"/>
    </row>
    <row r="21" spans="1:13" ht="18.75" x14ac:dyDescent="0.25">
      <c r="A21" s="254" t="s">
        <v>203</v>
      </c>
      <c r="B21" s="213" t="s">
        <v>202</v>
      </c>
      <c r="C21" s="425">
        <f>C22+C23+C24</f>
        <v>8889.4999999999982</v>
      </c>
      <c r="D21" s="209"/>
      <c r="E21" s="45"/>
      <c r="H21" s="7"/>
      <c r="K21" s="7"/>
    </row>
    <row r="22" spans="1:13" ht="37.5" x14ac:dyDescent="0.25">
      <c r="A22" s="312" t="s">
        <v>335</v>
      </c>
      <c r="B22" s="212" t="s">
        <v>201</v>
      </c>
      <c r="C22" s="311">
        <v>8629.7999999999993</v>
      </c>
      <c r="D22" s="207" t="e">
        <f>#REF!+D23+#REF!+#REF!</f>
        <v>#REF!</v>
      </c>
      <c r="E22" s="46" t="e">
        <f>D22/#REF!*100</f>
        <v>#REF!</v>
      </c>
      <c r="G22">
        <v>8542.4</v>
      </c>
      <c r="H22" s="7">
        <v>0</v>
      </c>
    </row>
    <row r="23" spans="1:13" ht="57.75" customHeight="1" x14ac:dyDescent="0.25">
      <c r="A23" s="274" t="s">
        <v>336</v>
      </c>
      <c r="B23" s="210" t="s">
        <v>199</v>
      </c>
      <c r="C23" s="311">
        <v>255.9</v>
      </c>
      <c r="D23" s="209">
        <v>94.7</v>
      </c>
      <c r="E23" s="45" t="e">
        <f>D23/#REF!*100</f>
        <v>#REF!</v>
      </c>
      <c r="F23" s="211"/>
      <c r="G23">
        <v>167.4</v>
      </c>
      <c r="H23" s="7">
        <v>0</v>
      </c>
    </row>
    <row r="24" spans="1:13" ht="34.5" customHeight="1" x14ac:dyDescent="0.25">
      <c r="A24" s="274" t="s">
        <v>337</v>
      </c>
      <c r="B24" s="210" t="s">
        <v>198</v>
      </c>
      <c r="C24" s="426">
        <v>3.8</v>
      </c>
      <c r="D24" s="209"/>
      <c r="E24" s="45"/>
      <c r="F24" s="211"/>
      <c r="H24" s="7"/>
    </row>
    <row r="25" spans="1:13" ht="18.75" x14ac:dyDescent="0.25">
      <c r="A25" s="472" t="s">
        <v>197</v>
      </c>
      <c r="B25" s="473"/>
      <c r="C25" s="425">
        <f>C11+C21</f>
        <v>26371.599999999999</v>
      </c>
      <c r="D25" s="207" t="e">
        <f>D22+D11</f>
        <v>#REF!</v>
      </c>
      <c r="E25" s="46" t="e">
        <f>D25/#REF!*100</f>
        <v>#REF!</v>
      </c>
      <c r="G25">
        <v>22561.249999999996</v>
      </c>
      <c r="H25" s="7">
        <v>-19438</v>
      </c>
      <c r="M25" s="7"/>
    </row>
    <row r="26" spans="1:13" x14ac:dyDescent="0.25">
      <c r="G26" s="7">
        <f>G25-C25</f>
        <v>-3810.3500000000022</v>
      </c>
    </row>
    <row r="27" spans="1:13" x14ac:dyDescent="0.25">
      <c r="G27" s="7"/>
    </row>
    <row r="28" spans="1:13" ht="18.75" x14ac:dyDescent="0.25">
      <c r="A28" s="475" t="s">
        <v>498</v>
      </c>
      <c r="B28" s="475"/>
      <c r="E28" s="7"/>
    </row>
  </sheetData>
  <mergeCells count="5">
    <mergeCell ref="A25:B25"/>
    <mergeCell ref="A8:C8"/>
    <mergeCell ref="A28:B28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B5" sqref="B5:C5"/>
    </sheetView>
  </sheetViews>
  <sheetFormatPr defaultRowHeight="15" x14ac:dyDescent="0.25"/>
  <cols>
    <col min="1" max="1" width="29.140625" style="293" customWidth="1"/>
    <col min="2" max="2" width="49.7109375" customWidth="1"/>
    <col min="3" max="3" width="18.5703125" style="7" customWidth="1"/>
  </cols>
  <sheetData>
    <row r="1" spans="1:5" ht="15.75" x14ac:dyDescent="0.25">
      <c r="C1" s="259" t="s">
        <v>49</v>
      </c>
    </row>
    <row r="2" spans="1:5" ht="15.75" x14ac:dyDescent="0.25">
      <c r="C2" s="259" t="s">
        <v>0</v>
      </c>
    </row>
    <row r="3" spans="1:5" ht="15.75" x14ac:dyDescent="0.25">
      <c r="C3" s="259" t="s">
        <v>1</v>
      </c>
    </row>
    <row r="4" spans="1:5" ht="15.75" x14ac:dyDescent="0.25">
      <c r="C4" s="259" t="s">
        <v>2</v>
      </c>
    </row>
    <row r="5" spans="1:5" x14ac:dyDescent="0.25">
      <c r="B5" s="480" t="s">
        <v>559</v>
      </c>
      <c r="C5" s="480"/>
    </row>
    <row r="6" spans="1:5" x14ac:dyDescent="0.25">
      <c r="B6" s="379"/>
      <c r="C6" s="379"/>
    </row>
    <row r="7" spans="1:5" ht="18.75" customHeight="1" x14ac:dyDescent="0.3">
      <c r="A7" s="477" t="s">
        <v>558</v>
      </c>
      <c r="B7" s="477"/>
      <c r="C7" s="477"/>
      <c r="D7" s="260"/>
    </row>
    <row r="8" spans="1:5" ht="18.75" customHeight="1" x14ac:dyDescent="0.3">
      <c r="C8" s="388" t="s">
        <v>3</v>
      </c>
      <c r="D8" s="261"/>
    </row>
    <row r="9" spans="1:5" ht="37.5" x14ac:dyDescent="0.25">
      <c r="A9" s="428" t="s">
        <v>211</v>
      </c>
      <c r="B9" s="371" t="s">
        <v>210</v>
      </c>
      <c r="C9" s="389" t="s">
        <v>159</v>
      </c>
    </row>
    <row r="10" spans="1:5" ht="18.75" x14ac:dyDescent="0.3">
      <c r="A10" s="429">
        <v>1</v>
      </c>
      <c r="B10" s="390">
        <v>2</v>
      </c>
      <c r="C10" s="391">
        <v>3</v>
      </c>
    </row>
    <row r="11" spans="1:5" ht="25.5" customHeight="1" x14ac:dyDescent="0.25">
      <c r="A11" s="428" t="s">
        <v>263</v>
      </c>
      <c r="B11" s="392" t="s">
        <v>202</v>
      </c>
      <c r="C11" s="393">
        <f>C12+C16</f>
        <v>8889.5</v>
      </c>
    </row>
    <row r="12" spans="1:5" ht="56.25" x14ac:dyDescent="0.25">
      <c r="A12" s="367" t="s">
        <v>264</v>
      </c>
      <c r="B12" s="394" t="s">
        <v>265</v>
      </c>
      <c r="C12" s="395">
        <f>C13</f>
        <v>8629.7999999999993</v>
      </c>
    </row>
    <row r="13" spans="1:5" ht="40.5" customHeight="1" x14ac:dyDescent="0.25">
      <c r="A13" s="430" t="s">
        <v>338</v>
      </c>
      <c r="B13" s="212" t="s">
        <v>266</v>
      </c>
      <c r="C13" s="395">
        <f>C14</f>
        <v>8629.7999999999993</v>
      </c>
    </row>
    <row r="14" spans="1:5" ht="37.5" x14ac:dyDescent="0.25">
      <c r="A14" s="367" t="s">
        <v>339</v>
      </c>
      <c r="B14" s="212" t="s">
        <v>267</v>
      </c>
      <c r="C14" s="395">
        <f>C15</f>
        <v>8629.7999999999993</v>
      </c>
    </row>
    <row r="15" spans="1:5" ht="56.25" x14ac:dyDescent="0.25">
      <c r="A15" s="430" t="s">
        <v>335</v>
      </c>
      <c r="B15" s="212" t="s">
        <v>201</v>
      </c>
      <c r="C15" s="395">
        <f>'Прил 1'!C22</f>
        <v>8629.7999999999993</v>
      </c>
      <c r="D15" s="7"/>
    </row>
    <row r="16" spans="1:5" ht="37.5" x14ac:dyDescent="0.25">
      <c r="A16" s="430" t="s">
        <v>340</v>
      </c>
      <c r="B16" s="210" t="s">
        <v>268</v>
      </c>
      <c r="C16" s="396">
        <f>C19+C17</f>
        <v>259.7</v>
      </c>
      <c r="E16" s="7"/>
    </row>
    <row r="17" spans="1:5" ht="56.25" x14ac:dyDescent="0.25">
      <c r="A17" s="430" t="s">
        <v>341</v>
      </c>
      <c r="B17" s="210" t="s">
        <v>270</v>
      </c>
      <c r="C17" s="396">
        <v>3.8</v>
      </c>
    </row>
    <row r="18" spans="1:5" ht="75" x14ac:dyDescent="0.25">
      <c r="A18" s="430" t="s">
        <v>337</v>
      </c>
      <c r="B18" s="210" t="s">
        <v>198</v>
      </c>
      <c r="C18" s="396">
        <v>3.8</v>
      </c>
    </row>
    <row r="19" spans="1:5" ht="58.5" customHeight="1" x14ac:dyDescent="0.25">
      <c r="A19" s="430" t="s">
        <v>342</v>
      </c>
      <c r="B19" s="210" t="s">
        <v>269</v>
      </c>
      <c r="C19" s="396">
        <f>C20</f>
        <v>255.9</v>
      </c>
    </row>
    <row r="20" spans="1:5" ht="64.5" customHeight="1" x14ac:dyDescent="0.25">
      <c r="A20" s="430" t="s">
        <v>336</v>
      </c>
      <c r="B20" s="210" t="s">
        <v>199</v>
      </c>
      <c r="C20" s="396">
        <f>'Прил 1'!C23</f>
        <v>255.9</v>
      </c>
    </row>
    <row r="21" spans="1:5" ht="17.25" x14ac:dyDescent="0.3">
      <c r="A21" s="431"/>
      <c r="B21" s="374"/>
      <c r="C21" s="375"/>
    </row>
    <row r="22" spans="1:5" ht="84" customHeight="1" x14ac:dyDescent="0.3">
      <c r="A22" s="478" t="s">
        <v>499</v>
      </c>
      <c r="B22" s="479"/>
      <c r="C22" s="479"/>
    </row>
    <row r="23" spans="1:5" ht="18.75" x14ac:dyDescent="0.25">
      <c r="A23" s="432"/>
      <c r="B23" s="263"/>
      <c r="C23" s="264"/>
      <c r="E23" s="7"/>
    </row>
    <row r="24" spans="1:5" ht="18.75" x14ac:dyDescent="0.25">
      <c r="A24" s="464"/>
      <c r="B24" s="465"/>
      <c r="C24" s="465"/>
    </row>
  </sheetData>
  <mergeCells count="4">
    <mergeCell ref="A7:C7"/>
    <mergeCell ref="A24:C24"/>
    <mergeCell ref="A22:C22"/>
    <mergeCell ref="B5:C5"/>
  </mergeCells>
  <phoneticPr fontId="32" type="noConversion"/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A13" zoomScale="80" zoomScaleNormal="80" workbookViewId="0">
      <selection activeCell="D26" sqref="D26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38" t="s">
        <v>262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x14ac:dyDescent="0.25">
      <c r="B5" s="480" t="s">
        <v>559</v>
      </c>
      <c r="C5" s="480"/>
      <c r="D5" s="480"/>
    </row>
    <row r="6" spans="1:13" x14ac:dyDescent="0.25">
      <c r="H6" s="7"/>
    </row>
    <row r="7" spans="1:13" ht="37.5" customHeight="1" x14ac:dyDescent="0.25">
      <c r="A7" s="477" t="s">
        <v>560</v>
      </c>
      <c r="B7" s="477"/>
      <c r="C7" s="477"/>
      <c r="D7" s="477"/>
      <c r="E7" s="7"/>
    </row>
    <row r="8" spans="1:13" ht="18.75" x14ac:dyDescent="0.3">
      <c r="A8" s="1"/>
      <c r="D8" s="90" t="s">
        <v>3</v>
      </c>
    </row>
    <row r="9" spans="1:13" ht="56.25" x14ac:dyDescent="0.3">
      <c r="A9" s="47" t="s">
        <v>21</v>
      </c>
      <c r="B9" s="2" t="s">
        <v>5</v>
      </c>
      <c r="C9" s="2" t="s">
        <v>6</v>
      </c>
      <c r="D9" s="99" t="s">
        <v>159</v>
      </c>
      <c r="E9" s="56" t="s">
        <v>128</v>
      </c>
      <c r="F9" s="56" t="s">
        <v>127</v>
      </c>
    </row>
    <row r="10" spans="1:13" ht="18.75" x14ac:dyDescent="0.3">
      <c r="A10" s="48">
        <v>1</v>
      </c>
      <c r="B10" s="3">
        <v>2</v>
      </c>
      <c r="C10" s="3">
        <v>3</v>
      </c>
      <c r="D10" s="91">
        <v>4</v>
      </c>
      <c r="E10" s="57"/>
      <c r="F10" s="57"/>
      <c r="H10" s="7"/>
    </row>
    <row r="11" spans="1:13" ht="18.75" x14ac:dyDescent="0.3">
      <c r="A11" s="49" t="s">
        <v>367</v>
      </c>
      <c r="B11" s="4"/>
      <c r="C11" s="4"/>
      <c r="D11" s="290">
        <f>D12+D20+D22+D25+D29+D32+D34+D36+D39+D41</f>
        <v>22857.9</v>
      </c>
      <c r="E11" s="291" t="e">
        <f>E12+E20+E22+E25+E29+E32+E34+E36+E39+E41</f>
        <v>#REF!</v>
      </c>
      <c r="F11" s="292" t="e">
        <f>E11/#REF!*100</f>
        <v>#REF!</v>
      </c>
      <c r="G11" s="293">
        <v>21991.3</v>
      </c>
      <c r="H11" s="294">
        <f>G11-D11</f>
        <v>-866.60000000000218</v>
      </c>
      <c r="I11" s="293"/>
      <c r="J11" s="293"/>
      <c r="K11" s="293"/>
      <c r="L11" s="294"/>
      <c r="M11" s="293"/>
    </row>
    <row r="12" spans="1:13" ht="18.75" x14ac:dyDescent="0.3">
      <c r="A12" s="49" t="s">
        <v>7</v>
      </c>
      <c r="B12" s="4" t="s">
        <v>22</v>
      </c>
      <c r="C12" s="4" t="s">
        <v>23</v>
      </c>
      <c r="D12" s="100">
        <f>D13+D14+D15+D16+D17+D18+D19</f>
        <v>10137.5</v>
      </c>
      <c r="E12" s="9">
        <f>E13+E15+E16+E18+E19</f>
        <v>5022</v>
      </c>
      <c r="F12" s="46" t="e">
        <f>E12/#REF!*100</f>
        <v>#REF!</v>
      </c>
      <c r="G12">
        <v>22561.3</v>
      </c>
      <c r="H12" s="7">
        <f>G12-D11</f>
        <v>-296.60000000000218</v>
      </c>
      <c r="M12" s="7"/>
    </row>
    <row r="13" spans="1:13" ht="57" customHeight="1" x14ac:dyDescent="0.3">
      <c r="A13" s="50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22</v>
      </c>
      <c r="C13" s="10" t="s">
        <v>24</v>
      </c>
      <c r="D13" s="101">
        <f>прил._5!K27</f>
        <v>853.1</v>
      </c>
      <c r="E13" s="101">
        <v>675</v>
      </c>
      <c r="F13" s="101">
        <v>675</v>
      </c>
      <c r="G13" s="101">
        <v>675</v>
      </c>
      <c r="H13" s="101">
        <v>675</v>
      </c>
      <c r="I13" s="101">
        <v>675</v>
      </c>
      <c r="J13" s="140">
        <v>675</v>
      </c>
      <c r="K13" s="145"/>
      <c r="L13" s="143"/>
    </row>
    <row r="14" spans="1:13" ht="72.75" customHeight="1" x14ac:dyDescent="0.3">
      <c r="A14" s="246" t="s">
        <v>184</v>
      </c>
      <c r="B14" s="10" t="s">
        <v>22</v>
      </c>
      <c r="C14" s="10" t="s">
        <v>26</v>
      </c>
      <c r="D14" s="101">
        <f>прил._5!K19</f>
        <v>10</v>
      </c>
      <c r="E14" s="101"/>
      <c r="F14" s="101"/>
      <c r="G14" s="101"/>
      <c r="H14" s="101"/>
      <c r="I14" s="101"/>
      <c r="J14" s="140"/>
      <c r="K14" s="145"/>
      <c r="L14" s="146"/>
    </row>
    <row r="15" spans="1:13" ht="56.25" x14ac:dyDescent="0.3">
      <c r="A15" s="51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22</v>
      </c>
      <c r="C15" s="10" t="s">
        <v>25</v>
      </c>
      <c r="D15" s="102">
        <f>прил._5!K32</f>
        <v>4853.3</v>
      </c>
      <c r="E15" s="102">
        <v>4243.8999999999996</v>
      </c>
      <c r="F15" s="102">
        <v>4243.8999999999996</v>
      </c>
      <c r="G15" s="102">
        <v>4243.8999999999996</v>
      </c>
      <c r="H15" s="102">
        <v>4243.8999999999996</v>
      </c>
      <c r="I15" s="102">
        <v>4243.8999999999996</v>
      </c>
      <c r="J15" s="141">
        <v>4243.8999999999996</v>
      </c>
      <c r="K15" s="146"/>
      <c r="L15" s="146"/>
    </row>
    <row r="16" spans="1:13" s="14" customFormat="1" ht="37.5" x14ac:dyDescent="0.3">
      <c r="A16" s="52" t="s">
        <v>48</v>
      </c>
      <c r="B16" s="10" t="s">
        <v>22</v>
      </c>
      <c r="C16" s="10" t="s">
        <v>28</v>
      </c>
      <c r="D16" s="102">
        <f>прил._5!K20</f>
        <v>70</v>
      </c>
      <c r="E16" s="102">
        <v>58.1</v>
      </c>
      <c r="F16" s="102">
        <v>58.1</v>
      </c>
      <c r="G16" s="102">
        <v>58.1</v>
      </c>
      <c r="H16" s="102">
        <v>58.1</v>
      </c>
      <c r="I16" s="102">
        <v>58.1</v>
      </c>
      <c r="J16" s="141">
        <v>58.1</v>
      </c>
      <c r="K16" s="146"/>
      <c r="L16" s="143"/>
    </row>
    <row r="17" spans="1:12" s="14" customFormat="1" ht="18.75" x14ac:dyDescent="0.3">
      <c r="A17" s="401" t="s">
        <v>520</v>
      </c>
      <c r="B17" s="402" t="s">
        <v>22</v>
      </c>
      <c r="C17" s="402" t="s">
        <v>29</v>
      </c>
      <c r="D17" s="102">
        <f>прил._5!K47</f>
        <v>300</v>
      </c>
      <c r="E17" s="102"/>
      <c r="F17" s="102"/>
      <c r="G17" s="102"/>
      <c r="H17" s="102"/>
      <c r="I17" s="102"/>
      <c r="J17" s="141"/>
      <c r="K17" s="146"/>
      <c r="L17" s="143"/>
    </row>
    <row r="18" spans="1:12" ht="18.75" x14ac:dyDescent="0.3">
      <c r="A18" s="197" t="str">
        <f>прил._5!B52</f>
        <v>Резервные фонды</v>
      </c>
      <c r="B18" s="198" t="s">
        <v>22</v>
      </c>
      <c r="C18" s="198" t="s">
        <v>42</v>
      </c>
      <c r="D18" s="102">
        <f>прил._5!K52</f>
        <v>10</v>
      </c>
      <c r="E18" s="102">
        <v>5</v>
      </c>
      <c r="F18" s="102">
        <v>5</v>
      </c>
      <c r="G18" s="102">
        <v>5</v>
      </c>
      <c r="H18" s="102">
        <v>5</v>
      </c>
      <c r="I18" s="102">
        <v>5</v>
      </c>
      <c r="J18" s="141">
        <v>5</v>
      </c>
      <c r="K18" s="146"/>
      <c r="L18" s="143"/>
    </row>
    <row r="19" spans="1:12" ht="18.75" x14ac:dyDescent="0.3">
      <c r="A19" s="197" t="str">
        <f>прил._5!B57</f>
        <v>Другие общегосударственные вопросы</v>
      </c>
      <c r="B19" s="198" t="s">
        <v>22</v>
      </c>
      <c r="C19" s="198" t="s">
        <v>41</v>
      </c>
      <c r="D19" s="102">
        <f>прил._5!K57</f>
        <v>4041.1</v>
      </c>
      <c r="E19" s="102">
        <v>40</v>
      </c>
      <c r="F19" s="102">
        <v>40</v>
      </c>
      <c r="G19" s="102">
        <v>40</v>
      </c>
      <c r="H19" s="102">
        <v>40</v>
      </c>
      <c r="I19" s="102">
        <v>40</v>
      </c>
      <c r="J19" s="141">
        <v>40</v>
      </c>
      <c r="K19" s="146"/>
      <c r="L19" s="143"/>
    </row>
    <row r="20" spans="1:12" ht="18.75" x14ac:dyDescent="0.3">
      <c r="A20" s="53" t="s">
        <v>9</v>
      </c>
      <c r="B20" s="11" t="s">
        <v>24</v>
      </c>
      <c r="C20" s="11" t="s">
        <v>23</v>
      </c>
      <c r="D20" s="103">
        <f>D21</f>
        <v>246</v>
      </c>
      <c r="E20" s="12">
        <f>E21</f>
        <v>186</v>
      </c>
      <c r="F20" s="46" t="e">
        <f>E20/#REF!*100</f>
        <v>#REF!</v>
      </c>
      <c r="K20" s="143"/>
      <c r="L20" s="143"/>
    </row>
    <row r="21" spans="1:12" ht="18.75" x14ac:dyDescent="0.3">
      <c r="A21" s="51" t="s">
        <v>10</v>
      </c>
      <c r="B21" s="10" t="s">
        <v>24</v>
      </c>
      <c r="C21" s="10" t="s">
        <v>26</v>
      </c>
      <c r="D21" s="102">
        <f>прил._5!K74</f>
        <v>246</v>
      </c>
      <c r="E21" s="102">
        <v>186</v>
      </c>
      <c r="F21" s="102">
        <v>186</v>
      </c>
      <c r="G21" s="102">
        <v>186</v>
      </c>
      <c r="H21" s="102">
        <v>186</v>
      </c>
      <c r="I21" s="102">
        <v>186</v>
      </c>
      <c r="J21" s="141">
        <v>186</v>
      </c>
      <c r="K21" s="146"/>
      <c r="L21" s="143"/>
    </row>
    <row r="22" spans="1:12" ht="18.75" x14ac:dyDescent="0.3">
      <c r="A22" s="53" t="s">
        <v>11</v>
      </c>
      <c r="B22" s="11" t="s">
        <v>26</v>
      </c>
      <c r="C22" s="11" t="s">
        <v>23</v>
      </c>
      <c r="D22" s="103">
        <f>D24+D23</f>
        <v>48</v>
      </c>
      <c r="E22" s="13">
        <f>E23+E24</f>
        <v>262.39999999999998</v>
      </c>
      <c r="F22" s="46" t="e">
        <f>E22/#REF!*100</f>
        <v>#REF!</v>
      </c>
      <c r="K22" s="143"/>
      <c r="L22" s="143"/>
    </row>
    <row r="23" spans="1:12" ht="18.75" x14ac:dyDescent="0.3">
      <c r="A23" s="403" t="s">
        <v>11</v>
      </c>
      <c r="B23" s="10" t="s">
        <v>26</v>
      </c>
      <c r="C23" s="402" t="s">
        <v>101</v>
      </c>
      <c r="D23" s="102">
        <f>прил._5!K77</f>
        <v>23</v>
      </c>
      <c r="E23" s="57">
        <v>262.39999999999998</v>
      </c>
      <c r="F23" s="45" t="e">
        <f>E23/#REF!*100</f>
        <v>#REF!</v>
      </c>
      <c r="G23" t="s">
        <v>132</v>
      </c>
      <c r="K23" s="143"/>
      <c r="L23" s="143"/>
    </row>
    <row r="24" spans="1:12" ht="44.25" customHeight="1" x14ac:dyDescent="0.3">
      <c r="A24" s="51" t="s">
        <v>12</v>
      </c>
      <c r="B24" s="10" t="s">
        <v>26</v>
      </c>
      <c r="C24" s="10">
        <v>14</v>
      </c>
      <c r="D24" s="102">
        <f>прил._5!K86</f>
        <v>25</v>
      </c>
      <c r="E24" s="57">
        <v>0</v>
      </c>
      <c r="F24" s="45" t="e">
        <f>E24/#REF!*100</f>
        <v>#REF!</v>
      </c>
      <c r="H24" t="s">
        <v>133</v>
      </c>
      <c r="K24" s="143"/>
      <c r="L24" s="143"/>
    </row>
    <row r="25" spans="1:12" ht="18.75" x14ac:dyDescent="0.3">
      <c r="A25" s="53" t="s">
        <v>13</v>
      </c>
      <c r="B25" s="11" t="s">
        <v>25</v>
      </c>
      <c r="C25" s="11" t="s">
        <v>23</v>
      </c>
      <c r="D25" s="103">
        <f>прил._5!K94</f>
        <v>4628.5</v>
      </c>
      <c r="E25" s="12" t="e">
        <f>#REF!+#REF!+E26+E27+E28</f>
        <v>#REF!</v>
      </c>
      <c r="F25" s="46" t="e">
        <f>E25/#REF!*100</f>
        <v>#REF!</v>
      </c>
      <c r="K25" s="143"/>
      <c r="L25" s="143"/>
    </row>
    <row r="26" spans="1:12" s="64" customFormat="1" ht="18.75" x14ac:dyDescent="0.3">
      <c r="A26" s="62" t="s">
        <v>99</v>
      </c>
      <c r="B26" s="63" t="s">
        <v>25</v>
      </c>
      <c r="C26" s="63" t="s">
        <v>27</v>
      </c>
      <c r="D26" s="104">
        <f>прил._5!K95</f>
        <v>4417.1000000000004</v>
      </c>
      <c r="E26" s="104">
        <v>3150</v>
      </c>
      <c r="F26" s="104">
        <v>3150</v>
      </c>
      <c r="G26" s="104">
        <v>3150</v>
      </c>
      <c r="H26" s="104">
        <v>3150</v>
      </c>
      <c r="I26" s="104">
        <v>3150</v>
      </c>
      <c r="J26" s="142">
        <v>3150</v>
      </c>
      <c r="K26" s="147"/>
      <c r="L26" s="144"/>
    </row>
    <row r="27" spans="1:12" ht="18.75" x14ac:dyDescent="0.3">
      <c r="A27" s="51" t="str">
        <f>прил._5!B107</f>
        <v>Связь и информатика</v>
      </c>
      <c r="B27" s="10" t="s">
        <v>25</v>
      </c>
      <c r="C27" s="10" t="s">
        <v>101</v>
      </c>
      <c r="D27" s="102">
        <f>прил._5!K111</f>
        <v>201.4</v>
      </c>
      <c r="E27" s="57">
        <v>156.80000000000001</v>
      </c>
      <c r="F27" s="45" t="e">
        <f>E27/#REF!*100</f>
        <v>#REF!</v>
      </c>
      <c r="K27" s="143"/>
      <c r="L27" s="143"/>
    </row>
    <row r="28" spans="1:12" ht="37.5" x14ac:dyDescent="0.3">
      <c r="A28" s="335" t="s">
        <v>368</v>
      </c>
      <c r="B28" s="198" t="s">
        <v>25</v>
      </c>
      <c r="C28" s="198">
        <v>12</v>
      </c>
      <c r="D28" s="102">
        <v>10</v>
      </c>
      <c r="E28" s="57">
        <v>175</v>
      </c>
      <c r="F28" s="45" t="e">
        <f>E28/#REF!*100</f>
        <v>#REF!</v>
      </c>
      <c r="K28" s="143"/>
      <c r="L28" s="143"/>
    </row>
    <row r="29" spans="1:12" ht="18.75" x14ac:dyDescent="0.3">
      <c r="A29" s="53" t="s">
        <v>14</v>
      </c>
      <c r="B29" s="11" t="s">
        <v>30</v>
      </c>
      <c r="C29" s="11" t="s">
        <v>23</v>
      </c>
      <c r="D29" s="103">
        <f>прил._5!K117</f>
        <v>2017.3</v>
      </c>
      <c r="E29" s="12">
        <f>E30+E31</f>
        <v>1863.7</v>
      </c>
      <c r="F29" s="46" t="e">
        <f>E29/#REF!*100</f>
        <v>#REF!</v>
      </c>
      <c r="K29" s="143"/>
      <c r="L29" s="143"/>
    </row>
    <row r="30" spans="1:12" ht="18.75" x14ac:dyDescent="0.3">
      <c r="A30" s="51" t="s">
        <v>15</v>
      </c>
      <c r="B30" s="10" t="s">
        <v>30</v>
      </c>
      <c r="C30" s="10" t="s">
        <v>24</v>
      </c>
      <c r="D30" s="102">
        <f>прил._5!K122</f>
        <v>515.29999999999995</v>
      </c>
      <c r="E30" s="102">
        <v>243.5</v>
      </c>
      <c r="F30" s="102">
        <v>243.5</v>
      </c>
      <c r="G30" s="102">
        <v>243.5</v>
      </c>
      <c r="H30" s="102">
        <v>243.5</v>
      </c>
      <c r="I30" s="102">
        <v>243.5</v>
      </c>
      <c r="J30" s="141">
        <v>243.5</v>
      </c>
      <c r="K30" s="146"/>
      <c r="L30" s="143"/>
    </row>
    <row r="31" spans="1:12" ht="18.75" x14ac:dyDescent="0.3">
      <c r="A31" s="51" t="s">
        <v>16</v>
      </c>
      <c r="B31" s="10" t="s">
        <v>30</v>
      </c>
      <c r="C31" s="10" t="s">
        <v>26</v>
      </c>
      <c r="D31" s="102">
        <f>прил._5!K123</f>
        <v>1502</v>
      </c>
      <c r="E31" s="57">
        <v>1620.2</v>
      </c>
      <c r="F31" s="45" t="e">
        <f>E31/#REF!*100</f>
        <v>#REF!</v>
      </c>
      <c r="H31" s="92"/>
      <c r="K31" s="143"/>
      <c r="L31" s="143"/>
    </row>
    <row r="32" spans="1:12" ht="18.75" x14ac:dyDescent="0.3">
      <c r="A32" s="53" t="s">
        <v>17</v>
      </c>
      <c r="B32" s="11" t="s">
        <v>29</v>
      </c>
      <c r="C32" s="11" t="s">
        <v>23</v>
      </c>
      <c r="D32" s="103">
        <f>прил._5!K134</f>
        <v>10</v>
      </c>
      <c r="E32" s="12">
        <f>E33</f>
        <v>186.7</v>
      </c>
      <c r="F32" s="46" t="e">
        <f>E32/#REF!*100</f>
        <v>#REF!</v>
      </c>
      <c r="K32" s="143"/>
      <c r="L32" s="143"/>
    </row>
    <row r="33" spans="1:12" ht="18.75" x14ac:dyDescent="0.3">
      <c r="A33" s="51" t="s">
        <v>172</v>
      </c>
      <c r="B33" s="10" t="s">
        <v>29</v>
      </c>
      <c r="C33" s="10" t="s">
        <v>29</v>
      </c>
      <c r="D33" s="102">
        <v>10</v>
      </c>
      <c r="E33" s="57">
        <v>186.7</v>
      </c>
      <c r="F33" s="45" t="e">
        <f>E33/#REF!*100</f>
        <v>#REF!</v>
      </c>
      <c r="K33" s="143"/>
      <c r="L33" s="143"/>
    </row>
    <row r="34" spans="1:12" ht="18.75" x14ac:dyDescent="0.3">
      <c r="A34" s="199" t="s">
        <v>18</v>
      </c>
      <c r="B34" s="200" t="s">
        <v>31</v>
      </c>
      <c r="C34" s="200" t="s">
        <v>23</v>
      </c>
      <c r="D34" s="103">
        <f>прил._5!K140</f>
        <v>4940</v>
      </c>
      <c r="E34" s="12">
        <f>E35</f>
        <v>2141.6999999999998</v>
      </c>
      <c r="F34" s="46" t="e">
        <f>E34/#REF!*100</f>
        <v>#REF!</v>
      </c>
      <c r="K34" s="143"/>
      <c r="L34" s="143"/>
    </row>
    <row r="35" spans="1:12" ht="18.75" x14ac:dyDescent="0.3">
      <c r="A35" s="201" t="s">
        <v>19</v>
      </c>
      <c r="B35" s="198" t="s">
        <v>31</v>
      </c>
      <c r="C35" s="198" t="s">
        <v>22</v>
      </c>
      <c r="D35" s="102">
        <f>прил._5!K141</f>
        <v>4940</v>
      </c>
      <c r="E35" s="57">
        <v>2141.6999999999998</v>
      </c>
      <c r="F35" s="45" t="e">
        <f>E35/#REF!*100</f>
        <v>#REF!</v>
      </c>
      <c r="K35" s="143"/>
      <c r="L35" s="143"/>
    </row>
    <row r="36" spans="1:12" ht="18.75" x14ac:dyDescent="0.3">
      <c r="A36" s="54" t="s">
        <v>38</v>
      </c>
      <c r="B36" s="58">
        <v>10</v>
      </c>
      <c r="C36" s="59" t="s">
        <v>129</v>
      </c>
      <c r="D36" s="103">
        <f>прил._5!K152</f>
        <v>473.2</v>
      </c>
      <c r="E36" s="8">
        <f>E37</f>
        <v>370</v>
      </c>
      <c r="F36" s="46" t="e">
        <f>E36/#REF!*100</f>
        <v>#REF!</v>
      </c>
      <c r="K36" s="143"/>
      <c r="L36" s="143"/>
    </row>
    <row r="37" spans="1:12" ht="18.75" x14ac:dyDescent="0.3">
      <c r="A37" s="55" t="s">
        <v>39</v>
      </c>
      <c r="B37" s="60">
        <v>10</v>
      </c>
      <c r="C37" s="61" t="s">
        <v>130</v>
      </c>
      <c r="D37" s="102">
        <v>453.2</v>
      </c>
      <c r="E37" s="102">
        <v>370</v>
      </c>
      <c r="F37" s="102">
        <v>370</v>
      </c>
      <c r="G37" s="102">
        <v>370</v>
      </c>
      <c r="H37" s="102">
        <v>370</v>
      </c>
      <c r="I37" s="102">
        <v>370</v>
      </c>
      <c r="J37" s="141">
        <v>370</v>
      </c>
      <c r="K37" s="146"/>
      <c r="L37" s="143"/>
    </row>
    <row r="38" spans="1:12" ht="18.75" x14ac:dyDescent="0.3">
      <c r="A38" s="55" t="s">
        <v>120</v>
      </c>
      <c r="B38" s="60">
        <v>10</v>
      </c>
      <c r="C38" s="6" t="s">
        <v>26</v>
      </c>
      <c r="D38" s="102">
        <f>прил._5!K158</f>
        <v>20</v>
      </c>
      <c r="E38" s="102"/>
      <c r="F38" s="102"/>
      <c r="G38" s="146"/>
      <c r="H38" s="146"/>
      <c r="I38" s="146"/>
      <c r="J38" s="146"/>
      <c r="K38" s="146"/>
      <c r="L38" s="143"/>
    </row>
    <row r="39" spans="1:12" ht="18.75" x14ac:dyDescent="0.3">
      <c r="A39" s="53" t="s">
        <v>173</v>
      </c>
      <c r="B39" s="11" t="s">
        <v>42</v>
      </c>
      <c r="C39" s="11" t="s">
        <v>23</v>
      </c>
      <c r="D39" s="103">
        <f>прил._5!K163</f>
        <v>207.4</v>
      </c>
      <c r="E39" s="12">
        <f>E40</f>
        <v>156.9</v>
      </c>
      <c r="F39" s="46" t="e">
        <f>E39/#REF!*100</f>
        <v>#REF!</v>
      </c>
      <c r="K39" s="143"/>
      <c r="L39" s="143"/>
    </row>
    <row r="40" spans="1:12" ht="18.75" x14ac:dyDescent="0.3">
      <c r="A40" s="51" t="s">
        <v>20</v>
      </c>
      <c r="B40" s="10" t="s">
        <v>42</v>
      </c>
      <c r="C40" s="10" t="s">
        <v>24</v>
      </c>
      <c r="D40" s="102">
        <f>прил._5!K164</f>
        <v>207.4</v>
      </c>
      <c r="E40" s="57">
        <v>156.9</v>
      </c>
      <c r="F40" s="45" t="e">
        <f>E40/#REF!*100</f>
        <v>#REF!</v>
      </c>
      <c r="H40" t="s">
        <v>131</v>
      </c>
      <c r="K40" s="143"/>
      <c r="L40" s="143"/>
    </row>
    <row r="41" spans="1:12" ht="18.75" x14ac:dyDescent="0.3">
      <c r="A41" s="54" t="s">
        <v>44</v>
      </c>
      <c r="B41" s="5" t="s">
        <v>40</v>
      </c>
      <c r="C41" s="5" t="s">
        <v>23</v>
      </c>
      <c r="D41" s="103">
        <f>прил._5!K169</f>
        <v>150</v>
      </c>
      <c r="E41" s="8" t="e">
        <f>#REF!+E42</f>
        <v>#REF!</v>
      </c>
      <c r="F41" s="46" t="e">
        <f>E41/#REF!*100</f>
        <v>#REF!</v>
      </c>
      <c r="K41" s="143"/>
      <c r="L41" s="143"/>
    </row>
    <row r="42" spans="1:12" ht="18.75" x14ac:dyDescent="0.3">
      <c r="A42" s="50" t="s">
        <v>45</v>
      </c>
      <c r="B42" s="6">
        <v>12</v>
      </c>
      <c r="C42" s="6" t="s">
        <v>24</v>
      </c>
      <c r="D42" s="102">
        <f>прил._5!K174</f>
        <v>150</v>
      </c>
      <c r="E42" s="146"/>
      <c r="F42" s="146"/>
      <c r="G42" s="146"/>
      <c r="H42" s="146"/>
      <c r="I42" s="146"/>
      <c r="J42" s="146"/>
      <c r="K42" s="146"/>
      <c r="L42" s="143"/>
    </row>
    <row r="43" spans="1:12" ht="18.75" x14ac:dyDescent="0.3">
      <c r="E43" s="93"/>
      <c r="F43" s="94"/>
      <c r="K43" s="148"/>
      <c r="L43" s="143"/>
    </row>
    <row r="45" spans="1:12" ht="15" customHeight="1" x14ac:dyDescent="0.3">
      <c r="A45" s="478" t="s">
        <v>499</v>
      </c>
      <c r="B45" s="479"/>
      <c r="C45" s="479"/>
    </row>
  </sheetData>
  <mergeCells count="3">
    <mergeCell ref="A7:D7"/>
    <mergeCell ref="B5:D5"/>
    <mergeCell ref="A45:C4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6"/>
  <sheetViews>
    <sheetView topLeftCell="A30" zoomScale="90" zoomScaleNormal="90" zoomScaleSheetLayoutView="100" workbookViewId="0">
      <selection activeCell="B20" sqref="B20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314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489" t="s">
        <v>529</v>
      </c>
      <c r="D1" s="489"/>
      <c r="E1" s="489"/>
      <c r="F1" s="489"/>
      <c r="G1" s="489"/>
      <c r="H1" s="489"/>
    </row>
    <row r="2" spans="1:16" x14ac:dyDescent="0.25">
      <c r="C2" s="489" t="s">
        <v>0</v>
      </c>
      <c r="D2" s="489"/>
      <c r="E2" s="489"/>
      <c r="F2" s="489"/>
      <c r="G2" s="489"/>
      <c r="H2" s="489"/>
    </row>
    <row r="3" spans="1:16" x14ac:dyDescent="0.25">
      <c r="C3" s="489" t="s">
        <v>123</v>
      </c>
      <c r="D3" s="489"/>
      <c r="E3" s="489"/>
      <c r="F3" s="489"/>
      <c r="G3" s="489"/>
      <c r="H3" s="489"/>
    </row>
    <row r="4" spans="1:16" x14ac:dyDescent="0.25">
      <c r="C4" s="489" t="s">
        <v>2</v>
      </c>
      <c r="D4" s="489"/>
      <c r="E4" s="489"/>
      <c r="F4" s="489"/>
      <c r="G4" s="489"/>
      <c r="H4" s="489"/>
    </row>
    <row r="5" spans="1:16" x14ac:dyDescent="0.25">
      <c r="C5" s="489" t="s">
        <v>559</v>
      </c>
      <c r="D5" s="489"/>
      <c r="E5" s="489"/>
      <c r="F5" s="489"/>
      <c r="G5" s="489"/>
      <c r="H5" s="489"/>
    </row>
    <row r="6" spans="1:16" ht="52.5" customHeight="1" x14ac:dyDescent="0.25">
      <c r="A6" s="490" t="s">
        <v>566</v>
      </c>
      <c r="B6" s="490"/>
      <c r="C6" s="490"/>
      <c r="D6" s="490"/>
      <c r="E6" s="490"/>
      <c r="F6" s="490"/>
      <c r="G6" s="490"/>
      <c r="H6" s="490"/>
    </row>
    <row r="7" spans="1:16" x14ac:dyDescent="0.25">
      <c r="H7" s="405" t="s">
        <v>61</v>
      </c>
    </row>
    <row r="8" spans="1:16" ht="42" customHeight="1" x14ac:dyDescent="0.25">
      <c r="A8" s="17" t="s">
        <v>62</v>
      </c>
      <c r="B8" s="17" t="s">
        <v>4</v>
      </c>
      <c r="C8" s="481" t="s">
        <v>32</v>
      </c>
      <c r="D8" s="482"/>
      <c r="E8" s="482"/>
      <c r="F8" s="483"/>
      <c r="G8" s="132" t="s">
        <v>33</v>
      </c>
      <c r="H8" s="406" t="s">
        <v>159</v>
      </c>
      <c r="I8" s="44" t="s">
        <v>128</v>
      </c>
      <c r="J8" s="44" t="s">
        <v>127</v>
      </c>
    </row>
    <row r="9" spans="1:16" x14ac:dyDescent="0.25">
      <c r="A9" s="18">
        <v>1</v>
      </c>
      <c r="B9" s="18">
        <v>2</v>
      </c>
      <c r="C9" s="484">
        <v>6</v>
      </c>
      <c r="D9" s="485"/>
      <c r="E9" s="485"/>
      <c r="F9" s="486"/>
      <c r="G9" s="133">
        <v>7</v>
      </c>
      <c r="H9" s="286">
        <v>8</v>
      </c>
    </row>
    <row r="10" spans="1:16" ht="18" customHeight="1" x14ac:dyDescent="0.25">
      <c r="A10" s="19"/>
      <c r="B10" s="116" t="s">
        <v>65</v>
      </c>
      <c r="C10" s="125"/>
      <c r="D10" s="125"/>
      <c r="E10" s="125"/>
      <c r="F10" s="125"/>
      <c r="G10" s="19"/>
      <c r="H10" s="407">
        <f>H18+H22+H25+H31+H34+H38+H43+H45+H48+H52+H57+H63+H70+H74+H78+H82+H85+H89+H106+H110+H113+H116+H120+H124+H125+H126+H130+H134+H137+H150+H153+H155+H159+H170+H179+H128</f>
        <v>22829.8</v>
      </c>
      <c r="K10" s="323"/>
      <c r="L10" s="32"/>
      <c r="P10" s="32"/>
    </row>
    <row r="11" spans="1:16" s="23" customFormat="1" ht="0.75" hidden="1" customHeight="1" x14ac:dyDescent="0.2">
      <c r="A11" s="22"/>
      <c r="B11" s="121" t="s">
        <v>124</v>
      </c>
      <c r="C11" s="110" t="s">
        <v>24</v>
      </c>
      <c r="D11" s="110" t="s">
        <v>68</v>
      </c>
      <c r="E11" s="110" t="s">
        <v>23</v>
      </c>
      <c r="F11" s="110" t="s">
        <v>135</v>
      </c>
      <c r="G11" s="110"/>
      <c r="H11" s="407">
        <f>H12</f>
        <v>0</v>
      </c>
      <c r="J11" s="33"/>
      <c r="K11" s="322"/>
    </row>
    <row r="12" spans="1:16" s="23" customFormat="1" hidden="1" x14ac:dyDescent="0.25">
      <c r="A12" s="24"/>
      <c r="B12" s="120" t="s">
        <v>107</v>
      </c>
      <c r="C12" s="26" t="s">
        <v>24</v>
      </c>
      <c r="D12" s="26" t="s">
        <v>77</v>
      </c>
      <c r="E12" s="26" t="s">
        <v>23</v>
      </c>
      <c r="F12" s="26" t="s">
        <v>135</v>
      </c>
      <c r="G12" s="26"/>
      <c r="H12" s="404">
        <f>H13</f>
        <v>0</v>
      </c>
      <c r="K12" s="322"/>
    </row>
    <row r="13" spans="1:16" s="23" customFormat="1" ht="45" hidden="1" x14ac:dyDescent="0.25">
      <c r="A13" s="24"/>
      <c r="B13" s="120" t="s">
        <v>108</v>
      </c>
      <c r="C13" s="26" t="s">
        <v>24</v>
      </c>
      <c r="D13" s="26" t="s">
        <v>77</v>
      </c>
      <c r="E13" s="26" t="s">
        <v>23</v>
      </c>
      <c r="F13" s="26" t="s">
        <v>134</v>
      </c>
      <c r="G13" s="26"/>
      <c r="H13" s="404">
        <f>H14</f>
        <v>0</v>
      </c>
      <c r="K13" s="322"/>
    </row>
    <row r="14" spans="1:16" s="23" customFormat="1" ht="1.5" hidden="1" customHeight="1" x14ac:dyDescent="0.25">
      <c r="A14" s="24"/>
      <c r="B14" s="118" t="s">
        <v>82</v>
      </c>
      <c r="C14" s="26" t="s">
        <v>24</v>
      </c>
      <c r="D14" s="26" t="s">
        <v>77</v>
      </c>
      <c r="E14" s="26" t="s">
        <v>23</v>
      </c>
      <c r="F14" s="26" t="s">
        <v>134</v>
      </c>
      <c r="G14" s="26" t="s">
        <v>83</v>
      </c>
      <c r="H14" s="404">
        <v>0</v>
      </c>
      <c r="K14" s="322"/>
    </row>
    <row r="15" spans="1:16" s="23" customFormat="1" ht="42.75" x14ac:dyDescent="0.2">
      <c r="A15" s="22"/>
      <c r="B15" s="121" t="s">
        <v>369</v>
      </c>
      <c r="C15" s="110" t="s">
        <v>24</v>
      </c>
      <c r="D15" s="110" t="s">
        <v>68</v>
      </c>
      <c r="E15" s="110" t="s">
        <v>23</v>
      </c>
      <c r="F15" s="110" t="s">
        <v>135</v>
      </c>
      <c r="G15" s="110"/>
      <c r="H15" s="407">
        <f>H16</f>
        <v>10</v>
      </c>
      <c r="K15" s="322"/>
    </row>
    <row r="16" spans="1:16" x14ac:dyDescent="0.25">
      <c r="A16" s="24"/>
      <c r="B16" s="21" t="s">
        <v>107</v>
      </c>
      <c r="C16" s="26" t="s">
        <v>24</v>
      </c>
      <c r="D16" s="26" t="s">
        <v>77</v>
      </c>
      <c r="E16" s="26" t="s">
        <v>23</v>
      </c>
      <c r="F16" s="26" t="s">
        <v>135</v>
      </c>
      <c r="G16" s="26"/>
      <c r="H16" s="404">
        <f>H18</f>
        <v>10</v>
      </c>
      <c r="K16" s="314"/>
    </row>
    <row r="17" spans="1:11" ht="44.25" customHeight="1" x14ac:dyDescent="0.25">
      <c r="A17" s="24"/>
      <c r="B17" s="119" t="s">
        <v>170</v>
      </c>
      <c r="C17" s="26" t="s">
        <v>24</v>
      </c>
      <c r="D17" s="26" t="s">
        <v>77</v>
      </c>
      <c r="E17" s="26" t="s">
        <v>23</v>
      </c>
      <c r="F17" s="26" t="s">
        <v>134</v>
      </c>
      <c r="G17" s="26"/>
      <c r="H17" s="404">
        <f>H18</f>
        <v>10</v>
      </c>
      <c r="K17" s="314"/>
    </row>
    <row r="18" spans="1:11" ht="33.75" customHeight="1" x14ac:dyDescent="0.25">
      <c r="A18" s="24"/>
      <c r="B18" s="119" t="s">
        <v>82</v>
      </c>
      <c r="C18" s="26" t="s">
        <v>24</v>
      </c>
      <c r="D18" s="26" t="s">
        <v>77</v>
      </c>
      <c r="E18" s="26" t="s">
        <v>23</v>
      </c>
      <c r="F18" s="26" t="s">
        <v>134</v>
      </c>
      <c r="G18" s="26" t="s">
        <v>83</v>
      </c>
      <c r="H18" s="404">
        <f>прил._5!K99</f>
        <v>10</v>
      </c>
      <c r="K18" s="323"/>
    </row>
    <row r="19" spans="1:11" s="23" customFormat="1" ht="57" x14ac:dyDescent="0.2">
      <c r="A19" s="22"/>
      <c r="B19" s="121" t="s">
        <v>370</v>
      </c>
      <c r="C19" s="110" t="s">
        <v>25</v>
      </c>
      <c r="D19" s="110" t="s">
        <v>68</v>
      </c>
      <c r="E19" s="110" t="s">
        <v>23</v>
      </c>
      <c r="F19" s="110" t="s">
        <v>135</v>
      </c>
      <c r="G19" s="110"/>
      <c r="H19" s="407">
        <f>H22+H23</f>
        <v>4379</v>
      </c>
      <c r="K19" s="322"/>
    </row>
    <row r="20" spans="1:11" ht="39" customHeight="1" x14ac:dyDescent="0.25">
      <c r="A20" s="24"/>
      <c r="B20" s="118" t="s">
        <v>371</v>
      </c>
      <c r="C20" s="26" t="s">
        <v>25</v>
      </c>
      <c r="D20" s="26" t="s">
        <v>77</v>
      </c>
      <c r="E20" s="26" t="s">
        <v>23</v>
      </c>
      <c r="F20" s="26" t="s">
        <v>135</v>
      </c>
      <c r="G20" s="26"/>
      <c r="H20" s="404">
        <f>H21</f>
        <v>4016.4</v>
      </c>
      <c r="K20" s="314"/>
    </row>
    <row r="21" spans="1:11" ht="30" x14ac:dyDescent="0.25">
      <c r="A21" s="24"/>
      <c r="B21" s="120" t="str">
        <f>прил._5!B102</f>
        <v>Подпрограмма "Мероприятия, финансируемые за счет средств дорожного фонда"</v>
      </c>
      <c r="C21" s="26" t="s">
        <v>25</v>
      </c>
      <c r="D21" s="26" t="s">
        <v>77</v>
      </c>
      <c r="E21" s="26" t="s">
        <v>23</v>
      </c>
      <c r="F21" s="26" t="s">
        <v>136</v>
      </c>
      <c r="G21" s="26"/>
      <c r="H21" s="404">
        <f>H22</f>
        <v>4016.4</v>
      </c>
      <c r="K21" s="314"/>
    </row>
    <row r="22" spans="1:11" s="31" customFormat="1" ht="28.5" customHeight="1" x14ac:dyDescent="0.25">
      <c r="A22" s="24"/>
      <c r="B22" s="119" t="s">
        <v>82</v>
      </c>
      <c r="C22" s="26" t="s">
        <v>25</v>
      </c>
      <c r="D22" s="26" t="s">
        <v>77</v>
      </c>
      <c r="E22" s="26" t="s">
        <v>23</v>
      </c>
      <c r="F22" s="26" t="s">
        <v>136</v>
      </c>
      <c r="G22" s="26" t="s">
        <v>83</v>
      </c>
      <c r="H22" s="404">
        <f>прил._5!K103</f>
        <v>4016.4</v>
      </c>
      <c r="K22" s="314"/>
    </row>
    <row r="23" spans="1:11" s="31" customFormat="1" ht="28.5" customHeight="1" x14ac:dyDescent="0.25">
      <c r="A23" s="24"/>
      <c r="B23" s="177" t="s">
        <v>514</v>
      </c>
      <c r="C23" s="249" t="s">
        <v>25</v>
      </c>
      <c r="D23" s="249" t="s">
        <v>70</v>
      </c>
      <c r="E23" s="249" t="s">
        <v>23</v>
      </c>
      <c r="F23" s="249" t="s">
        <v>135</v>
      </c>
      <c r="G23" s="249"/>
      <c r="H23" s="404">
        <f>H24</f>
        <v>362.6</v>
      </c>
      <c r="K23" s="314"/>
    </row>
    <row r="24" spans="1:11" s="31" customFormat="1" ht="28.5" customHeight="1" x14ac:dyDescent="0.25">
      <c r="A24" s="24"/>
      <c r="B24" s="177" t="s">
        <v>513</v>
      </c>
      <c r="C24" s="249" t="s">
        <v>25</v>
      </c>
      <c r="D24" s="249" t="s">
        <v>70</v>
      </c>
      <c r="E24" s="249" t="s">
        <v>23</v>
      </c>
      <c r="F24" s="249" t="s">
        <v>136</v>
      </c>
      <c r="G24" s="249"/>
      <c r="H24" s="404">
        <f>H25</f>
        <v>362.6</v>
      </c>
      <c r="K24" s="314"/>
    </row>
    <row r="25" spans="1:11" s="31" customFormat="1" ht="28.5" customHeight="1" x14ac:dyDescent="0.25">
      <c r="A25" s="24"/>
      <c r="B25" s="177" t="s">
        <v>82</v>
      </c>
      <c r="C25" s="249" t="s">
        <v>25</v>
      </c>
      <c r="D25" s="249" t="s">
        <v>70</v>
      </c>
      <c r="E25" s="249" t="s">
        <v>23</v>
      </c>
      <c r="F25" s="249" t="s">
        <v>136</v>
      </c>
      <c r="G25" s="249" t="s">
        <v>83</v>
      </c>
      <c r="H25" s="404">
        <f>прил._5!K106</f>
        <v>362.6</v>
      </c>
      <c r="K25" s="314"/>
    </row>
    <row r="26" spans="1:11" s="31" customFormat="1" ht="57" customHeight="1" x14ac:dyDescent="0.25">
      <c r="A26" s="22"/>
      <c r="B26" s="121" t="str">
        <f>прил._5!B78</f>
        <v xml:space="preserve">Муниципальная программа "Обеспечение безопасности и развитие казачества </v>
      </c>
      <c r="C26" s="110" t="s">
        <v>30</v>
      </c>
      <c r="D26" s="110" t="s">
        <v>68</v>
      </c>
      <c r="E26" s="110" t="s">
        <v>23</v>
      </c>
      <c r="F26" s="110" t="s">
        <v>135</v>
      </c>
      <c r="G26" s="110"/>
      <c r="H26" s="407">
        <f>H36+H31+H33</f>
        <v>45</v>
      </c>
      <c r="K26" s="314"/>
    </row>
    <row r="27" spans="1:11" s="31" customFormat="1" ht="48" customHeight="1" x14ac:dyDescent="0.25">
      <c r="A27" s="24"/>
      <c r="B27" s="120" t="s">
        <v>175</v>
      </c>
      <c r="C27" s="26" t="s">
        <v>30</v>
      </c>
      <c r="D27" s="26" t="s">
        <v>77</v>
      </c>
      <c r="E27" s="26" t="s">
        <v>23</v>
      </c>
      <c r="F27" s="26" t="s">
        <v>135</v>
      </c>
      <c r="G27" s="26"/>
      <c r="H27" s="404">
        <f>H30</f>
        <v>20</v>
      </c>
      <c r="K27" s="314"/>
    </row>
    <row r="28" spans="1:11" ht="17.25" hidden="1" customHeight="1" x14ac:dyDescent="0.25">
      <c r="A28" s="24"/>
      <c r="B28" s="21" t="s">
        <v>52</v>
      </c>
      <c r="C28" s="26" t="s">
        <v>30</v>
      </c>
      <c r="D28" s="26" t="s">
        <v>77</v>
      </c>
      <c r="E28" s="26"/>
      <c r="F28" s="26" t="s">
        <v>155</v>
      </c>
      <c r="G28" s="26"/>
      <c r="H28" s="404"/>
      <c r="K28" s="314"/>
    </row>
    <row r="29" spans="1:11" ht="28.5" hidden="1" customHeight="1" x14ac:dyDescent="0.25">
      <c r="A29" s="24"/>
      <c r="B29" s="21" t="s">
        <v>82</v>
      </c>
      <c r="C29" s="26" t="s">
        <v>30</v>
      </c>
      <c r="D29" s="26" t="s">
        <v>77</v>
      </c>
      <c r="E29" s="26"/>
      <c r="F29" s="26" t="s">
        <v>155</v>
      </c>
      <c r="G29" s="26" t="s">
        <v>83</v>
      </c>
      <c r="H29" s="404"/>
      <c r="K29" s="314"/>
    </row>
    <row r="30" spans="1:11" ht="95.25" customHeight="1" x14ac:dyDescent="0.25">
      <c r="A30" s="24"/>
      <c r="B30" s="119" t="str">
        <f>прил._5!B80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0" s="26" t="s">
        <v>30</v>
      </c>
      <c r="D30" s="26" t="s">
        <v>77</v>
      </c>
      <c r="E30" s="26" t="s">
        <v>23</v>
      </c>
      <c r="F30" s="26" t="s">
        <v>155</v>
      </c>
      <c r="G30" s="26"/>
      <c r="H30" s="404">
        <f>H31</f>
        <v>20</v>
      </c>
      <c r="K30" s="314"/>
    </row>
    <row r="31" spans="1:11" ht="30" customHeight="1" x14ac:dyDescent="0.25">
      <c r="A31" s="24"/>
      <c r="B31" s="119" t="s">
        <v>82</v>
      </c>
      <c r="C31" s="26" t="s">
        <v>30</v>
      </c>
      <c r="D31" s="26" t="s">
        <v>77</v>
      </c>
      <c r="E31" s="26" t="s">
        <v>23</v>
      </c>
      <c r="F31" s="26" t="s">
        <v>155</v>
      </c>
      <c r="G31" s="26" t="s">
        <v>83</v>
      </c>
      <c r="H31" s="404">
        <f>прил._5!K81</f>
        <v>20</v>
      </c>
      <c r="K31" s="314"/>
    </row>
    <row r="32" spans="1:11" ht="30" customHeight="1" x14ac:dyDescent="0.25">
      <c r="A32" s="24"/>
      <c r="B32" s="83" t="s">
        <v>406</v>
      </c>
      <c r="C32" s="26" t="s">
        <v>30</v>
      </c>
      <c r="D32" s="26" t="s">
        <v>90</v>
      </c>
      <c r="E32" s="26" t="s">
        <v>23</v>
      </c>
      <c r="F32" s="26" t="s">
        <v>135</v>
      </c>
      <c r="G32" s="26"/>
      <c r="H32" s="404">
        <f>H34</f>
        <v>5</v>
      </c>
      <c r="K32" s="314"/>
    </row>
    <row r="33" spans="1:11" ht="54.75" customHeight="1" x14ac:dyDescent="0.25">
      <c r="A33" s="24"/>
      <c r="B33" s="83" t="s">
        <v>407</v>
      </c>
      <c r="C33" s="26" t="s">
        <v>30</v>
      </c>
      <c r="D33" s="26" t="s">
        <v>90</v>
      </c>
      <c r="E33" s="26" t="s">
        <v>23</v>
      </c>
      <c r="F33" s="26" t="s">
        <v>408</v>
      </c>
      <c r="G33" s="26"/>
      <c r="H33" s="404">
        <f>H34</f>
        <v>5</v>
      </c>
      <c r="K33" s="314"/>
    </row>
    <row r="34" spans="1:11" ht="30" customHeight="1" x14ac:dyDescent="0.25">
      <c r="A34" s="24"/>
      <c r="B34" s="83" t="s">
        <v>82</v>
      </c>
      <c r="C34" s="26" t="s">
        <v>30</v>
      </c>
      <c r="D34" s="26" t="s">
        <v>90</v>
      </c>
      <c r="E34" s="26" t="s">
        <v>23</v>
      </c>
      <c r="F34" s="26" t="s">
        <v>408</v>
      </c>
      <c r="G34" s="26" t="s">
        <v>83</v>
      </c>
      <c r="H34" s="404">
        <v>5</v>
      </c>
      <c r="K34" s="314"/>
    </row>
    <row r="35" spans="1:11" ht="63.75" customHeight="1" x14ac:dyDescent="0.25">
      <c r="A35" s="24"/>
      <c r="B35" s="28" t="str">
        <f>прил._5!B90</f>
        <v>Муниципальная программа "Обеспечение безопасности и развитие казачества в Новодмитриевском сельском поселении на 2021-2023 годы"</v>
      </c>
      <c r="C35" s="26" t="s">
        <v>30</v>
      </c>
      <c r="D35" s="26" t="s">
        <v>68</v>
      </c>
      <c r="E35" s="26" t="s">
        <v>23</v>
      </c>
      <c r="F35" s="26" t="s">
        <v>135</v>
      </c>
      <c r="G35" s="26"/>
      <c r="H35" s="404">
        <f>H38</f>
        <v>20</v>
      </c>
      <c r="K35" s="314"/>
    </row>
    <row r="36" spans="1:11" ht="17.25" customHeight="1" x14ac:dyDescent="0.25">
      <c r="A36" s="24"/>
      <c r="B36" s="118" t="s">
        <v>97</v>
      </c>
      <c r="C36" s="26" t="s">
        <v>30</v>
      </c>
      <c r="D36" s="26" t="s">
        <v>92</v>
      </c>
      <c r="E36" s="26" t="s">
        <v>23</v>
      </c>
      <c r="F36" s="26" t="s">
        <v>135</v>
      </c>
      <c r="G36" s="26"/>
      <c r="H36" s="404">
        <v>20</v>
      </c>
      <c r="K36" s="314"/>
    </row>
    <row r="37" spans="1:11" ht="29.25" customHeight="1" x14ac:dyDescent="0.25">
      <c r="A37" s="24"/>
      <c r="B37" s="118" t="str">
        <f>прил._5!B92</f>
        <v>Подпрограмма "Поддержка и развитие Кубанского казачества"</v>
      </c>
      <c r="C37" s="26" t="s">
        <v>30</v>
      </c>
      <c r="D37" s="26" t="s">
        <v>92</v>
      </c>
      <c r="E37" s="26" t="s">
        <v>23</v>
      </c>
      <c r="F37" s="26" t="s">
        <v>156</v>
      </c>
      <c r="G37" s="26"/>
      <c r="H37" s="404">
        <v>20</v>
      </c>
      <c r="K37" s="314"/>
    </row>
    <row r="38" spans="1:11" ht="43.5" customHeight="1" x14ac:dyDescent="0.25">
      <c r="A38" s="24"/>
      <c r="B38" s="336" t="s">
        <v>372</v>
      </c>
      <c r="C38" s="26" t="s">
        <v>30</v>
      </c>
      <c r="D38" s="26" t="s">
        <v>92</v>
      </c>
      <c r="E38" s="26" t="s">
        <v>23</v>
      </c>
      <c r="F38" s="26" t="s">
        <v>156</v>
      </c>
      <c r="G38" s="26" t="s">
        <v>114</v>
      </c>
      <c r="H38" s="404">
        <f>прил._5!K93</f>
        <v>20</v>
      </c>
      <c r="K38" s="314"/>
    </row>
    <row r="39" spans="1:11" ht="45" customHeight="1" x14ac:dyDescent="0.25">
      <c r="A39" s="22"/>
      <c r="B39" s="121" t="str">
        <f>прил._5!B142</f>
        <v>Муниципальная программа "Развитие культуры на 2021-2023 годы  в Новодмитриевском сельском поселении"</v>
      </c>
      <c r="C39" s="110" t="s">
        <v>28</v>
      </c>
      <c r="D39" s="110" t="s">
        <v>68</v>
      </c>
      <c r="E39" s="110" t="s">
        <v>23</v>
      </c>
      <c r="F39" s="110" t="s">
        <v>135</v>
      </c>
      <c r="G39" s="110"/>
      <c r="H39" s="407">
        <f>H41+H46</f>
        <v>4940</v>
      </c>
      <c r="K39" s="314"/>
    </row>
    <row r="40" spans="1:11" ht="15.75" customHeight="1" x14ac:dyDescent="0.25">
      <c r="A40" s="24"/>
      <c r="B40" s="135" t="s">
        <v>166</v>
      </c>
      <c r="C40" s="26" t="s">
        <v>28</v>
      </c>
      <c r="D40" s="26" t="s">
        <v>77</v>
      </c>
      <c r="E40" s="26" t="s">
        <v>23</v>
      </c>
      <c r="F40" s="26" t="s">
        <v>135</v>
      </c>
      <c r="G40" s="26"/>
      <c r="H40" s="404">
        <f>H41</f>
        <v>4920</v>
      </c>
      <c r="K40" s="314"/>
    </row>
    <row r="41" spans="1:11" ht="29.25" customHeight="1" x14ac:dyDescent="0.25">
      <c r="A41" s="29"/>
      <c r="B41" s="135" t="s">
        <v>115</v>
      </c>
      <c r="C41" s="26" t="s">
        <v>28</v>
      </c>
      <c r="D41" s="26" t="s">
        <v>77</v>
      </c>
      <c r="E41" s="26" t="s">
        <v>30</v>
      </c>
      <c r="F41" s="26" t="s">
        <v>135</v>
      </c>
      <c r="G41" s="26"/>
      <c r="H41" s="404">
        <f>H45+H42</f>
        <v>4920</v>
      </c>
      <c r="K41" s="314"/>
    </row>
    <row r="42" spans="1:11" ht="29.25" customHeight="1" x14ac:dyDescent="0.25">
      <c r="A42" s="29"/>
      <c r="B42" s="159" t="s">
        <v>518</v>
      </c>
      <c r="C42" s="26" t="s">
        <v>28</v>
      </c>
      <c r="D42" s="26" t="s">
        <v>77</v>
      </c>
      <c r="E42" s="26" t="s">
        <v>30</v>
      </c>
      <c r="F42" s="26" t="s">
        <v>512</v>
      </c>
      <c r="G42" s="26"/>
      <c r="H42" s="404">
        <f>H43</f>
        <v>0</v>
      </c>
      <c r="K42" s="314"/>
    </row>
    <row r="43" spans="1:11" ht="29.25" customHeight="1" x14ac:dyDescent="0.25">
      <c r="A43" s="29"/>
      <c r="B43" s="159" t="s">
        <v>511</v>
      </c>
      <c r="C43" s="26" t="s">
        <v>28</v>
      </c>
      <c r="D43" s="26" t="s">
        <v>77</v>
      </c>
      <c r="E43" s="26" t="s">
        <v>30</v>
      </c>
      <c r="F43" s="26" t="s">
        <v>512</v>
      </c>
      <c r="G43" s="26" t="s">
        <v>114</v>
      </c>
      <c r="H43" s="404">
        <f>прил._5!K146</f>
        <v>0</v>
      </c>
      <c r="K43" s="314"/>
    </row>
    <row r="44" spans="1:11" ht="48" customHeight="1" x14ac:dyDescent="0.25">
      <c r="A44" s="29"/>
      <c r="B44" s="135" t="str">
        <f>прил._5!B147</f>
        <v>Подпрограмма "Расходы на обеспечение деятельности (оказание услуг) муниципальных учреждений"</v>
      </c>
      <c r="C44" s="26" t="s">
        <v>28</v>
      </c>
      <c r="D44" s="26" t="s">
        <v>77</v>
      </c>
      <c r="E44" s="26" t="s">
        <v>30</v>
      </c>
      <c r="F44" s="26" t="s">
        <v>137</v>
      </c>
      <c r="G44" s="26"/>
      <c r="H44" s="404">
        <f>H45</f>
        <v>4920</v>
      </c>
      <c r="K44" s="314"/>
    </row>
    <row r="45" spans="1:11" ht="45.75" customHeight="1" x14ac:dyDescent="0.25">
      <c r="A45" s="29"/>
      <c r="B45" s="135" t="s">
        <v>161</v>
      </c>
      <c r="C45" s="26" t="s">
        <v>28</v>
      </c>
      <c r="D45" s="26" t="s">
        <v>77</v>
      </c>
      <c r="E45" s="26" t="s">
        <v>30</v>
      </c>
      <c r="F45" s="26" t="s">
        <v>137</v>
      </c>
      <c r="G45" s="26" t="s">
        <v>114</v>
      </c>
      <c r="H45" s="404">
        <f>прил._5!K148</f>
        <v>4920</v>
      </c>
      <c r="K45" s="314"/>
    </row>
    <row r="46" spans="1:11" ht="28.5" customHeight="1" x14ac:dyDescent="0.25">
      <c r="A46" s="24"/>
      <c r="B46" s="120" t="s">
        <v>116</v>
      </c>
      <c r="C46" s="26" t="s">
        <v>28</v>
      </c>
      <c r="D46" s="26" t="s">
        <v>77</v>
      </c>
      <c r="E46" s="26" t="s">
        <v>31</v>
      </c>
      <c r="F46" s="26" t="s">
        <v>135</v>
      </c>
      <c r="G46" s="26"/>
      <c r="H46" s="404">
        <f>H48</f>
        <v>20</v>
      </c>
      <c r="K46" s="314"/>
    </row>
    <row r="47" spans="1:11" ht="30.75" customHeight="1" x14ac:dyDescent="0.25">
      <c r="A47" s="24"/>
      <c r="B47" s="21" t="str">
        <f>прил._5!B150</f>
        <v>Мероприятия в сфере сохранения и развития культуры</v>
      </c>
      <c r="C47" s="26" t="s">
        <v>28</v>
      </c>
      <c r="D47" s="26" t="s">
        <v>77</v>
      </c>
      <c r="E47" s="26" t="s">
        <v>31</v>
      </c>
      <c r="F47" s="26" t="s">
        <v>138</v>
      </c>
      <c r="G47" s="26"/>
      <c r="H47" s="404">
        <f>H48</f>
        <v>20</v>
      </c>
      <c r="K47" s="314"/>
    </row>
    <row r="48" spans="1:11" ht="34.5" customHeight="1" x14ac:dyDescent="0.25">
      <c r="A48" s="24"/>
      <c r="B48" s="118" t="s">
        <v>82</v>
      </c>
      <c r="C48" s="26" t="s">
        <v>28</v>
      </c>
      <c r="D48" s="26" t="s">
        <v>77</v>
      </c>
      <c r="E48" s="26" t="s">
        <v>31</v>
      </c>
      <c r="F48" s="26" t="s">
        <v>138</v>
      </c>
      <c r="G48" s="26" t="s">
        <v>83</v>
      </c>
      <c r="H48" s="404">
        <f>прил._5!K151</f>
        <v>20</v>
      </c>
      <c r="K48" s="314"/>
    </row>
    <row r="49" spans="1:11" ht="56.25" customHeight="1" x14ac:dyDescent="0.25">
      <c r="A49" s="24"/>
      <c r="B49" s="121" t="str">
        <f>прил._5!B165</f>
        <v>Муниципальная программа "Развитие физической культуры и спорта в Новодмитриевском сельском поселении Северского района</v>
      </c>
      <c r="C49" s="110" t="s">
        <v>31</v>
      </c>
      <c r="D49" s="110" t="s">
        <v>77</v>
      </c>
      <c r="E49" s="110" t="s">
        <v>26</v>
      </c>
      <c r="F49" s="110" t="s">
        <v>135</v>
      </c>
      <c r="G49" s="110"/>
      <c r="H49" s="407">
        <f>H50</f>
        <v>207.4</v>
      </c>
      <c r="K49" s="314"/>
    </row>
    <row r="50" spans="1:11" ht="29.25" customHeight="1" x14ac:dyDescent="0.25">
      <c r="A50" s="24"/>
      <c r="B50" s="21" t="s">
        <v>121</v>
      </c>
      <c r="C50" s="26" t="s">
        <v>31</v>
      </c>
      <c r="D50" s="26" t="s">
        <v>77</v>
      </c>
      <c r="E50" s="26" t="s">
        <v>26</v>
      </c>
      <c r="F50" s="26" t="s">
        <v>69</v>
      </c>
      <c r="G50" s="26"/>
      <c r="H50" s="404">
        <f>H51</f>
        <v>207.4</v>
      </c>
      <c r="K50" s="314"/>
    </row>
    <row r="51" spans="1:11" ht="29.25" customHeight="1" x14ac:dyDescent="0.25">
      <c r="A51" s="24"/>
      <c r="B51" s="21" t="s">
        <v>121</v>
      </c>
      <c r="C51" s="26" t="s">
        <v>31</v>
      </c>
      <c r="D51" s="26" t="s">
        <v>77</v>
      </c>
      <c r="E51" s="26" t="s">
        <v>26</v>
      </c>
      <c r="F51" s="26" t="s">
        <v>139</v>
      </c>
      <c r="G51" s="26"/>
      <c r="H51" s="404">
        <f>H52</f>
        <v>207.4</v>
      </c>
      <c r="K51" s="314"/>
    </row>
    <row r="52" spans="1:11" ht="75" customHeight="1" x14ac:dyDescent="0.25">
      <c r="A52" s="24"/>
      <c r="B52" s="20" t="s">
        <v>78</v>
      </c>
      <c r="C52" s="26" t="s">
        <v>31</v>
      </c>
      <c r="D52" s="26" t="s">
        <v>77</v>
      </c>
      <c r="E52" s="26" t="s">
        <v>26</v>
      </c>
      <c r="F52" s="26" t="s">
        <v>139</v>
      </c>
      <c r="G52" s="26" t="s">
        <v>79</v>
      </c>
      <c r="H52" s="404">
        <f>прил._5!K168</f>
        <v>207.4</v>
      </c>
      <c r="K52" s="314"/>
    </row>
    <row r="53" spans="1:11" ht="49.5" customHeight="1" x14ac:dyDescent="0.25">
      <c r="A53" s="22"/>
      <c r="B53" s="121" t="str">
        <f>прил._5!B136</f>
        <v xml:space="preserve">Муниципальная программа "Молодежь Новодмитриевского сельского поселения Северского района на 2021-2023 годы  </v>
      </c>
      <c r="C53" s="110" t="s">
        <v>101</v>
      </c>
      <c r="D53" s="110" t="s">
        <v>68</v>
      </c>
      <c r="E53" s="110" t="s">
        <v>23</v>
      </c>
      <c r="F53" s="110" t="s">
        <v>135</v>
      </c>
      <c r="G53" s="110"/>
      <c r="H53" s="407">
        <f>H57</f>
        <v>10</v>
      </c>
      <c r="I53" s="35"/>
      <c r="J53" s="35"/>
      <c r="K53" s="314"/>
    </row>
    <row r="54" spans="1:11" ht="37.5" customHeight="1" x14ac:dyDescent="0.25">
      <c r="A54" s="24"/>
      <c r="B54" s="152" t="s">
        <v>374</v>
      </c>
      <c r="C54" s="39" t="s">
        <v>101</v>
      </c>
      <c r="D54" s="39" t="s">
        <v>77</v>
      </c>
      <c r="E54" s="39" t="s">
        <v>23</v>
      </c>
      <c r="F54" s="39" t="s">
        <v>135</v>
      </c>
      <c r="G54" s="26"/>
      <c r="H54" s="404">
        <f>H55</f>
        <v>10</v>
      </c>
      <c r="I54" s="35"/>
      <c r="J54" s="35"/>
      <c r="K54" s="314"/>
    </row>
    <row r="55" spans="1:11" ht="48.75" customHeight="1" x14ac:dyDescent="0.25">
      <c r="A55" s="24"/>
      <c r="B55" s="37" t="s">
        <v>165</v>
      </c>
      <c r="C55" s="39" t="s">
        <v>101</v>
      </c>
      <c r="D55" s="39" t="s">
        <v>77</v>
      </c>
      <c r="E55" s="39" t="s">
        <v>22</v>
      </c>
      <c r="F55" s="39" t="s">
        <v>135</v>
      </c>
      <c r="G55" s="26"/>
      <c r="H55" s="404">
        <f>H56</f>
        <v>10</v>
      </c>
      <c r="I55" s="35"/>
      <c r="J55" s="35"/>
      <c r="K55" s="314"/>
    </row>
    <row r="56" spans="1:11" ht="30" customHeight="1" x14ac:dyDescent="0.25">
      <c r="A56" s="24"/>
      <c r="B56" s="80" t="s">
        <v>36</v>
      </c>
      <c r="C56" s="39" t="s">
        <v>101</v>
      </c>
      <c r="D56" s="39" t="s">
        <v>77</v>
      </c>
      <c r="E56" s="39" t="s">
        <v>22</v>
      </c>
      <c r="F56" s="39" t="s">
        <v>140</v>
      </c>
      <c r="G56" s="26"/>
      <c r="H56" s="404">
        <f>H57</f>
        <v>10</v>
      </c>
      <c r="I56" s="35"/>
      <c r="J56" s="35"/>
      <c r="K56" s="314"/>
    </row>
    <row r="57" spans="1:11" ht="29.25" customHeight="1" x14ac:dyDescent="0.25">
      <c r="A57" s="22"/>
      <c r="B57" s="80" t="s">
        <v>82</v>
      </c>
      <c r="C57" s="39" t="s">
        <v>101</v>
      </c>
      <c r="D57" s="39" t="s">
        <v>77</v>
      </c>
      <c r="E57" s="39" t="s">
        <v>22</v>
      </c>
      <c r="F57" s="39" t="s">
        <v>140</v>
      </c>
      <c r="G57" s="26" t="s">
        <v>83</v>
      </c>
      <c r="H57" s="404">
        <f>прил._5!K139</f>
        <v>10</v>
      </c>
      <c r="I57" s="35"/>
      <c r="J57" s="35"/>
      <c r="K57" s="314"/>
    </row>
    <row r="58" spans="1:11" ht="30" hidden="1" x14ac:dyDescent="0.25">
      <c r="A58" s="24"/>
      <c r="B58" s="28" t="s">
        <v>82</v>
      </c>
      <c r="C58" s="26" t="s">
        <v>101</v>
      </c>
      <c r="D58" s="26" t="s">
        <v>77</v>
      </c>
      <c r="E58" s="26" t="s">
        <v>24</v>
      </c>
      <c r="F58" s="26" t="s">
        <v>140</v>
      </c>
      <c r="G58" s="26" t="s">
        <v>79</v>
      </c>
      <c r="H58" s="404"/>
      <c r="I58" s="35"/>
      <c r="J58" s="35"/>
      <c r="K58" s="314"/>
    </row>
    <row r="59" spans="1:11" ht="21" hidden="1" customHeight="1" x14ac:dyDescent="0.25">
      <c r="A59" s="24"/>
      <c r="B59" s="118" t="s">
        <v>82</v>
      </c>
      <c r="C59" s="26" t="s">
        <v>101</v>
      </c>
      <c r="D59" s="26" t="s">
        <v>77</v>
      </c>
      <c r="E59" s="26" t="s">
        <v>24</v>
      </c>
      <c r="F59" s="26" t="s">
        <v>140</v>
      </c>
      <c r="G59" s="26" t="s">
        <v>83</v>
      </c>
      <c r="H59" s="404"/>
      <c r="I59" s="35">
        <v>0</v>
      </c>
      <c r="J59" s="35">
        <v>0</v>
      </c>
      <c r="K59" s="314"/>
    </row>
    <row r="60" spans="1:11" ht="60" customHeight="1" x14ac:dyDescent="0.25">
      <c r="A60" s="29"/>
      <c r="B60" s="121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0" s="110" t="s">
        <v>42</v>
      </c>
      <c r="D60" s="110" t="s">
        <v>68</v>
      </c>
      <c r="E60" s="110" t="s">
        <v>23</v>
      </c>
      <c r="F60" s="110" t="s">
        <v>135</v>
      </c>
      <c r="G60" s="112"/>
      <c r="H60" s="407">
        <f>H61</f>
        <v>14.4</v>
      </c>
      <c r="K60" s="314"/>
    </row>
    <row r="61" spans="1:11" ht="27.75" customHeight="1" x14ac:dyDescent="0.25">
      <c r="A61" s="29"/>
      <c r="B61" s="120" t="s">
        <v>94</v>
      </c>
      <c r="C61" s="26" t="s">
        <v>42</v>
      </c>
      <c r="D61" s="26" t="s">
        <v>77</v>
      </c>
      <c r="E61" s="26" t="s">
        <v>23</v>
      </c>
      <c r="F61" s="26" t="s">
        <v>135</v>
      </c>
      <c r="G61" s="30"/>
      <c r="H61" s="404">
        <f>H62</f>
        <v>14.4</v>
      </c>
      <c r="K61" s="314"/>
    </row>
    <row r="62" spans="1:11" ht="33.75" customHeight="1" x14ac:dyDescent="0.25">
      <c r="A62" s="29"/>
      <c r="B62" s="120" t="s">
        <v>95</v>
      </c>
      <c r="C62" s="26" t="s">
        <v>42</v>
      </c>
      <c r="D62" s="26" t="s">
        <v>77</v>
      </c>
      <c r="E62" s="26" t="s">
        <v>23</v>
      </c>
      <c r="F62" s="26" t="s">
        <v>141</v>
      </c>
      <c r="G62" s="30"/>
      <c r="H62" s="404">
        <f>H63</f>
        <v>14.4</v>
      </c>
      <c r="K62" s="314"/>
    </row>
    <row r="63" spans="1:11" ht="28.5" customHeight="1" x14ac:dyDescent="0.25">
      <c r="A63" s="29"/>
      <c r="B63" s="21" t="str">
        <f>прил._5!B61</f>
        <v>Социальное обеспечение и иные выплаты населению</v>
      </c>
      <c r="C63" s="26" t="s">
        <v>42</v>
      </c>
      <c r="D63" s="26" t="s">
        <v>77</v>
      </c>
      <c r="E63" s="26" t="s">
        <v>23</v>
      </c>
      <c r="F63" s="26" t="s">
        <v>141</v>
      </c>
      <c r="G63" s="30" t="s">
        <v>119</v>
      </c>
      <c r="H63" s="404">
        <f>прил._5!K61</f>
        <v>14.4</v>
      </c>
      <c r="K63" s="314"/>
    </row>
    <row r="64" spans="1:11" ht="32.25" hidden="1" customHeight="1" x14ac:dyDescent="0.25">
      <c r="A64" s="29"/>
      <c r="B64" s="81" t="s">
        <v>162</v>
      </c>
      <c r="C64" s="39" t="s">
        <v>40</v>
      </c>
      <c r="D64" s="39" t="s">
        <v>68</v>
      </c>
      <c r="E64" s="39" t="s">
        <v>23</v>
      </c>
      <c r="F64" s="39" t="s">
        <v>135</v>
      </c>
      <c r="G64" s="136"/>
      <c r="H64" s="407"/>
      <c r="K64" s="314"/>
    </row>
    <row r="65" spans="1:11" ht="22.5" hidden="1" customHeight="1" x14ac:dyDescent="0.25">
      <c r="A65" s="29"/>
      <c r="B65" s="137" t="s">
        <v>163</v>
      </c>
      <c r="C65" s="39" t="s">
        <v>40</v>
      </c>
      <c r="D65" s="39" t="s">
        <v>77</v>
      </c>
      <c r="E65" s="39" t="s">
        <v>23</v>
      </c>
      <c r="F65" s="39" t="s">
        <v>164</v>
      </c>
      <c r="G65" s="136"/>
      <c r="H65" s="404"/>
      <c r="K65" s="314"/>
    </row>
    <row r="66" spans="1:11" ht="30" hidden="1" customHeight="1" x14ac:dyDescent="0.25">
      <c r="A66" s="29"/>
      <c r="B66" s="137" t="s">
        <v>113</v>
      </c>
      <c r="C66" s="39" t="s">
        <v>40</v>
      </c>
      <c r="D66" s="39" t="s">
        <v>77</v>
      </c>
      <c r="E66" s="39" t="s">
        <v>23</v>
      </c>
      <c r="F66" s="39" t="s">
        <v>164</v>
      </c>
      <c r="G66" s="136" t="s">
        <v>114</v>
      </c>
      <c r="H66" s="404"/>
      <c r="K66" s="314"/>
    </row>
    <row r="67" spans="1:11" s="23" customFormat="1" ht="72" customHeight="1" x14ac:dyDescent="0.2">
      <c r="A67" s="25"/>
      <c r="B67" s="162" t="s">
        <v>168</v>
      </c>
      <c r="C67" s="69" t="s">
        <v>40</v>
      </c>
      <c r="D67" s="69" t="s">
        <v>68</v>
      </c>
      <c r="E67" s="69" t="s">
        <v>23</v>
      </c>
      <c r="F67" s="69" t="s">
        <v>135</v>
      </c>
      <c r="G67" s="163"/>
      <c r="H67" s="407">
        <f>H70</f>
        <v>20</v>
      </c>
      <c r="K67" s="322"/>
    </row>
    <row r="68" spans="1:11" ht="30" customHeight="1" x14ac:dyDescent="0.25">
      <c r="A68" s="29"/>
      <c r="B68" s="161" t="s">
        <v>169</v>
      </c>
      <c r="C68" s="39" t="s">
        <v>40</v>
      </c>
      <c r="D68" s="39" t="s">
        <v>77</v>
      </c>
      <c r="E68" s="39" t="s">
        <v>23</v>
      </c>
      <c r="F68" s="39" t="s">
        <v>135</v>
      </c>
      <c r="G68" s="136"/>
      <c r="H68" s="404">
        <f>H69</f>
        <v>20</v>
      </c>
      <c r="K68" s="314"/>
    </row>
    <row r="69" spans="1:11" ht="30" customHeight="1" x14ac:dyDescent="0.25">
      <c r="A69" s="29"/>
      <c r="B69" s="161" t="s">
        <v>169</v>
      </c>
      <c r="C69" s="39" t="s">
        <v>40</v>
      </c>
      <c r="D69" s="39" t="s">
        <v>77</v>
      </c>
      <c r="E69" s="39" t="s">
        <v>23</v>
      </c>
      <c r="F69" s="39" t="s">
        <v>164</v>
      </c>
      <c r="G69" s="136"/>
      <c r="H69" s="404">
        <f>H70</f>
        <v>20</v>
      </c>
      <c r="K69" s="314"/>
    </row>
    <row r="70" spans="1:11" ht="44.25" customHeight="1" x14ac:dyDescent="0.25">
      <c r="A70" s="29"/>
      <c r="B70" s="161" t="s">
        <v>113</v>
      </c>
      <c r="C70" s="39" t="s">
        <v>40</v>
      </c>
      <c r="D70" s="39" t="s">
        <v>77</v>
      </c>
      <c r="E70" s="39" t="s">
        <v>23</v>
      </c>
      <c r="F70" s="39" t="s">
        <v>164</v>
      </c>
      <c r="G70" s="136" t="s">
        <v>114</v>
      </c>
      <c r="H70" s="404">
        <f>прил._5!K162</f>
        <v>20</v>
      </c>
      <c r="K70" s="314"/>
    </row>
    <row r="71" spans="1:11" ht="58.5" customHeight="1" x14ac:dyDescent="0.25">
      <c r="A71" s="29"/>
      <c r="B71" s="337" t="s">
        <v>231</v>
      </c>
      <c r="C71" s="69" t="s">
        <v>41</v>
      </c>
      <c r="D71" s="69" t="s">
        <v>68</v>
      </c>
      <c r="E71" s="69" t="s">
        <v>23</v>
      </c>
      <c r="F71" s="69" t="s">
        <v>135</v>
      </c>
      <c r="G71" s="163"/>
      <c r="H71" s="407">
        <f>H74</f>
        <v>146.5</v>
      </c>
      <c r="K71" s="314"/>
    </row>
    <row r="72" spans="1:11" ht="30.75" customHeight="1" x14ac:dyDescent="0.25">
      <c r="A72" s="29"/>
      <c r="B72" s="159" t="s">
        <v>194</v>
      </c>
      <c r="C72" s="249" t="s">
        <v>41</v>
      </c>
      <c r="D72" s="249" t="s">
        <v>77</v>
      </c>
      <c r="E72" s="249" t="s">
        <v>23</v>
      </c>
      <c r="F72" s="249" t="s">
        <v>135</v>
      </c>
      <c r="G72" s="136"/>
      <c r="H72" s="404">
        <f>H74</f>
        <v>146.5</v>
      </c>
      <c r="K72" s="314"/>
    </row>
    <row r="73" spans="1:11" ht="69.75" customHeight="1" x14ac:dyDescent="0.25">
      <c r="A73" s="29"/>
      <c r="B73" s="338" t="s">
        <v>196</v>
      </c>
      <c r="C73" s="249" t="s">
        <v>41</v>
      </c>
      <c r="D73" s="249" t="s">
        <v>77</v>
      </c>
      <c r="E73" s="249" t="s">
        <v>23</v>
      </c>
      <c r="F73" s="249" t="s">
        <v>195</v>
      </c>
      <c r="G73" s="136"/>
      <c r="H73" s="404">
        <f>H74</f>
        <v>146.5</v>
      </c>
      <c r="K73" s="314"/>
    </row>
    <row r="74" spans="1:11" ht="33" customHeight="1" x14ac:dyDescent="0.25">
      <c r="A74" s="29"/>
      <c r="B74" s="339" t="s">
        <v>82</v>
      </c>
      <c r="C74" s="39" t="s">
        <v>41</v>
      </c>
      <c r="D74" s="39" t="s">
        <v>77</v>
      </c>
      <c r="E74" s="39" t="s">
        <v>23</v>
      </c>
      <c r="F74" s="39" t="s">
        <v>195</v>
      </c>
      <c r="G74" s="136" t="s">
        <v>83</v>
      </c>
      <c r="H74" s="404">
        <f>прил._5!K65</f>
        <v>146.5</v>
      </c>
      <c r="K74" s="314"/>
    </row>
    <row r="75" spans="1:11" ht="33" customHeight="1" x14ac:dyDescent="0.25">
      <c r="A75" s="29"/>
      <c r="B75" s="83" t="s">
        <v>508</v>
      </c>
      <c r="C75" s="249" t="s">
        <v>46</v>
      </c>
      <c r="D75" s="249" t="s">
        <v>68</v>
      </c>
      <c r="E75" s="249" t="s">
        <v>23</v>
      </c>
      <c r="F75" s="249" t="s">
        <v>135</v>
      </c>
      <c r="G75" s="178"/>
      <c r="H75" s="404">
        <f>H76</f>
        <v>3</v>
      </c>
      <c r="K75" s="314"/>
    </row>
    <row r="76" spans="1:11" ht="33" customHeight="1" x14ac:dyDescent="0.25">
      <c r="A76" s="29"/>
      <c r="B76" s="83" t="s">
        <v>509</v>
      </c>
      <c r="C76" s="249" t="s">
        <v>46</v>
      </c>
      <c r="D76" s="249" t="s">
        <v>77</v>
      </c>
      <c r="E76" s="249" t="s">
        <v>23</v>
      </c>
      <c r="F76" s="249" t="s">
        <v>135</v>
      </c>
      <c r="G76" s="178"/>
      <c r="H76" s="404">
        <f>H77</f>
        <v>3</v>
      </c>
      <c r="K76" s="314"/>
    </row>
    <row r="77" spans="1:11" ht="33" customHeight="1" x14ac:dyDescent="0.25">
      <c r="A77" s="29"/>
      <c r="B77" s="83" t="s">
        <v>510</v>
      </c>
      <c r="C77" s="249" t="s">
        <v>46</v>
      </c>
      <c r="D77" s="249" t="s">
        <v>77</v>
      </c>
      <c r="E77" s="249" t="s">
        <v>22</v>
      </c>
      <c r="F77" s="249" t="s">
        <v>507</v>
      </c>
      <c r="G77" s="178"/>
      <c r="H77" s="404">
        <f>H78</f>
        <v>3</v>
      </c>
      <c r="K77" s="314"/>
    </row>
    <row r="78" spans="1:11" ht="33" customHeight="1" x14ac:dyDescent="0.25">
      <c r="A78" s="29"/>
      <c r="B78" s="83" t="s">
        <v>82</v>
      </c>
      <c r="C78" s="249" t="s">
        <v>46</v>
      </c>
      <c r="D78" s="249" t="s">
        <v>77</v>
      </c>
      <c r="E78" s="249" t="s">
        <v>22</v>
      </c>
      <c r="F78" s="249" t="s">
        <v>507</v>
      </c>
      <c r="G78" s="178" t="s">
        <v>83</v>
      </c>
      <c r="H78" s="404">
        <f>прил._5!K85</f>
        <v>3</v>
      </c>
      <c r="K78" s="314"/>
    </row>
    <row r="79" spans="1:11" ht="65.25" customHeight="1" x14ac:dyDescent="0.25">
      <c r="A79" s="22"/>
      <c r="B79" s="122" t="str">
        <f>прил._5!B108</f>
        <v>Муниципальная программа "Информационное общество Северского района в Новодмитриевском сельском поселении на 2021-2023 годы"</v>
      </c>
      <c r="C79" s="110" t="s">
        <v>102</v>
      </c>
      <c r="D79" s="110" t="s">
        <v>68</v>
      </c>
      <c r="E79" s="110" t="s">
        <v>23</v>
      </c>
      <c r="F79" s="110" t="s">
        <v>135</v>
      </c>
      <c r="G79" s="110"/>
      <c r="H79" s="407">
        <f>H80+H83</f>
        <v>351.4</v>
      </c>
      <c r="K79" s="314"/>
    </row>
    <row r="80" spans="1:11" ht="22.5" customHeight="1" x14ac:dyDescent="0.25">
      <c r="A80" s="22"/>
      <c r="B80" s="118" t="s">
        <v>122</v>
      </c>
      <c r="C80" s="26" t="s">
        <v>102</v>
      </c>
      <c r="D80" s="26" t="s">
        <v>77</v>
      </c>
      <c r="E80" s="26" t="s">
        <v>23</v>
      </c>
      <c r="F80" s="26" t="s">
        <v>135</v>
      </c>
      <c r="G80" s="26"/>
      <c r="H80" s="404">
        <f>H82</f>
        <v>150</v>
      </c>
      <c r="K80" s="314"/>
    </row>
    <row r="81" spans="1:15" ht="42.75" customHeight="1" x14ac:dyDescent="0.25">
      <c r="A81" s="22"/>
      <c r="B81" s="21" t="s">
        <v>59</v>
      </c>
      <c r="C81" s="26" t="s">
        <v>102</v>
      </c>
      <c r="D81" s="26" t="s">
        <v>77</v>
      </c>
      <c r="E81" s="26" t="s">
        <v>23</v>
      </c>
      <c r="F81" s="26" t="s">
        <v>142</v>
      </c>
      <c r="G81" s="26"/>
      <c r="H81" s="404">
        <v>150</v>
      </c>
      <c r="K81" s="314"/>
    </row>
    <row r="82" spans="1:15" ht="42.75" customHeight="1" x14ac:dyDescent="0.25">
      <c r="A82" s="22"/>
      <c r="B82" s="119" t="s">
        <v>82</v>
      </c>
      <c r="C82" s="26" t="s">
        <v>102</v>
      </c>
      <c r="D82" s="26" t="s">
        <v>77</v>
      </c>
      <c r="E82" s="26" t="s">
        <v>23</v>
      </c>
      <c r="F82" s="26" t="s">
        <v>142</v>
      </c>
      <c r="G82" s="26" t="s">
        <v>83</v>
      </c>
      <c r="H82" s="404">
        <f>прил._5!K174</f>
        <v>150</v>
      </c>
      <c r="K82" s="314"/>
    </row>
    <row r="83" spans="1:15" ht="37.5" customHeight="1" x14ac:dyDescent="0.25">
      <c r="A83" s="24"/>
      <c r="B83" s="118" t="s">
        <v>375</v>
      </c>
      <c r="C83" s="26" t="s">
        <v>102</v>
      </c>
      <c r="D83" s="26" t="s">
        <v>70</v>
      </c>
      <c r="E83" s="26" t="s">
        <v>23</v>
      </c>
      <c r="F83" s="26" t="s">
        <v>135</v>
      </c>
      <c r="G83" s="26"/>
      <c r="H83" s="404">
        <f>H84</f>
        <v>201.4</v>
      </c>
      <c r="K83" s="321"/>
      <c r="L83" s="34"/>
      <c r="M83" s="34"/>
      <c r="N83" s="34"/>
      <c r="O83" s="34"/>
    </row>
    <row r="84" spans="1:15" ht="30" x14ac:dyDescent="0.25">
      <c r="A84" s="24"/>
      <c r="B84" s="21" t="s">
        <v>59</v>
      </c>
      <c r="C84" s="26" t="s">
        <v>102</v>
      </c>
      <c r="D84" s="26" t="s">
        <v>70</v>
      </c>
      <c r="E84" s="26" t="s">
        <v>23</v>
      </c>
      <c r="F84" s="26" t="s">
        <v>143</v>
      </c>
      <c r="G84" s="26"/>
      <c r="H84" s="404">
        <f>H85</f>
        <v>201.4</v>
      </c>
      <c r="K84" s="321"/>
      <c r="L84" s="34"/>
      <c r="M84" s="34"/>
      <c r="N84" s="34"/>
      <c r="O84" s="34"/>
    </row>
    <row r="85" spans="1:15" ht="27.75" customHeight="1" x14ac:dyDescent="0.25">
      <c r="A85" s="24"/>
      <c r="B85" s="119" t="s">
        <v>82</v>
      </c>
      <c r="C85" s="26" t="s">
        <v>102</v>
      </c>
      <c r="D85" s="26" t="s">
        <v>70</v>
      </c>
      <c r="E85" s="26" t="s">
        <v>23</v>
      </c>
      <c r="F85" s="26" t="s">
        <v>143</v>
      </c>
      <c r="G85" s="26" t="s">
        <v>83</v>
      </c>
      <c r="H85" s="404">
        <f>прил._5!K111</f>
        <v>201.4</v>
      </c>
      <c r="K85" s="321"/>
      <c r="L85" s="34"/>
      <c r="M85" s="34"/>
      <c r="N85" s="34"/>
      <c r="O85" s="34"/>
    </row>
    <row r="86" spans="1:15" ht="56.25" customHeight="1" x14ac:dyDescent="0.25">
      <c r="A86" s="24"/>
      <c r="B86" s="121" t="s">
        <v>376</v>
      </c>
      <c r="C86" s="26" t="s">
        <v>98</v>
      </c>
      <c r="D86" s="26" t="s">
        <v>68</v>
      </c>
      <c r="E86" s="26"/>
      <c r="F86" s="26" t="s">
        <v>135</v>
      </c>
      <c r="G86" s="26"/>
      <c r="H86" s="404">
        <f>H89</f>
        <v>10</v>
      </c>
      <c r="I86" s="35" t="e">
        <v>#REF!</v>
      </c>
      <c r="J86" s="35" t="e">
        <v>#REF!</v>
      </c>
      <c r="K86" s="314"/>
    </row>
    <row r="87" spans="1:15" ht="39" customHeight="1" x14ac:dyDescent="0.25">
      <c r="A87" s="24"/>
      <c r="B87" s="340" t="s">
        <v>377</v>
      </c>
      <c r="C87" s="26" t="s">
        <v>98</v>
      </c>
      <c r="D87" s="26" t="s">
        <v>77</v>
      </c>
      <c r="E87" s="26"/>
      <c r="F87" s="26" t="s">
        <v>135</v>
      </c>
      <c r="G87" s="26"/>
      <c r="H87" s="404">
        <f>H89</f>
        <v>10</v>
      </c>
      <c r="K87" s="314"/>
    </row>
    <row r="88" spans="1:15" ht="51.75" customHeight="1" x14ac:dyDescent="0.25">
      <c r="A88" s="24"/>
      <c r="B88" s="118" t="s">
        <v>378</v>
      </c>
      <c r="C88" s="26" t="s">
        <v>98</v>
      </c>
      <c r="D88" s="26" t="s">
        <v>77</v>
      </c>
      <c r="E88" s="26"/>
      <c r="F88" s="26" t="s">
        <v>157</v>
      </c>
      <c r="G88" s="26"/>
      <c r="H88" s="404">
        <f>H89</f>
        <v>10</v>
      </c>
      <c r="K88" s="314"/>
    </row>
    <row r="89" spans="1:15" ht="33" customHeight="1" x14ac:dyDescent="0.25">
      <c r="A89" s="24"/>
      <c r="B89" s="119" t="s">
        <v>82</v>
      </c>
      <c r="C89" s="26" t="s">
        <v>98</v>
      </c>
      <c r="D89" s="26" t="s">
        <v>77</v>
      </c>
      <c r="E89" s="26"/>
      <c r="F89" s="26" t="s">
        <v>157</v>
      </c>
      <c r="G89" s="26" t="s">
        <v>83</v>
      </c>
      <c r="H89" s="404">
        <f>прил._5!K116</f>
        <v>10</v>
      </c>
      <c r="K89" s="314"/>
    </row>
    <row r="90" spans="1:15" ht="57.75" customHeight="1" x14ac:dyDescent="0.25">
      <c r="A90" s="22"/>
      <c r="B90" s="121" t="str">
        <f>прил._5!B119</f>
        <v>Муниципальная программа "Развитие жилищно-коммунальной инфраструктуры в Новодмитриевском сельском поселении на 2021-2023 годы"</v>
      </c>
      <c r="C90" s="110" t="s">
        <v>103</v>
      </c>
      <c r="D90" s="110" t="s">
        <v>68</v>
      </c>
      <c r="E90" s="110" t="s">
        <v>23</v>
      </c>
      <c r="F90" s="110" t="s">
        <v>135</v>
      </c>
      <c r="G90" s="110"/>
      <c r="H90" s="407">
        <f>H106</f>
        <v>515.29999999999995</v>
      </c>
      <c r="K90" s="314"/>
    </row>
    <row r="91" spans="1:15" ht="30" x14ac:dyDescent="0.25">
      <c r="A91" s="24"/>
      <c r="B91" s="120" t="s">
        <v>104</v>
      </c>
      <c r="C91" s="26" t="s">
        <v>103</v>
      </c>
      <c r="D91" s="26" t="s">
        <v>70</v>
      </c>
      <c r="E91" s="26" t="s">
        <v>23</v>
      </c>
      <c r="F91" s="26" t="s">
        <v>135</v>
      </c>
      <c r="G91" s="26"/>
      <c r="H91" s="404">
        <f>H105</f>
        <v>515.29999999999995</v>
      </c>
      <c r="K91" s="314"/>
    </row>
    <row r="92" spans="1:15" ht="30" hidden="1" x14ac:dyDescent="0.25">
      <c r="A92" s="24"/>
      <c r="B92" s="120" t="s">
        <v>47</v>
      </c>
      <c r="C92" s="26" t="s">
        <v>103</v>
      </c>
      <c r="D92" s="26" t="s">
        <v>70</v>
      </c>
      <c r="E92" s="26"/>
      <c r="F92" s="26" t="s">
        <v>158</v>
      </c>
      <c r="G92" s="26"/>
      <c r="H92" s="404">
        <f>H93+H94</f>
        <v>0</v>
      </c>
      <c r="K92" s="314"/>
    </row>
    <row r="93" spans="1:15" ht="33" hidden="1" customHeight="1" x14ac:dyDescent="0.25">
      <c r="A93" s="24"/>
      <c r="B93" s="118" t="s">
        <v>82</v>
      </c>
      <c r="C93" s="26" t="s">
        <v>103</v>
      </c>
      <c r="D93" s="26" t="s">
        <v>70</v>
      </c>
      <c r="E93" s="26"/>
      <c r="F93" s="26" t="s">
        <v>158</v>
      </c>
      <c r="G93" s="26" t="s">
        <v>83</v>
      </c>
      <c r="H93" s="404">
        <v>0</v>
      </c>
      <c r="K93" s="314"/>
    </row>
    <row r="94" spans="1:15" ht="27.75" hidden="1" customHeight="1" x14ac:dyDescent="0.25">
      <c r="A94" s="24"/>
      <c r="B94" s="118" t="s">
        <v>84</v>
      </c>
      <c r="C94" s="26" t="s">
        <v>103</v>
      </c>
      <c r="D94" s="26" t="s">
        <v>70</v>
      </c>
      <c r="E94" s="26"/>
      <c r="F94" s="26" t="s">
        <v>158</v>
      </c>
      <c r="G94" s="26" t="s">
        <v>85</v>
      </c>
      <c r="H94" s="404">
        <v>0</v>
      </c>
      <c r="K94" s="314"/>
    </row>
    <row r="95" spans="1:15" ht="28.5" hidden="1" customHeight="1" x14ac:dyDescent="0.25">
      <c r="A95" s="24"/>
      <c r="B95" s="118" t="s">
        <v>106</v>
      </c>
      <c r="C95" s="26" t="s">
        <v>103</v>
      </c>
      <c r="D95" s="26" t="s">
        <v>88</v>
      </c>
      <c r="E95" s="26"/>
      <c r="F95" s="26" t="s">
        <v>135</v>
      </c>
      <c r="G95" s="26"/>
      <c r="H95" s="404">
        <f>H96+H99</f>
        <v>0</v>
      </c>
      <c r="K95" s="314"/>
    </row>
    <row r="96" spans="1:15" ht="32.25" hidden="1" customHeight="1" x14ac:dyDescent="0.25">
      <c r="A96" s="24"/>
      <c r="B96" s="120" t="s">
        <v>105</v>
      </c>
      <c r="C96" s="26" t="s">
        <v>103</v>
      </c>
      <c r="D96" s="26" t="s">
        <v>88</v>
      </c>
      <c r="E96" s="26"/>
      <c r="F96" s="26" t="s">
        <v>144</v>
      </c>
      <c r="G96" s="26"/>
      <c r="H96" s="404">
        <f>H97+H98</f>
        <v>0</v>
      </c>
      <c r="K96" s="314"/>
    </row>
    <row r="97" spans="1:11" ht="29.25" hidden="1" customHeight="1" x14ac:dyDescent="0.25">
      <c r="A97" s="24"/>
      <c r="B97" s="118" t="s">
        <v>82</v>
      </c>
      <c r="C97" s="26" t="s">
        <v>103</v>
      </c>
      <c r="D97" s="26" t="s">
        <v>88</v>
      </c>
      <c r="E97" s="26"/>
      <c r="F97" s="26" t="s">
        <v>144</v>
      </c>
      <c r="G97" s="26" t="s">
        <v>83</v>
      </c>
      <c r="H97" s="404">
        <v>0</v>
      </c>
      <c r="K97" s="314"/>
    </row>
    <row r="98" spans="1:11" ht="13.5" hidden="1" customHeight="1" x14ac:dyDescent="0.25">
      <c r="A98" s="24"/>
      <c r="B98" s="118" t="s">
        <v>84</v>
      </c>
      <c r="C98" s="26" t="s">
        <v>103</v>
      </c>
      <c r="D98" s="26" t="s">
        <v>88</v>
      </c>
      <c r="E98" s="26"/>
      <c r="F98" s="26" t="s">
        <v>144</v>
      </c>
      <c r="G98" s="26" t="s">
        <v>85</v>
      </c>
      <c r="H98" s="404">
        <v>0</v>
      </c>
      <c r="K98" s="314"/>
    </row>
    <row r="99" spans="1:11" ht="16.5" hidden="1" customHeight="1" x14ac:dyDescent="0.25">
      <c r="A99" s="24"/>
      <c r="B99" s="120" t="s">
        <v>47</v>
      </c>
      <c r="C99" s="26" t="s">
        <v>103</v>
      </c>
      <c r="D99" s="26" t="s">
        <v>88</v>
      </c>
      <c r="E99" s="26"/>
      <c r="F99" s="26" t="s">
        <v>158</v>
      </c>
      <c r="G99" s="26"/>
      <c r="H99" s="404">
        <f>H100+H101</f>
        <v>0</v>
      </c>
      <c r="K99" s="314"/>
    </row>
    <row r="100" spans="1:11" ht="12" hidden="1" customHeight="1" x14ac:dyDescent="0.25">
      <c r="A100" s="24"/>
      <c r="B100" s="118" t="s">
        <v>82</v>
      </c>
      <c r="C100" s="26" t="s">
        <v>103</v>
      </c>
      <c r="D100" s="26" t="s">
        <v>88</v>
      </c>
      <c r="E100" s="26"/>
      <c r="F100" s="26" t="s">
        <v>158</v>
      </c>
      <c r="G100" s="26" t="s">
        <v>83</v>
      </c>
      <c r="H100" s="404">
        <v>0</v>
      </c>
      <c r="K100" s="314"/>
    </row>
    <row r="101" spans="1:11" ht="1.5" hidden="1" customHeight="1" x14ac:dyDescent="0.25">
      <c r="A101" s="24"/>
      <c r="B101" s="118" t="s">
        <v>84</v>
      </c>
      <c r="C101" s="26" t="s">
        <v>103</v>
      </c>
      <c r="D101" s="26" t="s">
        <v>88</v>
      </c>
      <c r="E101" s="26"/>
      <c r="F101" s="26" t="s">
        <v>158</v>
      </c>
      <c r="G101" s="26" t="s">
        <v>85</v>
      </c>
      <c r="H101" s="404">
        <v>0</v>
      </c>
      <c r="K101" s="314"/>
    </row>
    <row r="102" spans="1:11" ht="18" hidden="1" customHeight="1" x14ac:dyDescent="0.25">
      <c r="A102" s="24"/>
      <c r="B102" s="123" t="s">
        <v>125</v>
      </c>
      <c r="C102" s="26" t="s">
        <v>103</v>
      </c>
      <c r="D102" s="26" t="s">
        <v>70</v>
      </c>
      <c r="E102" s="26" t="s">
        <v>23</v>
      </c>
      <c r="F102" s="26" t="s">
        <v>145</v>
      </c>
      <c r="G102" s="26"/>
      <c r="H102" s="404">
        <v>0</v>
      </c>
      <c r="K102" s="314"/>
    </row>
    <row r="103" spans="1:11" ht="16.5" hidden="1" customHeight="1" x14ac:dyDescent="0.25">
      <c r="A103" s="24"/>
      <c r="B103" s="124" t="s">
        <v>84</v>
      </c>
      <c r="C103" s="26" t="s">
        <v>103</v>
      </c>
      <c r="D103" s="26" t="s">
        <v>70</v>
      </c>
      <c r="E103" s="26" t="s">
        <v>23</v>
      </c>
      <c r="F103" s="26" t="s">
        <v>145</v>
      </c>
      <c r="G103" s="26" t="s">
        <v>85</v>
      </c>
      <c r="H103" s="404">
        <v>0</v>
      </c>
      <c r="K103" s="314"/>
    </row>
    <row r="104" spans="1:11" ht="16.5" hidden="1" customHeight="1" x14ac:dyDescent="0.25">
      <c r="A104" s="24"/>
      <c r="B104" s="120" t="s">
        <v>15</v>
      </c>
      <c r="C104" s="26" t="s">
        <v>103</v>
      </c>
      <c r="D104" s="26" t="s">
        <v>70</v>
      </c>
      <c r="E104" s="26"/>
      <c r="F104" s="26" t="s">
        <v>158</v>
      </c>
      <c r="G104" s="26"/>
      <c r="H104" s="404">
        <f>H105</f>
        <v>515.29999999999995</v>
      </c>
      <c r="K104" s="314"/>
    </row>
    <row r="105" spans="1:11" ht="28.5" customHeight="1" x14ac:dyDescent="0.25">
      <c r="A105" s="24"/>
      <c r="B105" s="124" t="str">
        <f>прил._5!B121</f>
        <v>Мероприятия в области коммунального хозяйства</v>
      </c>
      <c r="C105" s="26" t="s">
        <v>103</v>
      </c>
      <c r="D105" s="26" t="s">
        <v>70</v>
      </c>
      <c r="E105" s="26" t="s">
        <v>23</v>
      </c>
      <c r="F105" s="26" t="s">
        <v>158</v>
      </c>
      <c r="G105" s="26"/>
      <c r="H105" s="404">
        <f>H106</f>
        <v>515.29999999999995</v>
      </c>
      <c r="K105" s="314"/>
    </row>
    <row r="106" spans="1:11" ht="34.5" customHeight="1" x14ac:dyDescent="0.25">
      <c r="A106" s="24"/>
      <c r="B106" s="118" t="s">
        <v>82</v>
      </c>
      <c r="C106" s="26" t="s">
        <v>103</v>
      </c>
      <c r="D106" s="26" t="s">
        <v>70</v>
      </c>
      <c r="E106" s="26" t="s">
        <v>23</v>
      </c>
      <c r="F106" s="26" t="s">
        <v>158</v>
      </c>
      <c r="G106" s="26" t="s">
        <v>83</v>
      </c>
      <c r="H106" s="404">
        <f>прил._5!K122</f>
        <v>515.29999999999995</v>
      </c>
      <c r="I106" s="35">
        <v>0</v>
      </c>
      <c r="J106" s="35">
        <v>0</v>
      </c>
      <c r="K106" s="314"/>
    </row>
    <row r="107" spans="1:11" ht="56.25" customHeight="1" x14ac:dyDescent="0.25">
      <c r="A107" s="22"/>
      <c r="B107" s="121" t="str">
        <f>прил._5!B124</f>
        <v>Муниципальная программа "Благоустройство территории поселения в Новодмитриевском сельском поселении на 2021-2023 годы"</v>
      </c>
      <c r="C107" s="110" t="s">
        <v>109</v>
      </c>
      <c r="D107" s="110" t="s">
        <v>68</v>
      </c>
      <c r="E107" s="110" t="s">
        <v>23</v>
      </c>
      <c r="F107" s="110" t="s">
        <v>135</v>
      </c>
      <c r="G107" s="110"/>
      <c r="H107" s="407">
        <f>H110+H116+H113</f>
        <v>1502</v>
      </c>
      <c r="K107" s="314"/>
    </row>
    <row r="108" spans="1:11" ht="34.5" customHeight="1" x14ac:dyDescent="0.25">
      <c r="A108" s="24"/>
      <c r="B108" s="120" t="s">
        <v>110</v>
      </c>
      <c r="C108" s="26" t="s">
        <v>109</v>
      </c>
      <c r="D108" s="26" t="s">
        <v>77</v>
      </c>
      <c r="E108" s="26" t="s">
        <v>23</v>
      </c>
      <c r="F108" s="26" t="s">
        <v>135</v>
      </c>
      <c r="G108" s="26"/>
      <c r="H108" s="404">
        <f>H110</f>
        <v>840</v>
      </c>
      <c r="K108" s="314"/>
    </row>
    <row r="109" spans="1:11" ht="61.5" customHeight="1" x14ac:dyDescent="0.25">
      <c r="A109" s="24"/>
      <c r="B109" s="21" t="str">
        <f>прил._5!B126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9" s="26" t="s">
        <v>109</v>
      </c>
      <c r="D109" s="26" t="s">
        <v>77</v>
      </c>
      <c r="E109" s="26" t="s">
        <v>23</v>
      </c>
      <c r="F109" s="26" t="s">
        <v>146</v>
      </c>
      <c r="G109" s="26"/>
      <c r="H109" s="404">
        <f>H110</f>
        <v>840</v>
      </c>
      <c r="K109" s="314"/>
    </row>
    <row r="110" spans="1:11" ht="30" x14ac:dyDescent="0.25">
      <c r="A110" s="24"/>
      <c r="B110" s="118" t="s">
        <v>82</v>
      </c>
      <c r="C110" s="26" t="s">
        <v>109</v>
      </c>
      <c r="D110" s="26" t="s">
        <v>77</v>
      </c>
      <c r="E110" s="26" t="s">
        <v>23</v>
      </c>
      <c r="F110" s="26" t="s">
        <v>146</v>
      </c>
      <c r="G110" s="26" t="s">
        <v>83</v>
      </c>
      <c r="H110" s="404">
        <f>прил._5!K127</f>
        <v>840</v>
      </c>
      <c r="K110" s="314"/>
    </row>
    <row r="111" spans="1:11" ht="51.75" customHeight="1" x14ac:dyDescent="0.25">
      <c r="A111" s="24"/>
      <c r="B111" s="28" t="str">
        <f>прил._5!B128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1" s="26" t="s">
        <v>109</v>
      </c>
      <c r="D111" s="26" t="s">
        <v>70</v>
      </c>
      <c r="E111" s="26" t="s">
        <v>23</v>
      </c>
      <c r="F111" s="26" t="s">
        <v>135</v>
      </c>
      <c r="G111" s="26"/>
      <c r="H111" s="404">
        <f>H113</f>
        <v>485</v>
      </c>
      <c r="K111" s="314"/>
    </row>
    <row r="112" spans="1:11" ht="30.75" customHeight="1" x14ac:dyDescent="0.25">
      <c r="A112" s="24"/>
      <c r="B112" s="118" t="s">
        <v>111</v>
      </c>
      <c r="C112" s="26" t="s">
        <v>109</v>
      </c>
      <c r="D112" s="26" t="s">
        <v>70</v>
      </c>
      <c r="E112" s="26" t="s">
        <v>23</v>
      </c>
      <c r="F112" s="26" t="s">
        <v>147</v>
      </c>
      <c r="G112" s="26"/>
      <c r="H112" s="404">
        <f>H113</f>
        <v>485</v>
      </c>
      <c r="K112" s="314"/>
    </row>
    <row r="113" spans="1:45" ht="30.75" customHeight="1" x14ac:dyDescent="0.25">
      <c r="A113" s="24"/>
      <c r="B113" s="28" t="s">
        <v>82</v>
      </c>
      <c r="C113" s="26" t="s">
        <v>109</v>
      </c>
      <c r="D113" s="26" t="s">
        <v>70</v>
      </c>
      <c r="E113" s="26" t="s">
        <v>23</v>
      </c>
      <c r="F113" s="26" t="s">
        <v>147</v>
      </c>
      <c r="G113" s="26" t="s">
        <v>83</v>
      </c>
      <c r="H113" s="404">
        <f>прил._5!K130</f>
        <v>485</v>
      </c>
      <c r="K113" s="314"/>
    </row>
    <row r="114" spans="1:45" s="204" customFormat="1" ht="66.75" customHeight="1" x14ac:dyDescent="0.25">
      <c r="A114" s="36"/>
      <c r="B114" s="120" t="str">
        <f>прил._5!B131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14" s="26" t="s">
        <v>109</v>
      </c>
      <c r="D114" s="26" t="s">
        <v>96</v>
      </c>
      <c r="E114" s="26" t="s">
        <v>23</v>
      </c>
      <c r="F114" s="26" t="s">
        <v>135</v>
      </c>
      <c r="G114" s="26"/>
      <c r="H114" s="404">
        <f>H116</f>
        <v>177</v>
      </c>
      <c r="I114" s="74"/>
      <c r="J114" s="74"/>
      <c r="K114" s="31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</row>
    <row r="115" spans="1:45" ht="35.25" customHeight="1" x14ac:dyDescent="0.25">
      <c r="A115" s="24"/>
      <c r="B115" s="118" t="s">
        <v>112</v>
      </c>
      <c r="C115" s="26" t="s">
        <v>109</v>
      </c>
      <c r="D115" s="26" t="s">
        <v>96</v>
      </c>
      <c r="E115" s="26" t="s">
        <v>23</v>
      </c>
      <c r="F115" s="26" t="s">
        <v>148</v>
      </c>
      <c r="G115" s="26"/>
      <c r="H115" s="404">
        <f>H114</f>
        <v>177</v>
      </c>
      <c r="K115" s="314"/>
    </row>
    <row r="116" spans="1:45" ht="29.25" customHeight="1" x14ac:dyDescent="0.25">
      <c r="A116" s="24"/>
      <c r="B116" s="118" t="s">
        <v>82</v>
      </c>
      <c r="C116" s="26" t="s">
        <v>109</v>
      </c>
      <c r="D116" s="26" t="s">
        <v>96</v>
      </c>
      <c r="E116" s="26" t="s">
        <v>23</v>
      </c>
      <c r="F116" s="26" t="s">
        <v>148</v>
      </c>
      <c r="G116" s="26" t="s">
        <v>83</v>
      </c>
      <c r="H116" s="404">
        <f>прил._5!K133</f>
        <v>177</v>
      </c>
      <c r="K116" s="321"/>
      <c r="L116" s="34"/>
    </row>
    <row r="117" spans="1:45" ht="32.25" customHeight="1" x14ac:dyDescent="0.25">
      <c r="A117" s="19"/>
      <c r="B117" s="117" t="s">
        <v>75</v>
      </c>
      <c r="C117" s="110" t="s">
        <v>76</v>
      </c>
      <c r="D117" s="110" t="s">
        <v>68</v>
      </c>
      <c r="E117" s="110" t="s">
        <v>23</v>
      </c>
      <c r="F117" s="110" t="s">
        <v>135</v>
      </c>
      <c r="G117" s="110"/>
      <c r="H117" s="407">
        <f>H120</f>
        <v>853.1</v>
      </c>
      <c r="I117" s="111">
        <f>I120</f>
        <v>0</v>
      </c>
      <c r="J117" s="139">
        <f>J120</f>
        <v>0</v>
      </c>
      <c r="K117" s="324"/>
      <c r="L117" s="34"/>
    </row>
    <row r="118" spans="1:45" ht="24.75" customHeight="1" x14ac:dyDescent="0.25">
      <c r="A118" s="19"/>
      <c r="B118" s="21" t="s">
        <v>53</v>
      </c>
      <c r="C118" s="26" t="s">
        <v>76</v>
      </c>
      <c r="D118" s="26" t="s">
        <v>77</v>
      </c>
      <c r="E118" s="26" t="s">
        <v>23</v>
      </c>
      <c r="F118" s="26" t="s">
        <v>135</v>
      </c>
      <c r="G118" s="26"/>
      <c r="H118" s="404">
        <f>прил._5!K31</f>
        <v>853.1</v>
      </c>
      <c r="K118" s="321"/>
      <c r="L118" s="34"/>
    </row>
    <row r="119" spans="1:45" ht="30" x14ac:dyDescent="0.25">
      <c r="A119" s="19"/>
      <c r="B119" s="21" t="s">
        <v>71</v>
      </c>
      <c r="C119" s="26" t="s">
        <v>76</v>
      </c>
      <c r="D119" s="26" t="s">
        <v>77</v>
      </c>
      <c r="E119" s="26" t="s">
        <v>23</v>
      </c>
      <c r="F119" s="26" t="s">
        <v>149</v>
      </c>
      <c r="G119" s="26"/>
      <c r="H119" s="404">
        <f>H120</f>
        <v>853.1</v>
      </c>
      <c r="K119" s="321"/>
      <c r="L119" s="34"/>
    </row>
    <row r="120" spans="1:45" ht="78" customHeight="1" x14ac:dyDescent="0.25">
      <c r="A120" s="19"/>
      <c r="B120" s="21" t="s">
        <v>78</v>
      </c>
      <c r="C120" s="26" t="s">
        <v>76</v>
      </c>
      <c r="D120" s="26" t="s">
        <v>77</v>
      </c>
      <c r="E120" s="26" t="s">
        <v>23</v>
      </c>
      <c r="F120" s="26" t="s">
        <v>149</v>
      </c>
      <c r="G120" s="26" t="s">
        <v>79</v>
      </c>
      <c r="H120" s="404">
        <f>прил._5!K31</f>
        <v>853.1</v>
      </c>
      <c r="K120" s="321"/>
      <c r="L120" s="34"/>
    </row>
    <row r="121" spans="1:45" ht="18" customHeight="1" x14ac:dyDescent="0.25">
      <c r="A121" s="19"/>
      <c r="B121" s="117" t="s">
        <v>174</v>
      </c>
      <c r="C121" s="110" t="s">
        <v>81</v>
      </c>
      <c r="D121" s="110" t="s">
        <v>77</v>
      </c>
      <c r="E121" s="110" t="s">
        <v>23</v>
      </c>
      <c r="F121" s="110" t="s">
        <v>135</v>
      </c>
      <c r="G121" s="110"/>
      <c r="H121" s="407">
        <f>H122</f>
        <v>8922.2999999999993</v>
      </c>
      <c r="I121" s="111">
        <f>I124+I125+I130+I131+I134+I137+I150+I126</f>
        <v>0</v>
      </c>
      <c r="J121" s="139">
        <f>J124+J125+J130+J131+J134+J137+J150+J126</f>
        <v>0</v>
      </c>
      <c r="K121" s="324"/>
      <c r="L121" s="34"/>
    </row>
    <row r="122" spans="1:45" ht="16.5" customHeight="1" x14ac:dyDescent="0.25">
      <c r="A122" s="24"/>
      <c r="B122" s="21" t="s">
        <v>174</v>
      </c>
      <c r="C122" s="26" t="s">
        <v>81</v>
      </c>
      <c r="D122" s="26" t="s">
        <v>77</v>
      </c>
      <c r="E122" s="26" t="s">
        <v>23</v>
      </c>
      <c r="F122" s="26" t="s">
        <v>135</v>
      </c>
      <c r="G122" s="26"/>
      <c r="H122" s="404">
        <f>H123+H127+H129</f>
        <v>8922.2999999999993</v>
      </c>
      <c r="K122" s="325"/>
      <c r="L122" s="34"/>
    </row>
    <row r="123" spans="1:45" ht="30" x14ac:dyDescent="0.25">
      <c r="A123" s="24"/>
      <c r="B123" s="21" t="s">
        <v>71</v>
      </c>
      <c r="C123" s="26" t="s">
        <v>81</v>
      </c>
      <c r="D123" s="26" t="s">
        <v>77</v>
      </c>
      <c r="E123" s="26" t="s">
        <v>23</v>
      </c>
      <c r="F123" s="26" t="s">
        <v>149</v>
      </c>
      <c r="G123" s="26"/>
      <c r="H123" s="404">
        <f>H124+H125+H126</f>
        <v>4796.1000000000004</v>
      </c>
      <c r="K123" s="321"/>
      <c r="L123" s="34"/>
    </row>
    <row r="124" spans="1:45" ht="87.75" customHeight="1" x14ac:dyDescent="0.25">
      <c r="A124" s="24"/>
      <c r="B124" s="21" t="s">
        <v>78</v>
      </c>
      <c r="C124" s="26" t="s">
        <v>81</v>
      </c>
      <c r="D124" s="26" t="s">
        <v>77</v>
      </c>
      <c r="E124" s="26" t="s">
        <v>23</v>
      </c>
      <c r="F124" s="26" t="s">
        <v>149</v>
      </c>
      <c r="G124" s="26" t="s">
        <v>79</v>
      </c>
      <c r="H124" s="404">
        <f>прил._5!K36</f>
        <v>3427.5</v>
      </c>
      <c r="K124" s="323"/>
    </row>
    <row r="125" spans="1:45" ht="28.5" customHeight="1" x14ac:dyDescent="0.25">
      <c r="A125" s="24"/>
      <c r="B125" s="21" t="s">
        <v>82</v>
      </c>
      <c r="C125" s="26" t="s">
        <v>81</v>
      </c>
      <c r="D125" s="26" t="s">
        <v>77</v>
      </c>
      <c r="E125" s="26" t="s">
        <v>23</v>
      </c>
      <c r="F125" s="26" t="s">
        <v>149</v>
      </c>
      <c r="G125" s="26" t="s">
        <v>83</v>
      </c>
      <c r="H125" s="404">
        <f>прил._5!K37</f>
        <v>1351.5</v>
      </c>
      <c r="K125" s="314"/>
    </row>
    <row r="126" spans="1:45" ht="20.25" customHeight="1" x14ac:dyDescent="0.25">
      <c r="A126" s="24"/>
      <c r="B126" s="21" t="s">
        <v>84</v>
      </c>
      <c r="C126" s="26" t="s">
        <v>81</v>
      </c>
      <c r="D126" s="26" t="s">
        <v>77</v>
      </c>
      <c r="E126" s="26" t="s">
        <v>23</v>
      </c>
      <c r="F126" s="26" t="s">
        <v>149</v>
      </c>
      <c r="G126" s="26" t="s">
        <v>85</v>
      </c>
      <c r="H126" s="404">
        <f>прил._5!K38</f>
        <v>17.100000000000001</v>
      </c>
      <c r="K126" s="314"/>
    </row>
    <row r="127" spans="1:45" ht="20.25" customHeight="1" x14ac:dyDescent="0.25">
      <c r="A127" s="24"/>
      <c r="B127" s="21" t="s">
        <v>180</v>
      </c>
      <c r="C127" s="26" t="s">
        <v>81</v>
      </c>
      <c r="D127" s="26" t="s">
        <v>77</v>
      </c>
      <c r="E127" s="26" t="s">
        <v>23</v>
      </c>
      <c r="F127" s="26" t="s">
        <v>135</v>
      </c>
      <c r="G127" s="26"/>
      <c r="H127" s="404">
        <f>H128</f>
        <v>3880.2</v>
      </c>
      <c r="K127" s="314"/>
    </row>
    <row r="128" spans="1:45" ht="30" customHeight="1" x14ac:dyDescent="0.25">
      <c r="A128" s="24"/>
      <c r="B128" s="341" t="s">
        <v>379</v>
      </c>
      <c r="C128" s="26" t="s">
        <v>81</v>
      </c>
      <c r="D128" s="26" t="s">
        <v>77</v>
      </c>
      <c r="E128" s="26" t="s">
        <v>23</v>
      </c>
      <c r="F128" s="26" t="s">
        <v>181</v>
      </c>
      <c r="G128" s="26" t="s">
        <v>85</v>
      </c>
      <c r="H128" s="404">
        <f>прил._5!K68</f>
        <v>3880.2</v>
      </c>
      <c r="K128" s="314"/>
    </row>
    <row r="129" spans="1:11" ht="41.25" customHeight="1" x14ac:dyDescent="0.25">
      <c r="A129" s="29"/>
      <c r="B129" s="21" t="s">
        <v>35</v>
      </c>
      <c r="C129" s="26" t="s">
        <v>81</v>
      </c>
      <c r="D129" s="26" t="s">
        <v>77</v>
      </c>
      <c r="E129" s="26" t="s">
        <v>23</v>
      </c>
      <c r="F129" s="26" t="s">
        <v>153</v>
      </c>
      <c r="G129" s="26"/>
      <c r="H129" s="404">
        <f>прил._5!K70</f>
        <v>246</v>
      </c>
      <c r="K129" s="314"/>
    </row>
    <row r="130" spans="1:11" ht="81" customHeight="1" x14ac:dyDescent="0.25">
      <c r="A130" s="29"/>
      <c r="B130" s="21" t="s">
        <v>78</v>
      </c>
      <c r="C130" s="26" t="s">
        <v>81</v>
      </c>
      <c r="D130" s="26" t="s">
        <v>77</v>
      </c>
      <c r="E130" s="26" t="s">
        <v>23</v>
      </c>
      <c r="F130" s="26" t="s">
        <v>153</v>
      </c>
      <c r="G130" s="26" t="s">
        <v>79</v>
      </c>
      <c r="H130" s="404">
        <f>прил._5!K74</f>
        <v>246</v>
      </c>
      <c r="K130" s="323"/>
    </row>
    <row r="131" spans="1:11" ht="29.25" customHeight="1" x14ac:dyDescent="0.25">
      <c r="A131" s="29"/>
      <c r="B131" s="21"/>
      <c r="C131" s="26"/>
      <c r="D131" s="26"/>
      <c r="E131" s="26"/>
      <c r="F131" s="26"/>
      <c r="G131" s="26"/>
      <c r="H131" s="404"/>
      <c r="K131" s="314"/>
    </row>
    <row r="132" spans="1:11" ht="15" customHeight="1" x14ac:dyDescent="0.25">
      <c r="A132" s="24"/>
      <c r="B132" s="21" t="s">
        <v>58</v>
      </c>
      <c r="C132" s="26" t="s">
        <v>81</v>
      </c>
      <c r="D132" s="26" t="s">
        <v>70</v>
      </c>
      <c r="E132" s="26" t="s">
        <v>23</v>
      </c>
      <c r="F132" s="26" t="s">
        <v>135</v>
      </c>
      <c r="G132" s="26"/>
      <c r="H132" s="404">
        <v>3.8</v>
      </c>
      <c r="K132" s="314"/>
    </row>
    <row r="133" spans="1:11" ht="46.5" customHeight="1" x14ac:dyDescent="0.25">
      <c r="A133" s="24"/>
      <c r="B133" s="21" t="s">
        <v>86</v>
      </c>
      <c r="C133" s="26" t="s">
        <v>81</v>
      </c>
      <c r="D133" s="26" t="s">
        <v>70</v>
      </c>
      <c r="E133" s="26" t="s">
        <v>23</v>
      </c>
      <c r="F133" s="26" t="s">
        <v>150</v>
      </c>
      <c r="G133" s="26"/>
      <c r="H133" s="404">
        <v>3.8</v>
      </c>
      <c r="K133" s="314"/>
    </row>
    <row r="134" spans="1:11" ht="27" customHeight="1" x14ac:dyDescent="0.25">
      <c r="A134" s="24"/>
      <c r="B134" s="21" t="s">
        <v>82</v>
      </c>
      <c r="C134" s="26" t="s">
        <v>81</v>
      </c>
      <c r="D134" s="26" t="s">
        <v>70</v>
      </c>
      <c r="E134" s="26" t="s">
        <v>23</v>
      </c>
      <c r="F134" s="26" t="s">
        <v>150</v>
      </c>
      <c r="G134" s="26" t="s">
        <v>83</v>
      </c>
      <c r="H134" s="404">
        <f>прил._5!K41</f>
        <v>3.8</v>
      </c>
      <c r="K134" s="314"/>
    </row>
    <row r="135" spans="1:11" ht="34.5" customHeight="1" x14ac:dyDescent="0.25">
      <c r="A135" s="24"/>
      <c r="B135" s="21" t="s">
        <v>56</v>
      </c>
      <c r="C135" s="26" t="s">
        <v>81</v>
      </c>
      <c r="D135" s="26" t="s">
        <v>88</v>
      </c>
      <c r="E135" s="26" t="s">
        <v>23</v>
      </c>
      <c r="F135" s="26" t="s">
        <v>135</v>
      </c>
      <c r="G135" s="26"/>
      <c r="H135" s="404">
        <f>H137</f>
        <v>10</v>
      </c>
      <c r="K135" s="314"/>
    </row>
    <row r="136" spans="1:11" ht="20.25" customHeight="1" x14ac:dyDescent="0.25">
      <c r="A136" s="24"/>
      <c r="B136" s="21" t="s">
        <v>89</v>
      </c>
      <c r="C136" s="26" t="s">
        <v>81</v>
      </c>
      <c r="D136" s="26" t="s">
        <v>88</v>
      </c>
      <c r="E136" s="26" t="s">
        <v>23</v>
      </c>
      <c r="F136" s="26" t="s">
        <v>151</v>
      </c>
      <c r="G136" s="26"/>
      <c r="H136" s="404">
        <f>H137</f>
        <v>10</v>
      </c>
      <c r="K136" s="314"/>
    </row>
    <row r="137" spans="1:11" ht="22.5" customHeight="1" x14ac:dyDescent="0.25">
      <c r="A137" s="24"/>
      <c r="B137" s="177" t="s">
        <v>84</v>
      </c>
      <c r="C137" s="39" t="s">
        <v>81</v>
      </c>
      <c r="D137" s="39" t="s">
        <v>88</v>
      </c>
      <c r="E137" s="39" t="s">
        <v>23</v>
      </c>
      <c r="F137" s="39" t="s">
        <v>151</v>
      </c>
      <c r="G137" s="39" t="s">
        <v>85</v>
      </c>
      <c r="H137" s="404">
        <f>прил._5!K56</f>
        <v>10</v>
      </c>
      <c r="K137" s="314"/>
    </row>
    <row r="138" spans="1:11" ht="41.25" hidden="1" customHeight="1" x14ac:dyDescent="0.25">
      <c r="A138" s="24"/>
      <c r="B138" s="138" t="s">
        <v>50</v>
      </c>
      <c r="C138" s="38">
        <v>51</v>
      </c>
      <c r="D138" s="39" t="s">
        <v>93</v>
      </c>
      <c r="E138" s="39" t="s">
        <v>23</v>
      </c>
      <c r="F138" s="39" t="s">
        <v>135</v>
      </c>
      <c r="G138" s="39"/>
      <c r="H138" s="404">
        <v>0</v>
      </c>
      <c r="K138" s="314"/>
    </row>
    <row r="139" spans="1:11" ht="27.75" hidden="1" customHeight="1" x14ac:dyDescent="0.25">
      <c r="A139" s="24"/>
      <c r="B139" s="138" t="s">
        <v>51</v>
      </c>
      <c r="C139" s="39" t="s">
        <v>81</v>
      </c>
      <c r="D139" s="39" t="s">
        <v>93</v>
      </c>
      <c r="E139" s="39" t="s">
        <v>23</v>
      </c>
      <c r="F139" s="39" t="s">
        <v>154</v>
      </c>
      <c r="G139" s="26"/>
      <c r="H139" s="404">
        <v>0</v>
      </c>
      <c r="K139" s="314"/>
    </row>
    <row r="140" spans="1:11" ht="33.75" hidden="1" customHeight="1" x14ac:dyDescent="0.25">
      <c r="A140" s="24"/>
      <c r="B140" s="80" t="s">
        <v>82</v>
      </c>
      <c r="C140" s="39" t="s">
        <v>81</v>
      </c>
      <c r="D140" s="39" t="s">
        <v>93</v>
      </c>
      <c r="E140" s="39" t="s">
        <v>23</v>
      </c>
      <c r="F140" s="39" t="s">
        <v>154</v>
      </c>
      <c r="G140" s="39" t="s">
        <v>83</v>
      </c>
      <c r="H140" s="404">
        <v>0</v>
      </c>
      <c r="K140" s="314"/>
    </row>
    <row r="141" spans="1:11" ht="16.5" hidden="1" customHeight="1" x14ac:dyDescent="0.25">
      <c r="A141" s="25"/>
      <c r="B141" s="28" t="s">
        <v>57</v>
      </c>
      <c r="C141" s="26" t="s">
        <v>81</v>
      </c>
      <c r="D141" s="26" t="s">
        <v>90</v>
      </c>
      <c r="E141" s="26" t="s">
        <v>23</v>
      </c>
      <c r="F141" s="26" t="s">
        <v>135</v>
      </c>
      <c r="G141" s="26"/>
      <c r="H141" s="404">
        <v>0</v>
      </c>
      <c r="K141" s="314"/>
    </row>
    <row r="142" spans="1:11" ht="45.75" hidden="1" customHeight="1" x14ac:dyDescent="0.25">
      <c r="A142" s="29"/>
      <c r="B142" s="118" t="s">
        <v>91</v>
      </c>
      <c r="C142" s="26" t="s">
        <v>81</v>
      </c>
      <c r="D142" s="26" t="s">
        <v>90</v>
      </c>
      <c r="E142" s="26" t="s">
        <v>23</v>
      </c>
      <c r="F142" s="26" t="s">
        <v>137</v>
      </c>
      <c r="G142" s="26"/>
      <c r="H142" s="404">
        <v>0</v>
      </c>
      <c r="K142" s="314"/>
    </row>
    <row r="143" spans="1:11" ht="76.5" hidden="1" customHeight="1" x14ac:dyDescent="0.25">
      <c r="A143" s="29"/>
      <c r="B143" s="21" t="s">
        <v>78</v>
      </c>
      <c r="C143" s="26" t="s">
        <v>81</v>
      </c>
      <c r="D143" s="26" t="s">
        <v>90</v>
      </c>
      <c r="E143" s="26" t="s">
        <v>23</v>
      </c>
      <c r="F143" s="26" t="s">
        <v>137</v>
      </c>
      <c r="G143" s="26" t="s">
        <v>79</v>
      </c>
      <c r="H143" s="404">
        <v>0</v>
      </c>
      <c r="K143" s="314"/>
    </row>
    <row r="144" spans="1:11" ht="69" hidden="1" customHeight="1" x14ac:dyDescent="0.25">
      <c r="A144" s="29"/>
      <c r="B144" s="21" t="s">
        <v>82</v>
      </c>
      <c r="C144" s="26" t="s">
        <v>81</v>
      </c>
      <c r="D144" s="26" t="s">
        <v>90</v>
      </c>
      <c r="E144" s="26" t="s">
        <v>23</v>
      </c>
      <c r="F144" s="26" t="s">
        <v>137</v>
      </c>
      <c r="G144" s="26" t="s">
        <v>83</v>
      </c>
      <c r="H144" s="404">
        <v>0</v>
      </c>
      <c r="K144" s="314"/>
    </row>
    <row r="145" spans="1:11" hidden="1" x14ac:dyDescent="0.25">
      <c r="A145" s="29"/>
      <c r="B145" s="119" t="s">
        <v>84</v>
      </c>
      <c r="C145" s="26" t="s">
        <v>81</v>
      </c>
      <c r="D145" s="26" t="s">
        <v>90</v>
      </c>
      <c r="E145" s="26" t="s">
        <v>23</v>
      </c>
      <c r="F145" s="26" t="s">
        <v>137</v>
      </c>
      <c r="G145" s="26" t="s">
        <v>85</v>
      </c>
      <c r="H145" s="404">
        <v>0</v>
      </c>
      <c r="K145" s="314"/>
    </row>
    <row r="146" spans="1:11" s="31" customFormat="1" ht="34.5" customHeight="1" x14ac:dyDescent="0.25">
      <c r="A146" s="29"/>
      <c r="B146" s="120" t="s">
        <v>50</v>
      </c>
      <c r="C146" s="26" t="s">
        <v>81</v>
      </c>
      <c r="D146" s="26" t="s">
        <v>93</v>
      </c>
      <c r="E146" s="26" t="s">
        <v>23</v>
      </c>
      <c r="F146" s="26" t="s">
        <v>135</v>
      </c>
      <c r="G146" s="26"/>
      <c r="H146" s="404">
        <f>H150+H148</f>
        <v>453.2</v>
      </c>
      <c r="K146" s="314"/>
    </row>
    <row r="147" spans="1:11" s="31" customFormat="1" ht="23.25" hidden="1" customHeight="1" x14ac:dyDescent="0.25">
      <c r="A147" s="29"/>
      <c r="B147" s="175" t="s">
        <v>51</v>
      </c>
      <c r="C147" s="176" t="s">
        <v>81</v>
      </c>
      <c r="D147" s="176" t="s">
        <v>93</v>
      </c>
      <c r="E147" s="176" t="s">
        <v>23</v>
      </c>
      <c r="F147" s="176" t="s">
        <v>154</v>
      </c>
      <c r="G147" s="176"/>
      <c r="H147" s="404"/>
      <c r="K147" s="314"/>
    </row>
    <row r="148" spans="1:11" s="31" customFormat="1" ht="28.5" hidden="1" customHeight="1" x14ac:dyDescent="0.25">
      <c r="A148" s="29"/>
      <c r="B148" s="175" t="s">
        <v>82</v>
      </c>
      <c r="C148" s="176" t="s">
        <v>81</v>
      </c>
      <c r="D148" s="176" t="s">
        <v>93</v>
      </c>
      <c r="E148" s="176" t="s">
        <v>23</v>
      </c>
      <c r="F148" s="176" t="s">
        <v>154</v>
      </c>
      <c r="G148" s="176" t="s">
        <v>83</v>
      </c>
      <c r="H148" s="404"/>
      <c r="K148" s="314"/>
    </row>
    <row r="149" spans="1:11" x14ac:dyDescent="0.25">
      <c r="A149" s="29"/>
      <c r="B149" s="118" t="s">
        <v>117</v>
      </c>
      <c r="C149" s="26" t="s">
        <v>81</v>
      </c>
      <c r="D149" s="26" t="s">
        <v>93</v>
      </c>
      <c r="E149" s="26" t="s">
        <v>23</v>
      </c>
      <c r="F149" s="26" t="s">
        <v>152</v>
      </c>
      <c r="G149" s="26"/>
      <c r="H149" s="404">
        <f>H150</f>
        <v>453.2</v>
      </c>
      <c r="K149" s="314"/>
    </row>
    <row r="150" spans="1:11" ht="30" x14ac:dyDescent="0.25">
      <c r="A150" s="29"/>
      <c r="B150" s="118" t="s">
        <v>118</v>
      </c>
      <c r="C150" s="26" t="s">
        <v>81</v>
      </c>
      <c r="D150" s="26" t="s">
        <v>93</v>
      </c>
      <c r="E150" s="26" t="s">
        <v>23</v>
      </c>
      <c r="F150" s="26" t="s">
        <v>152</v>
      </c>
      <c r="G150" s="26" t="s">
        <v>119</v>
      </c>
      <c r="H150" s="404">
        <f>прил._5!K157</f>
        <v>453.2</v>
      </c>
      <c r="K150" s="323"/>
    </row>
    <row r="151" spans="1:11" x14ac:dyDescent="0.25">
      <c r="A151" s="29"/>
      <c r="B151" s="83" t="s">
        <v>357</v>
      </c>
      <c r="C151" s="178" t="s">
        <v>81</v>
      </c>
      <c r="D151" s="178" t="s">
        <v>160</v>
      </c>
      <c r="E151" s="178" t="s">
        <v>23</v>
      </c>
      <c r="F151" s="178" t="s">
        <v>135</v>
      </c>
      <c r="G151" s="179"/>
      <c r="H151" s="408">
        <f>H153</f>
        <v>27.5</v>
      </c>
      <c r="K151" s="323"/>
    </row>
    <row r="152" spans="1:11" ht="60" x14ac:dyDescent="0.25">
      <c r="A152" s="29"/>
      <c r="B152" s="83" t="s">
        <v>358</v>
      </c>
      <c r="C152" s="178" t="s">
        <v>81</v>
      </c>
      <c r="D152" s="178" t="s">
        <v>160</v>
      </c>
      <c r="E152" s="178" t="s">
        <v>23</v>
      </c>
      <c r="F152" s="178" t="s">
        <v>135</v>
      </c>
      <c r="G152" s="179"/>
      <c r="H152" s="408">
        <f>H153</f>
        <v>27.5</v>
      </c>
      <c r="K152" s="323"/>
    </row>
    <row r="153" spans="1:11" x14ac:dyDescent="0.25">
      <c r="A153" s="29"/>
      <c r="B153" s="275" t="s">
        <v>72</v>
      </c>
      <c r="C153" s="178" t="s">
        <v>81</v>
      </c>
      <c r="D153" s="178" t="s">
        <v>160</v>
      </c>
      <c r="E153" s="178" t="s">
        <v>23</v>
      </c>
      <c r="F153" s="178" t="s">
        <v>359</v>
      </c>
      <c r="G153" s="179" t="s">
        <v>73</v>
      </c>
      <c r="H153" s="408">
        <f>прил._5!K44</f>
        <v>27.5</v>
      </c>
      <c r="K153" s="323"/>
    </row>
    <row r="154" spans="1:11" ht="30" x14ac:dyDescent="0.25">
      <c r="A154" s="29"/>
      <c r="B154" s="83" t="s">
        <v>380</v>
      </c>
      <c r="C154" s="178" t="s">
        <v>81</v>
      </c>
      <c r="D154" s="178" t="s">
        <v>160</v>
      </c>
      <c r="E154" s="178" t="s">
        <v>23</v>
      </c>
      <c r="F154" s="178" t="s">
        <v>135</v>
      </c>
      <c r="G154" s="179"/>
      <c r="H154" s="408">
        <f>H155</f>
        <v>25.9</v>
      </c>
      <c r="K154" s="323"/>
    </row>
    <row r="155" spans="1:11" x14ac:dyDescent="0.25">
      <c r="A155" s="29"/>
      <c r="B155" s="275" t="s">
        <v>72</v>
      </c>
      <c r="C155" s="178" t="s">
        <v>81</v>
      </c>
      <c r="D155" s="178" t="s">
        <v>160</v>
      </c>
      <c r="E155" s="178" t="s">
        <v>23</v>
      </c>
      <c r="F155" s="178" t="s">
        <v>361</v>
      </c>
      <c r="G155" s="179" t="s">
        <v>73</v>
      </c>
      <c r="H155" s="408">
        <f>прил._5!K46</f>
        <v>25.9</v>
      </c>
      <c r="K155" s="323"/>
    </row>
    <row r="156" spans="1:11" ht="31.5" x14ac:dyDescent="0.25">
      <c r="A156" s="29"/>
      <c r="B156" s="202" t="s">
        <v>185</v>
      </c>
      <c r="C156" s="203" t="s">
        <v>183</v>
      </c>
      <c r="D156" s="203" t="s">
        <v>68</v>
      </c>
      <c r="E156" s="203" t="s">
        <v>23</v>
      </c>
      <c r="F156" s="203" t="s">
        <v>135</v>
      </c>
      <c r="G156" s="203"/>
      <c r="H156" s="409">
        <f>H159</f>
        <v>10</v>
      </c>
      <c r="K156" s="323"/>
    </row>
    <row r="157" spans="1:11" ht="31.5" x14ac:dyDescent="0.25">
      <c r="A157" s="29"/>
      <c r="B157" s="174" t="s">
        <v>186</v>
      </c>
      <c r="C157" s="180" t="s">
        <v>183</v>
      </c>
      <c r="D157" s="284" t="s">
        <v>70</v>
      </c>
      <c r="E157" s="284" t="s">
        <v>23</v>
      </c>
      <c r="F157" s="284" t="s">
        <v>135</v>
      </c>
      <c r="G157" s="284"/>
      <c r="H157" s="285">
        <f>H159</f>
        <v>10</v>
      </c>
      <c r="K157" s="323"/>
    </row>
    <row r="158" spans="1:11" ht="31.5" x14ac:dyDescent="0.25">
      <c r="A158" s="29"/>
      <c r="B158" s="174" t="s">
        <v>187</v>
      </c>
      <c r="C158" s="180" t="s">
        <v>183</v>
      </c>
      <c r="D158" s="284" t="s">
        <v>70</v>
      </c>
      <c r="E158" s="284" t="s">
        <v>23</v>
      </c>
      <c r="F158" s="284" t="s">
        <v>135</v>
      </c>
      <c r="G158" s="284"/>
      <c r="H158" s="285">
        <f>H159</f>
        <v>10</v>
      </c>
      <c r="K158" s="323"/>
    </row>
    <row r="159" spans="1:11" ht="47.25" x14ac:dyDescent="0.25">
      <c r="A159" s="29"/>
      <c r="B159" s="251" t="s">
        <v>188</v>
      </c>
      <c r="C159" s="252" t="s">
        <v>183</v>
      </c>
      <c r="D159" s="284" t="s">
        <v>70</v>
      </c>
      <c r="E159" s="284" t="s">
        <v>23</v>
      </c>
      <c r="F159" s="284" t="s">
        <v>149</v>
      </c>
      <c r="G159" s="284" t="s">
        <v>83</v>
      </c>
      <c r="H159" s="285">
        <f>прил._5!K19</f>
        <v>10</v>
      </c>
      <c r="K159" s="323"/>
    </row>
    <row r="160" spans="1:11" ht="47.25" hidden="1" x14ac:dyDescent="0.25">
      <c r="A160" s="29"/>
      <c r="B160" s="251" t="s">
        <v>188</v>
      </c>
      <c r="C160" s="252" t="s">
        <v>183</v>
      </c>
      <c r="D160" s="284" t="s">
        <v>70</v>
      </c>
      <c r="E160" s="284" t="s">
        <v>23</v>
      </c>
      <c r="F160" s="284" t="s">
        <v>149</v>
      </c>
      <c r="G160" s="284" t="s">
        <v>83</v>
      </c>
      <c r="H160" s="285">
        <f>прил._5!K20</f>
        <v>70</v>
      </c>
      <c r="K160" s="323"/>
    </row>
    <row r="161" spans="1:256" ht="83.25" hidden="1" customHeight="1" x14ac:dyDescent="0.25">
      <c r="A161" s="29"/>
      <c r="B161" s="251" t="s">
        <v>188</v>
      </c>
      <c r="C161" s="252" t="s">
        <v>183</v>
      </c>
      <c r="D161" s="284" t="s">
        <v>70</v>
      </c>
      <c r="E161" s="284" t="s">
        <v>23</v>
      </c>
      <c r="F161" s="284" t="s">
        <v>149</v>
      </c>
      <c r="G161" s="284" t="s">
        <v>83</v>
      </c>
      <c r="H161" s="285">
        <f>прил._5!K21</f>
        <v>70</v>
      </c>
      <c r="K161" s="323"/>
    </row>
    <row r="162" spans="1:256" ht="47.25" hidden="1" x14ac:dyDescent="0.25">
      <c r="A162" s="29"/>
      <c r="B162" s="251" t="s">
        <v>188</v>
      </c>
      <c r="C162" s="252" t="s">
        <v>183</v>
      </c>
      <c r="D162" s="284" t="s">
        <v>70</v>
      </c>
      <c r="E162" s="284" t="s">
        <v>23</v>
      </c>
      <c r="F162" s="284" t="s">
        <v>149</v>
      </c>
      <c r="G162" s="284" t="s">
        <v>83</v>
      </c>
      <c r="H162" s="285">
        <f>прил._5!K22</f>
        <v>70</v>
      </c>
      <c r="K162" s="323"/>
    </row>
    <row r="163" spans="1:256" s="164" customFormat="1" ht="47.25" hidden="1" x14ac:dyDescent="0.25">
      <c r="A163" s="29"/>
      <c r="B163" s="251" t="s">
        <v>188</v>
      </c>
      <c r="C163" s="252" t="s">
        <v>183</v>
      </c>
      <c r="D163" s="284" t="s">
        <v>70</v>
      </c>
      <c r="E163" s="284" t="s">
        <v>23</v>
      </c>
      <c r="F163" s="284" t="s">
        <v>149</v>
      </c>
      <c r="G163" s="284" t="s">
        <v>83</v>
      </c>
      <c r="H163" s="285">
        <f>прил._5!K23</f>
        <v>70</v>
      </c>
      <c r="I163" s="165"/>
      <c r="J163" s="165"/>
      <c r="K163" s="326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/>
      <c r="AF163" s="165"/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  <c r="BI163" s="165"/>
      <c r="BJ163" s="165"/>
      <c r="BK163" s="165"/>
      <c r="BL163" s="165"/>
      <c r="BM163" s="165"/>
      <c r="BN163" s="165"/>
      <c r="BO163" s="165"/>
      <c r="BP163" s="165"/>
      <c r="BQ163" s="165"/>
      <c r="BR163" s="165"/>
      <c r="BS163" s="165"/>
      <c r="BT163" s="165"/>
      <c r="BU163" s="165"/>
      <c r="BV163" s="165"/>
      <c r="BW163" s="165"/>
      <c r="BX163" s="165"/>
      <c r="BY163" s="165"/>
      <c r="BZ163" s="165"/>
      <c r="CA163" s="165"/>
      <c r="CB163" s="165"/>
      <c r="CC163" s="165"/>
      <c r="CD163" s="165"/>
      <c r="CE163" s="165"/>
      <c r="CF163" s="165"/>
      <c r="CG163" s="165"/>
      <c r="CH163" s="165"/>
      <c r="CI163" s="165"/>
      <c r="CJ163" s="165"/>
      <c r="CK163" s="165"/>
      <c r="CL163" s="165"/>
      <c r="CM163" s="165"/>
      <c r="CN163" s="165"/>
      <c r="CO163" s="165"/>
      <c r="CP163" s="165"/>
      <c r="CQ163" s="165"/>
      <c r="CR163" s="165"/>
      <c r="CS163" s="165"/>
      <c r="CT163" s="165"/>
      <c r="CU163" s="165"/>
      <c r="CV163" s="165"/>
      <c r="CW163" s="165"/>
      <c r="CX163" s="165"/>
      <c r="CY163" s="165"/>
      <c r="CZ163" s="165"/>
      <c r="DA163" s="165"/>
      <c r="DB163" s="165"/>
      <c r="DC163" s="165"/>
      <c r="DD163" s="165"/>
      <c r="DE163" s="165"/>
      <c r="DF163" s="165"/>
      <c r="DG163" s="165"/>
      <c r="DH163" s="165"/>
      <c r="DI163" s="165"/>
      <c r="DJ163" s="165"/>
      <c r="DK163" s="165"/>
      <c r="DL163" s="165"/>
      <c r="DM163" s="165"/>
      <c r="DN163" s="165"/>
      <c r="DO163" s="165"/>
      <c r="DP163" s="165"/>
      <c r="DQ163" s="165"/>
      <c r="DR163" s="165"/>
      <c r="DS163" s="165"/>
      <c r="DT163" s="165"/>
      <c r="DU163" s="165"/>
      <c r="DV163" s="165"/>
      <c r="DW163" s="165"/>
      <c r="DX163" s="165"/>
      <c r="DY163" s="165"/>
      <c r="DZ163" s="165"/>
      <c r="EA163" s="165"/>
      <c r="EB163" s="165"/>
      <c r="EC163" s="165"/>
      <c r="ED163" s="165"/>
      <c r="EE163" s="165"/>
      <c r="EF163" s="165"/>
      <c r="EG163" s="165"/>
      <c r="EH163" s="165"/>
      <c r="EI163" s="165"/>
      <c r="EJ163" s="165"/>
      <c r="EK163" s="165"/>
      <c r="EL163" s="165"/>
      <c r="EM163" s="165"/>
      <c r="EN163" s="165"/>
      <c r="EO163" s="165"/>
      <c r="EP163" s="165"/>
      <c r="EQ163" s="165"/>
      <c r="ER163" s="165"/>
      <c r="ES163" s="165"/>
      <c r="ET163" s="165"/>
      <c r="EU163" s="165"/>
      <c r="EV163" s="165"/>
      <c r="EW163" s="165"/>
      <c r="EX163" s="165"/>
      <c r="EY163" s="165"/>
      <c r="EZ163" s="165"/>
      <c r="FA163" s="165"/>
      <c r="FB163" s="165"/>
      <c r="FC163" s="165"/>
      <c r="FD163" s="165"/>
      <c r="FE163" s="165"/>
      <c r="FF163" s="165"/>
      <c r="FG163" s="165"/>
      <c r="FH163" s="165"/>
      <c r="FI163" s="165"/>
      <c r="FJ163" s="165"/>
      <c r="FK163" s="165"/>
      <c r="FL163" s="165"/>
      <c r="FM163" s="165"/>
      <c r="FN163" s="165"/>
      <c r="FO163" s="165"/>
      <c r="FP163" s="165"/>
      <c r="FQ163" s="165"/>
      <c r="FR163" s="165"/>
      <c r="FS163" s="165"/>
      <c r="FT163" s="165"/>
      <c r="FU163" s="165"/>
      <c r="FV163" s="165"/>
      <c r="FW163" s="165"/>
      <c r="FX163" s="165"/>
      <c r="FY163" s="165"/>
      <c r="FZ163" s="165"/>
      <c r="GA163" s="165"/>
      <c r="GB163" s="165"/>
      <c r="GC163" s="165"/>
      <c r="GD163" s="165"/>
      <c r="GE163" s="165"/>
      <c r="GF163" s="165"/>
      <c r="GG163" s="165"/>
      <c r="GH163" s="165"/>
      <c r="GI163" s="165"/>
      <c r="GJ163" s="165"/>
      <c r="GK163" s="165"/>
      <c r="GL163" s="165"/>
      <c r="GM163" s="165"/>
      <c r="GN163" s="165"/>
      <c r="GO163" s="165"/>
      <c r="GP163" s="165"/>
      <c r="GQ163" s="165"/>
      <c r="GR163" s="165"/>
      <c r="GS163" s="165"/>
      <c r="GT163" s="165"/>
      <c r="GU163" s="165"/>
      <c r="GV163" s="165"/>
      <c r="GW163" s="165"/>
      <c r="GX163" s="165"/>
      <c r="GY163" s="165"/>
      <c r="GZ163" s="165"/>
      <c r="HA163" s="165"/>
      <c r="HB163" s="165"/>
      <c r="HC163" s="165"/>
      <c r="HD163" s="165"/>
      <c r="HE163" s="165"/>
      <c r="HF163" s="165"/>
      <c r="HG163" s="165"/>
      <c r="HH163" s="165"/>
      <c r="HI163" s="165"/>
      <c r="HJ163" s="165"/>
      <c r="HK163" s="165"/>
      <c r="HL163" s="165"/>
      <c r="HM163" s="165"/>
      <c r="HN163" s="165"/>
      <c r="HO163" s="165"/>
      <c r="HP163" s="165"/>
      <c r="HQ163" s="165"/>
      <c r="HR163" s="165"/>
      <c r="HS163" s="165"/>
      <c r="HT163" s="165"/>
      <c r="HU163" s="165"/>
      <c r="HV163" s="165"/>
      <c r="HW163" s="165"/>
      <c r="HX163" s="165"/>
      <c r="HY163" s="165"/>
      <c r="HZ163" s="165"/>
      <c r="IA163" s="165"/>
      <c r="IB163" s="165"/>
      <c r="IC163" s="165"/>
      <c r="ID163" s="165"/>
      <c r="IE163" s="165"/>
      <c r="IF163" s="165"/>
      <c r="IG163" s="165"/>
      <c r="IH163" s="165"/>
      <c r="II163" s="165"/>
      <c r="IJ163" s="165"/>
      <c r="IK163" s="165"/>
      <c r="IL163" s="165"/>
      <c r="IM163" s="165"/>
      <c r="IN163" s="165"/>
      <c r="IO163" s="165"/>
      <c r="IP163" s="165"/>
      <c r="IQ163" s="165"/>
      <c r="IR163" s="165"/>
      <c r="IS163" s="165"/>
      <c r="IT163" s="165"/>
      <c r="IU163" s="165"/>
      <c r="IV163" s="165"/>
    </row>
    <row r="164" spans="1:256" customFormat="1" ht="43.5" hidden="1" customHeight="1" x14ac:dyDescent="0.25">
      <c r="A164" s="29"/>
      <c r="B164" s="251" t="s">
        <v>188</v>
      </c>
      <c r="C164" s="252" t="s">
        <v>183</v>
      </c>
      <c r="D164" s="284" t="s">
        <v>70</v>
      </c>
      <c r="E164" s="284" t="s">
        <v>23</v>
      </c>
      <c r="F164" s="284" t="s">
        <v>149</v>
      </c>
      <c r="G164" s="284" t="s">
        <v>83</v>
      </c>
      <c r="H164" s="285">
        <f>прил._5!K24</f>
        <v>70</v>
      </c>
      <c r="I164" s="166"/>
      <c r="J164" s="166"/>
      <c r="K164" s="327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  <c r="BI164" s="166"/>
      <c r="BJ164" s="166"/>
      <c r="BK164" s="166"/>
      <c r="BL164" s="166"/>
      <c r="BM164" s="166"/>
      <c r="BN164" s="166"/>
      <c r="BO164" s="166"/>
      <c r="BP164" s="166"/>
      <c r="BQ164" s="166"/>
      <c r="BR164" s="166"/>
      <c r="BS164" s="166"/>
      <c r="BT164" s="166"/>
      <c r="BU164" s="166"/>
      <c r="BV164" s="166"/>
      <c r="BW164" s="166"/>
      <c r="BX164" s="166"/>
      <c r="BY164" s="166"/>
      <c r="BZ164" s="166"/>
      <c r="CA164" s="166"/>
      <c r="CB164" s="166"/>
      <c r="CC164" s="166"/>
      <c r="CD164" s="166"/>
      <c r="CE164" s="166"/>
      <c r="CF164" s="166"/>
      <c r="CG164" s="166"/>
      <c r="CH164" s="166"/>
      <c r="CI164" s="166"/>
      <c r="CJ164" s="166"/>
      <c r="CK164" s="166"/>
      <c r="CL164" s="166"/>
      <c r="CM164" s="166"/>
      <c r="CN164" s="166"/>
      <c r="CO164" s="166"/>
      <c r="CP164" s="166"/>
      <c r="CQ164" s="166"/>
      <c r="CR164" s="166"/>
      <c r="CS164" s="166"/>
      <c r="CT164" s="166"/>
      <c r="CU164" s="166"/>
      <c r="CV164" s="166"/>
      <c r="CW164" s="166"/>
      <c r="CX164" s="166"/>
      <c r="CY164" s="166"/>
      <c r="CZ164" s="166"/>
      <c r="DA164" s="166"/>
      <c r="DB164" s="166"/>
      <c r="DC164" s="166"/>
      <c r="DD164" s="166"/>
      <c r="DE164" s="166"/>
      <c r="DF164" s="166"/>
      <c r="DG164" s="166"/>
      <c r="DH164" s="166"/>
      <c r="DI164" s="166"/>
      <c r="DJ164" s="166"/>
      <c r="DK164" s="166"/>
      <c r="DL164" s="166"/>
      <c r="DM164" s="166"/>
      <c r="DN164" s="166"/>
      <c r="DO164" s="166"/>
      <c r="DP164" s="166"/>
      <c r="DQ164" s="166"/>
      <c r="DR164" s="166"/>
      <c r="DS164" s="166"/>
      <c r="DT164" s="166"/>
      <c r="DU164" s="166"/>
      <c r="DV164" s="166"/>
      <c r="DW164" s="166"/>
      <c r="DX164" s="166"/>
      <c r="DY164" s="166"/>
      <c r="DZ164" s="166"/>
      <c r="EA164" s="166"/>
      <c r="EB164" s="166"/>
      <c r="EC164" s="166"/>
      <c r="ED164" s="166"/>
      <c r="EE164" s="166"/>
      <c r="EF164" s="166"/>
      <c r="EG164" s="166"/>
      <c r="EH164" s="166"/>
      <c r="EI164" s="166"/>
      <c r="EJ164" s="166"/>
      <c r="EK164" s="166"/>
      <c r="EL164" s="166"/>
      <c r="EM164" s="166"/>
      <c r="EN164" s="166"/>
      <c r="EO164" s="166"/>
      <c r="EP164" s="166"/>
      <c r="EQ164" s="166"/>
      <c r="ER164" s="166"/>
      <c r="ES164" s="166"/>
      <c r="ET164" s="166"/>
      <c r="EU164" s="166"/>
      <c r="EV164" s="166"/>
      <c r="EW164" s="166"/>
      <c r="EX164" s="166"/>
      <c r="EY164" s="166"/>
      <c r="EZ164" s="166"/>
      <c r="FA164" s="166"/>
      <c r="FB164" s="166"/>
      <c r="FC164" s="166"/>
      <c r="FD164" s="166"/>
      <c r="FE164" s="166"/>
      <c r="FF164" s="166"/>
      <c r="FG164" s="166"/>
      <c r="FH164" s="166"/>
      <c r="FI164" s="166"/>
      <c r="FJ164" s="166"/>
      <c r="FK164" s="166"/>
      <c r="FL164" s="166"/>
      <c r="FM164" s="166"/>
      <c r="FN164" s="166"/>
      <c r="FO164" s="166"/>
      <c r="FP164" s="166"/>
      <c r="FQ164" s="166"/>
      <c r="FR164" s="166"/>
      <c r="FS164" s="166"/>
      <c r="FT164" s="166"/>
      <c r="FU164" s="166"/>
      <c r="FV164" s="166"/>
      <c r="FW164" s="166"/>
      <c r="FX164" s="166"/>
      <c r="FY164" s="166"/>
      <c r="FZ164" s="166"/>
      <c r="GA164" s="166"/>
      <c r="GB164" s="166"/>
      <c r="GC164" s="166"/>
      <c r="GD164" s="166"/>
      <c r="GE164" s="166"/>
      <c r="GF164" s="166"/>
      <c r="GG164" s="166"/>
      <c r="GH164" s="166"/>
      <c r="GI164" s="166"/>
      <c r="GJ164" s="166"/>
      <c r="GK164" s="166"/>
      <c r="GL164" s="166"/>
      <c r="GM164" s="166"/>
      <c r="GN164" s="166"/>
      <c r="GO164" s="166"/>
      <c r="GP164" s="166"/>
      <c r="GQ164" s="166"/>
      <c r="GR164" s="166"/>
      <c r="GS164" s="166"/>
      <c r="GT164" s="166"/>
      <c r="GU164" s="166"/>
      <c r="GV164" s="166"/>
      <c r="GW164" s="166"/>
      <c r="GX164" s="166"/>
      <c r="GY164" s="166"/>
      <c r="GZ164" s="166"/>
      <c r="HA164" s="166"/>
      <c r="HB164" s="166"/>
      <c r="HC164" s="166"/>
      <c r="HD164" s="166"/>
      <c r="HE164" s="166"/>
      <c r="HF164" s="166"/>
      <c r="HG164" s="166"/>
      <c r="HH164" s="166"/>
      <c r="HI164" s="166"/>
      <c r="HJ164" s="166"/>
      <c r="HK164" s="166"/>
      <c r="HL164" s="166"/>
      <c r="HM164" s="166"/>
      <c r="HN164" s="166"/>
      <c r="HO164" s="166"/>
      <c r="HP164" s="166"/>
      <c r="HQ164" s="166"/>
      <c r="HR164" s="166"/>
      <c r="HS164" s="166"/>
      <c r="HT164" s="166"/>
      <c r="HU164" s="166"/>
      <c r="HV164" s="166"/>
      <c r="HW164" s="166"/>
      <c r="HX164" s="166"/>
      <c r="HY164" s="166"/>
      <c r="HZ164" s="166"/>
      <c r="IA164" s="166"/>
      <c r="IB164" s="166"/>
      <c r="IC164" s="166"/>
      <c r="ID164" s="166"/>
      <c r="IE164" s="166"/>
      <c r="IF164" s="166"/>
      <c r="IG164" s="166"/>
      <c r="IH164" s="166"/>
      <c r="II164" s="166"/>
      <c r="IJ164" s="166"/>
      <c r="IK164" s="166"/>
      <c r="IL164" s="166"/>
      <c r="IM164" s="166"/>
      <c r="IN164" s="166"/>
      <c r="IO164" s="166"/>
      <c r="IP164" s="166"/>
      <c r="IQ164" s="166"/>
      <c r="IR164" s="166"/>
      <c r="IS164" s="166"/>
      <c r="IT164" s="166"/>
      <c r="IU164" s="166"/>
      <c r="IV164" s="166"/>
    </row>
    <row r="165" spans="1:256" customFormat="1" ht="47.25" hidden="1" x14ac:dyDescent="0.25">
      <c r="A165" s="29"/>
      <c r="B165" s="251" t="s">
        <v>188</v>
      </c>
      <c r="C165" s="252" t="s">
        <v>183</v>
      </c>
      <c r="D165" s="284" t="s">
        <v>70</v>
      </c>
      <c r="E165" s="284" t="s">
        <v>23</v>
      </c>
      <c r="F165" s="284" t="s">
        <v>149</v>
      </c>
      <c r="G165" s="284" t="s">
        <v>83</v>
      </c>
      <c r="H165" s="285">
        <f>прил._5!K25</f>
        <v>22777.9</v>
      </c>
      <c r="I165" s="166"/>
      <c r="J165" s="166"/>
      <c r="K165" s="327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  <c r="BI165" s="166"/>
      <c r="BJ165" s="166"/>
      <c r="BK165" s="166"/>
      <c r="BL165" s="166"/>
      <c r="BM165" s="166"/>
      <c r="BN165" s="166"/>
      <c r="BO165" s="166"/>
      <c r="BP165" s="166"/>
      <c r="BQ165" s="166"/>
      <c r="BR165" s="166"/>
      <c r="BS165" s="166"/>
      <c r="BT165" s="166"/>
      <c r="BU165" s="166"/>
      <c r="BV165" s="166"/>
      <c r="BW165" s="166"/>
      <c r="BX165" s="166"/>
      <c r="BY165" s="166"/>
      <c r="BZ165" s="166"/>
      <c r="CA165" s="166"/>
      <c r="CB165" s="166"/>
      <c r="CC165" s="166"/>
      <c r="CD165" s="166"/>
      <c r="CE165" s="166"/>
      <c r="CF165" s="166"/>
      <c r="CG165" s="166"/>
      <c r="CH165" s="166"/>
      <c r="CI165" s="166"/>
      <c r="CJ165" s="166"/>
      <c r="CK165" s="166"/>
      <c r="CL165" s="166"/>
      <c r="CM165" s="166"/>
      <c r="CN165" s="166"/>
      <c r="CO165" s="166"/>
      <c r="CP165" s="166"/>
      <c r="CQ165" s="166"/>
      <c r="CR165" s="166"/>
      <c r="CS165" s="166"/>
      <c r="CT165" s="166"/>
      <c r="CU165" s="166"/>
      <c r="CV165" s="166"/>
      <c r="CW165" s="166"/>
      <c r="CX165" s="166"/>
      <c r="CY165" s="166"/>
      <c r="CZ165" s="166"/>
      <c r="DA165" s="166"/>
      <c r="DB165" s="166"/>
      <c r="DC165" s="166"/>
      <c r="DD165" s="166"/>
      <c r="DE165" s="166"/>
      <c r="DF165" s="166"/>
      <c r="DG165" s="166"/>
      <c r="DH165" s="166"/>
      <c r="DI165" s="166"/>
      <c r="DJ165" s="166"/>
      <c r="DK165" s="166"/>
      <c r="DL165" s="166"/>
      <c r="DM165" s="166"/>
      <c r="DN165" s="166"/>
      <c r="DO165" s="166"/>
      <c r="DP165" s="166"/>
      <c r="DQ165" s="166"/>
      <c r="DR165" s="166"/>
      <c r="DS165" s="166"/>
      <c r="DT165" s="166"/>
      <c r="DU165" s="166"/>
      <c r="DV165" s="166"/>
      <c r="DW165" s="166"/>
      <c r="DX165" s="166"/>
      <c r="DY165" s="166"/>
      <c r="DZ165" s="166"/>
      <c r="EA165" s="166"/>
      <c r="EB165" s="166"/>
      <c r="EC165" s="166"/>
      <c r="ED165" s="166"/>
      <c r="EE165" s="166"/>
      <c r="EF165" s="166"/>
      <c r="EG165" s="166"/>
      <c r="EH165" s="166"/>
      <c r="EI165" s="166"/>
      <c r="EJ165" s="166"/>
      <c r="EK165" s="166"/>
      <c r="EL165" s="166"/>
      <c r="EM165" s="166"/>
      <c r="EN165" s="166"/>
      <c r="EO165" s="166"/>
      <c r="EP165" s="166"/>
      <c r="EQ165" s="166"/>
      <c r="ER165" s="166"/>
      <c r="ES165" s="166"/>
      <c r="ET165" s="166"/>
      <c r="EU165" s="166"/>
      <c r="EV165" s="166"/>
      <c r="EW165" s="166"/>
      <c r="EX165" s="166"/>
      <c r="EY165" s="166"/>
      <c r="EZ165" s="166"/>
      <c r="FA165" s="166"/>
      <c r="FB165" s="166"/>
      <c r="FC165" s="166"/>
      <c r="FD165" s="166"/>
      <c r="FE165" s="166"/>
      <c r="FF165" s="166"/>
      <c r="FG165" s="166"/>
      <c r="FH165" s="166"/>
      <c r="FI165" s="166"/>
      <c r="FJ165" s="166"/>
      <c r="FK165" s="166"/>
      <c r="FL165" s="166"/>
      <c r="FM165" s="166"/>
      <c r="FN165" s="166"/>
      <c r="FO165" s="166"/>
      <c r="FP165" s="166"/>
      <c r="FQ165" s="166"/>
      <c r="FR165" s="166"/>
      <c r="FS165" s="166"/>
      <c r="FT165" s="166"/>
      <c r="FU165" s="166"/>
      <c r="FV165" s="166"/>
      <c r="FW165" s="166"/>
      <c r="FX165" s="166"/>
      <c r="FY165" s="166"/>
      <c r="FZ165" s="166"/>
      <c r="GA165" s="166"/>
      <c r="GB165" s="166"/>
      <c r="GC165" s="166"/>
      <c r="GD165" s="166"/>
      <c r="GE165" s="166"/>
      <c r="GF165" s="166"/>
      <c r="GG165" s="166"/>
      <c r="GH165" s="166"/>
      <c r="GI165" s="166"/>
      <c r="GJ165" s="166"/>
      <c r="GK165" s="166"/>
      <c r="GL165" s="166"/>
      <c r="GM165" s="166"/>
      <c r="GN165" s="166"/>
      <c r="GO165" s="166"/>
      <c r="GP165" s="166"/>
      <c r="GQ165" s="166"/>
      <c r="GR165" s="166"/>
      <c r="GS165" s="166"/>
      <c r="GT165" s="166"/>
      <c r="GU165" s="166"/>
      <c r="GV165" s="166"/>
      <c r="GW165" s="166"/>
      <c r="GX165" s="166"/>
      <c r="GY165" s="166"/>
      <c r="GZ165" s="166"/>
      <c r="HA165" s="166"/>
      <c r="HB165" s="166"/>
      <c r="HC165" s="166"/>
      <c r="HD165" s="166"/>
      <c r="HE165" s="166"/>
      <c r="HF165" s="166"/>
      <c r="HG165" s="166"/>
      <c r="HH165" s="166"/>
      <c r="HI165" s="166"/>
      <c r="HJ165" s="166"/>
      <c r="HK165" s="166"/>
      <c r="HL165" s="166"/>
      <c r="HM165" s="166"/>
      <c r="HN165" s="166"/>
      <c r="HO165" s="166"/>
      <c r="HP165" s="166"/>
      <c r="HQ165" s="166"/>
      <c r="HR165" s="166"/>
      <c r="HS165" s="166"/>
      <c r="HT165" s="166"/>
      <c r="HU165" s="166"/>
      <c r="HV165" s="166"/>
      <c r="HW165" s="166"/>
      <c r="HX165" s="166"/>
      <c r="HY165" s="166"/>
      <c r="HZ165" s="166"/>
      <c r="IA165" s="166"/>
      <c r="IB165" s="166"/>
      <c r="IC165" s="166"/>
      <c r="ID165" s="166"/>
      <c r="IE165" s="166"/>
      <c r="IF165" s="166"/>
      <c r="IG165" s="166"/>
      <c r="IH165" s="166"/>
      <c r="II165" s="166"/>
      <c r="IJ165" s="166"/>
      <c r="IK165" s="166"/>
      <c r="IL165" s="166"/>
      <c r="IM165" s="166"/>
      <c r="IN165" s="166"/>
      <c r="IO165" s="166"/>
      <c r="IP165" s="166"/>
      <c r="IQ165" s="166"/>
      <c r="IR165" s="166"/>
      <c r="IS165" s="166"/>
      <c r="IT165" s="166"/>
      <c r="IU165" s="166"/>
      <c r="IV165" s="166"/>
    </row>
    <row r="166" spans="1:256" customFormat="1" ht="47.25" hidden="1" x14ac:dyDescent="0.25">
      <c r="A166" s="29"/>
      <c r="B166" s="251" t="s">
        <v>188</v>
      </c>
      <c r="C166" s="252" t="s">
        <v>183</v>
      </c>
      <c r="D166" s="284" t="s">
        <v>70</v>
      </c>
      <c r="E166" s="284" t="s">
        <v>23</v>
      </c>
      <c r="F166" s="284" t="s">
        <v>149</v>
      </c>
      <c r="G166" s="284" t="s">
        <v>83</v>
      </c>
      <c r="H166" s="285">
        <f>прил._5!K26</f>
        <v>10057.5</v>
      </c>
      <c r="I166" s="166"/>
      <c r="J166" s="166"/>
      <c r="K166" s="327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  <c r="BI166" s="166"/>
      <c r="BJ166" s="166"/>
      <c r="BK166" s="166"/>
      <c r="BL166" s="166"/>
      <c r="BM166" s="166"/>
      <c r="BN166" s="166"/>
      <c r="BO166" s="166"/>
      <c r="BP166" s="166"/>
      <c r="BQ166" s="166"/>
      <c r="BR166" s="166"/>
      <c r="BS166" s="166"/>
      <c r="BT166" s="166"/>
      <c r="BU166" s="166"/>
      <c r="BV166" s="166"/>
      <c r="BW166" s="166"/>
      <c r="BX166" s="166"/>
      <c r="BY166" s="166"/>
      <c r="BZ166" s="166"/>
      <c r="CA166" s="166"/>
      <c r="CB166" s="166"/>
      <c r="CC166" s="166"/>
      <c r="CD166" s="166"/>
      <c r="CE166" s="166"/>
      <c r="CF166" s="166"/>
      <c r="CG166" s="166"/>
      <c r="CH166" s="166"/>
      <c r="CI166" s="166"/>
      <c r="CJ166" s="166"/>
      <c r="CK166" s="166"/>
      <c r="CL166" s="166"/>
      <c r="CM166" s="166"/>
      <c r="CN166" s="166"/>
      <c r="CO166" s="166"/>
      <c r="CP166" s="166"/>
      <c r="CQ166" s="166"/>
      <c r="CR166" s="166"/>
      <c r="CS166" s="166"/>
      <c r="CT166" s="166"/>
      <c r="CU166" s="166"/>
      <c r="CV166" s="166"/>
      <c r="CW166" s="166"/>
      <c r="CX166" s="166"/>
      <c r="CY166" s="166"/>
      <c r="CZ166" s="166"/>
      <c r="DA166" s="166"/>
      <c r="DB166" s="166"/>
      <c r="DC166" s="166"/>
      <c r="DD166" s="166"/>
      <c r="DE166" s="166"/>
      <c r="DF166" s="166"/>
      <c r="DG166" s="166"/>
      <c r="DH166" s="166"/>
      <c r="DI166" s="166"/>
      <c r="DJ166" s="166"/>
      <c r="DK166" s="166"/>
      <c r="DL166" s="166"/>
      <c r="DM166" s="166"/>
      <c r="DN166" s="166"/>
      <c r="DO166" s="166"/>
      <c r="DP166" s="166"/>
      <c r="DQ166" s="166"/>
      <c r="DR166" s="166"/>
      <c r="DS166" s="166"/>
      <c r="DT166" s="166"/>
      <c r="DU166" s="166"/>
      <c r="DV166" s="166"/>
      <c r="DW166" s="166"/>
      <c r="DX166" s="166"/>
      <c r="DY166" s="166"/>
      <c r="DZ166" s="166"/>
      <c r="EA166" s="166"/>
      <c r="EB166" s="166"/>
      <c r="EC166" s="166"/>
      <c r="ED166" s="166"/>
      <c r="EE166" s="166"/>
      <c r="EF166" s="166"/>
      <c r="EG166" s="166"/>
      <c r="EH166" s="166"/>
      <c r="EI166" s="166"/>
      <c r="EJ166" s="166"/>
      <c r="EK166" s="166"/>
      <c r="EL166" s="166"/>
      <c r="EM166" s="166"/>
      <c r="EN166" s="166"/>
      <c r="EO166" s="166"/>
      <c r="EP166" s="166"/>
      <c r="EQ166" s="166"/>
      <c r="ER166" s="166"/>
      <c r="ES166" s="166"/>
      <c r="ET166" s="166"/>
      <c r="EU166" s="166"/>
      <c r="EV166" s="166"/>
      <c r="EW166" s="166"/>
      <c r="EX166" s="166"/>
      <c r="EY166" s="166"/>
      <c r="EZ166" s="166"/>
      <c r="FA166" s="166"/>
      <c r="FB166" s="166"/>
      <c r="FC166" s="166"/>
      <c r="FD166" s="166"/>
      <c r="FE166" s="166"/>
      <c r="FF166" s="166"/>
      <c r="FG166" s="166"/>
      <c r="FH166" s="166"/>
      <c r="FI166" s="166"/>
      <c r="FJ166" s="166"/>
      <c r="FK166" s="166"/>
      <c r="FL166" s="166"/>
      <c r="FM166" s="166"/>
      <c r="FN166" s="166"/>
      <c r="FO166" s="166"/>
      <c r="FP166" s="166"/>
      <c r="FQ166" s="166"/>
      <c r="FR166" s="166"/>
      <c r="FS166" s="166"/>
      <c r="FT166" s="166"/>
      <c r="FU166" s="166"/>
      <c r="FV166" s="166"/>
      <c r="FW166" s="166"/>
      <c r="FX166" s="166"/>
      <c r="FY166" s="166"/>
      <c r="FZ166" s="166"/>
      <c r="GA166" s="166"/>
      <c r="GB166" s="166"/>
      <c r="GC166" s="166"/>
      <c r="GD166" s="166"/>
      <c r="GE166" s="166"/>
      <c r="GF166" s="166"/>
      <c r="GG166" s="166"/>
      <c r="GH166" s="166"/>
      <c r="GI166" s="166"/>
      <c r="GJ166" s="166"/>
      <c r="GK166" s="166"/>
      <c r="GL166" s="166"/>
      <c r="GM166" s="166"/>
      <c r="GN166" s="166"/>
      <c r="GO166" s="166"/>
      <c r="GP166" s="166"/>
      <c r="GQ166" s="166"/>
      <c r="GR166" s="166"/>
      <c r="GS166" s="166"/>
      <c r="GT166" s="166"/>
      <c r="GU166" s="166"/>
      <c r="GV166" s="166"/>
      <c r="GW166" s="166"/>
      <c r="GX166" s="166"/>
      <c r="GY166" s="166"/>
      <c r="GZ166" s="166"/>
      <c r="HA166" s="166"/>
      <c r="HB166" s="166"/>
      <c r="HC166" s="166"/>
      <c r="HD166" s="166"/>
      <c r="HE166" s="166"/>
      <c r="HF166" s="166"/>
      <c r="HG166" s="166"/>
      <c r="HH166" s="166"/>
      <c r="HI166" s="166"/>
      <c r="HJ166" s="166"/>
      <c r="HK166" s="166"/>
      <c r="HL166" s="166"/>
      <c r="HM166" s="166"/>
      <c r="HN166" s="166"/>
      <c r="HO166" s="166"/>
      <c r="HP166" s="166"/>
      <c r="HQ166" s="166"/>
      <c r="HR166" s="166"/>
      <c r="HS166" s="166"/>
      <c r="HT166" s="166"/>
      <c r="HU166" s="166"/>
      <c r="HV166" s="166"/>
      <c r="HW166" s="166"/>
      <c r="HX166" s="166"/>
      <c r="HY166" s="166"/>
      <c r="HZ166" s="166"/>
      <c r="IA166" s="166"/>
      <c r="IB166" s="166"/>
      <c r="IC166" s="166"/>
      <c r="ID166" s="166"/>
      <c r="IE166" s="166"/>
      <c r="IF166" s="166"/>
      <c r="IG166" s="166"/>
      <c r="IH166" s="166"/>
      <c r="II166" s="166"/>
      <c r="IJ166" s="166"/>
      <c r="IK166" s="166"/>
      <c r="IL166" s="166"/>
      <c r="IM166" s="166"/>
      <c r="IN166" s="166"/>
      <c r="IO166" s="166"/>
      <c r="IP166" s="166"/>
      <c r="IQ166" s="166"/>
      <c r="IR166" s="166"/>
      <c r="IS166" s="166"/>
      <c r="IT166" s="166"/>
      <c r="IU166" s="166"/>
      <c r="IV166" s="166"/>
    </row>
    <row r="167" spans="1:256" ht="43.5" x14ac:dyDescent="0.25">
      <c r="A167" s="19"/>
      <c r="B167" s="117" t="s">
        <v>66</v>
      </c>
      <c r="C167" s="110" t="s">
        <v>67</v>
      </c>
      <c r="D167" s="110" t="s">
        <v>68</v>
      </c>
      <c r="E167" s="110" t="s">
        <v>23</v>
      </c>
      <c r="F167" s="110" t="s">
        <v>135</v>
      </c>
      <c r="G167" s="109"/>
      <c r="H167" s="410">
        <f>H170</f>
        <v>70</v>
      </c>
      <c r="K167" s="314"/>
    </row>
    <row r="168" spans="1:256" x14ac:dyDescent="0.25">
      <c r="A168" s="18"/>
      <c r="B168" s="21" t="s">
        <v>55</v>
      </c>
      <c r="C168" s="26" t="s">
        <v>67</v>
      </c>
      <c r="D168" s="26" t="s">
        <v>70</v>
      </c>
      <c r="E168" s="26" t="s">
        <v>23</v>
      </c>
      <c r="F168" s="26" t="s">
        <v>135</v>
      </c>
      <c r="G168" s="27"/>
      <c r="H168" s="411">
        <f>H169</f>
        <v>70</v>
      </c>
      <c r="K168" s="314"/>
    </row>
    <row r="169" spans="1:256" ht="30" x14ac:dyDescent="0.25">
      <c r="A169" s="18"/>
      <c r="B169" s="21" t="s">
        <v>71</v>
      </c>
      <c r="C169" s="26" t="s">
        <v>67</v>
      </c>
      <c r="D169" s="26" t="s">
        <v>70</v>
      </c>
      <c r="E169" s="26" t="s">
        <v>23</v>
      </c>
      <c r="F169" s="26" t="s">
        <v>149</v>
      </c>
      <c r="G169" s="27"/>
      <c r="H169" s="411">
        <f>H170</f>
        <v>70</v>
      </c>
      <c r="K169" s="314"/>
    </row>
    <row r="170" spans="1:256" ht="16.5" customHeight="1" x14ac:dyDescent="0.25">
      <c r="A170" s="18"/>
      <c r="B170" s="275" t="s">
        <v>72</v>
      </c>
      <c r="C170" s="26" t="s">
        <v>67</v>
      </c>
      <c r="D170" s="26" t="s">
        <v>70</v>
      </c>
      <c r="E170" s="26" t="s">
        <v>23</v>
      </c>
      <c r="F170" s="26" t="s">
        <v>149</v>
      </c>
      <c r="G170" s="27" t="s">
        <v>73</v>
      </c>
      <c r="H170" s="411">
        <f>прил._5!K24</f>
        <v>70</v>
      </c>
      <c r="K170" s="314"/>
    </row>
    <row r="171" spans="1:256" ht="25.5" hidden="1" customHeight="1" x14ac:dyDescent="0.25">
      <c r="A171" s="18"/>
      <c r="B171" s="275" t="s">
        <v>193</v>
      </c>
      <c r="C171" s="26" t="s">
        <v>189</v>
      </c>
      <c r="D171" s="26" t="s">
        <v>68</v>
      </c>
      <c r="E171" s="26" t="s">
        <v>23</v>
      </c>
      <c r="F171" s="26" t="s">
        <v>135</v>
      </c>
      <c r="G171" s="27"/>
      <c r="H171" s="411" t="e">
        <f>H173+H175</f>
        <v>#REF!</v>
      </c>
      <c r="K171" s="314"/>
    </row>
    <row r="172" spans="1:256" ht="30" hidden="1" x14ac:dyDescent="0.25">
      <c r="A172" s="18"/>
      <c r="B172" s="275" t="s">
        <v>191</v>
      </c>
      <c r="C172" s="26" t="s">
        <v>189</v>
      </c>
      <c r="D172" s="26" t="s">
        <v>96</v>
      </c>
      <c r="E172" s="26" t="s">
        <v>23</v>
      </c>
      <c r="F172" s="26" t="s">
        <v>190</v>
      </c>
      <c r="G172" s="27"/>
      <c r="H172" s="411" t="e">
        <f>H173</f>
        <v>#REF!</v>
      </c>
      <c r="K172" s="314"/>
    </row>
    <row r="173" spans="1:256" ht="32.25" hidden="1" customHeight="1" x14ac:dyDescent="0.25">
      <c r="A173" s="18"/>
      <c r="B173" s="275" t="s">
        <v>82</v>
      </c>
      <c r="C173" s="26" t="s">
        <v>189</v>
      </c>
      <c r="D173" s="26" t="s">
        <v>96</v>
      </c>
      <c r="E173" s="26" t="s">
        <v>23</v>
      </c>
      <c r="F173" s="26" t="s">
        <v>190</v>
      </c>
      <c r="G173" s="27" t="s">
        <v>83</v>
      </c>
      <c r="H173" s="411" t="e">
        <f>прил._5!#REF!</f>
        <v>#REF!</v>
      </c>
      <c r="K173" s="314"/>
    </row>
    <row r="174" spans="1:256" ht="32.25" hidden="1" customHeight="1" x14ac:dyDescent="0.25">
      <c r="A174" s="18"/>
      <c r="B174" s="275" t="s">
        <v>192</v>
      </c>
      <c r="C174" s="26" t="s">
        <v>189</v>
      </c>
      <c r="D174" s="26" t="s">
        <v>90</v>
      </c>
      <c r="E174" s="26" t="s">
        <v>23</v>
      </c>
      <c r="F174" s="26" t="s">
        <v>190</v>
      </c>
      <c r="G174" s="27"/>
      <c r="H174" s="411" t="e">
        <f>H175</f>
        <v>#REF!</v>
      </c>
      <c r="K174" s="314"/>
    </row>
    <row r="175" spans="1:256" ht="32.25" hidden="1" customHeight="1" x14ac:dyDescent="0.25">
      <c r="A175" s="18"/>
      <c r="B175" s="275" t="s">
        <v>82</v>
      </c>
      <c r="C175" s="26" t="s">
        <v>189</v>
      </c>
      <c r="D175" s="26" t="s">
        <v>90</v>
      </c>
      <c r="E175" s="26" t="s">
        <v>23</v>
      </c>
      <c r="F175" s="26" t="s">
        <v>190</v>
      </c>
      <c r="G175" s="27" t="s">
        <v>83</v>
      </c>
      <c r="H175" s="411" t="e">
        <f>прил._5!#REF!</f>
        <v>#REF!</v>
      </c>
      <c r="K175" s="314"/>
    </row>
    <row r="176" spans="1:256" ht="32.25" customHeight="1" x14ac:dyDescent="0.25">
      <c r="A176" s="18"/>
      <c r="B176" s="83" t="s">
        <v>521</v>
      </c>
      <c r="C176" s="69" t="s">
        <v>515</v>
      </c>
      <c r="D176" s="69" t="s">
        <v>68</v>
      </c>
      <c r="E176" s="69" t="s">
        <v>23</v>
      </c>
      <c r="F176" s="69" t="s">
        <v>135</v>
      </c>
      <c r="G176" s="69"/>
      <c r="H176" s="410">
        <f>H177</f>
        <v>300</v>
      </c>
      <c r="K176" s="314"/>
    </row>
    <row r="177" spans="1:17" ht="32.25" customHeight="1" x14ac:dyDescent="0.25">
      <c r="A177" s="18"/>
      <c r="B177" s="83" t="s">
        <v>180</v>
      </c>
      <c r="C177" s="249" t="s">
        <v>515</v>
      </c>
      <c r="D177" s="249" t="s">
        <v>160</v>
      </c>
      <c r="E177" s="249" t="s">
        <v>23</v>
      </c>
      <c r="F177" s="249" t="s">
        <v>135</v>
      </c>
      <c r="G177" s="249"/>
      <c r="H177" s="411">
        <f>H178</f>
        <v>300</v>
      </c>
      <c r="K177" s="314"/>
    </row>
    <row r="178" spans="1:17" ht="32.25" customHeight="1" x14ac:dyDescent="0.25">
      <c r="A178" s="18"/>
      <c r="B178" s="83" t="s">
        <v>522</v>
      </c>
      <c r="C178" s="249" t="s">
        <v>515</v>
      </c>
      <c r="D178" s="249" t="s">
        <v>160</v>
      </c>
      <c r="E178" s="249" t="s">
        <v>23</v>
      </c>
      <c r="F178" s="249" t="s">
        <v>516</v>
      </c>
      <c r="G178" s="249"/>
      <c r="H178" s="411">
        <f>H179</f>
        <v>300</v>
      </c>
      <c r="K178" s="314"/>
    </row>
    <row r="179" spans="1:17" ht="32.25" customHeight="1" x14ac:dyDescent="0.25">
      <c r="A179" s="18"/>
      <c r="B179" s="83" t="s">
        <v>84</v>
      </c>
      <c r="C179" s="249" t="s">
        <v>515</v>
      </c>
      <c r="D179" s="249" t="s">
        <v>160</v>
      </c>
      <c r="E179" s="249" t="s">
        <v>23</v>
      </c>
      <c r="F179" s="249" t="s">
        <v>516</v>
      </c>
      <c r="G179" s="249" t="s">
        <v>85</v>
      </c>
      <c r="H179" s="411">
        <f>прил._5!K51</f>
        <v>300</v>
      </c>
      <c r="K179" s="314"/>
    </row>
    <row r="180" spans="1:17" ht="32.25" customHeight="1" x14ac:dyDescent="0.25">
      <c r="A180" s="433"/>
      <c r="B180" s="82"/>
      <c r="C180" s="87"/>
      <c r="D180" s="87"/>
      <c r="E180" s="87"/>
      <c r="F180" s="87"/>
      <c r="G180" s="87"/>
      <c r="H180" s="434"/>
      <c r="K180" s="314"/>
    </row>
    <row r="181" spans="1:17" ht="32.25" customHeight="1" x14ac:dyDescent="0.3">
      <c r="A181" s="34"/>
      <c r="B181" s="487" t="s">
        <v>528</v>
      </c>
      <c r="C181" s="488"/>
      <c r="D181" s="488"/>
      <c r="E181" s="488"/>
      <c r="F181" s="488"/>
      <c r="G181" s="488"/>
      <c r="H181" s="488"/>
      <c r="K181" s="314"/>
    </row>
    <row r="182" spans="1:17" ht="32.25" customHeight="1" x14ac:dyDescent="0.25">
      <c r="A182" s="34"/>
      <c r="B182" s="28"/>
      <c r="C182" s="113"/>
      <c r="D182" s="113"/>
      <c r="E182" s="113"/>
      <c r="F182" s="113"/>
      <c r="G182" s="113"/>
      <c r="H182" s="325"/>
      <c r="K182" s="314"/>
    </row>
    <row r="183" spans="1:17" x14ac:dyDescent="0.25">
      <c r="G183" s="15"/>
      <c r="K183" s="314"/>
      <c r="O183" s="314"/>
      <c r="P183" s="314"/>
      <c r="Q183" s="314"/>
    </row>
    <row r="184" spans="1:17" x14ac:dyDescent="0.25">
      <c r="B184" s="31"/>
      <c r="C184" s="31"/>
      <c r="D184" s="31"/>
      <c r="E184" s="31"/>
      <c r="F184" s="31"/>
      <c r="G184" s="134"/>
      <c r="K184" s="314"/>
      <c r="O184" s="314"/>
      <c r="P184" s="314"/>
      <c r="Q184" s="314"/>
    </row>
    <row r="185" spans="1:17" x14ac:dyDescent="0.25">
      <c r="K185" s="314"/>
      <c r="O185" s="314"/>
      <c r="P185" s="314"/>
      <c r="Q185" s="314"/>
    </row>
    <row r="186" spans="1:17" x14ac:dyDescent="0.25">
      <c r="K186" s="314"/>
    </row>
  </sheetData>
  <mergeCells count="9">
    <mergeCell ref="C8:F8"/>
    <mergeCell ref="C9:F9"/>
    <mergeCell ref="B181:H181"/>
    <mergeCell ref="C1:H1"/>
    <mergeCell ref="C2:H2"/>
    <mergeCell ref="C3:H3"/>
    <mergeCell ref="C4:H4"/>
    <mergeCell ref="C5:H5"/>
    <mergeCell ref="A6:H6"/>
  </mergeCells>
  <phoneticPr fontId="32" type="noConversion"/>
  <pageMargins left="0.7" right="0.7" top="0.75" bottom="0.75" header="0.3" footer="0.3"/>
  <pageSetup paperSize="9" scale="9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7"/>
  <sheetViews>
    <sheetView view="pageBreakPreview" topLeftCell="A67" zoomScaleNormal="91" zoomScaleSheetLayoutView="100" workbookViewId="0">
      <selection activeCell="K122" sqref="K122"/>
    </sheetView>
  </sheetViews>
  <sheetFormatPr defaultColWidth="11.42578125" defaultRowHeight="15" x14ac:dyDescent="0.25"/>
  <cols>
    <col min="1" max="1" width="3.85546875" style="74" customWidth="1"/>
    <col min="2" max="2" width="62.710937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4" customWidth="1"/>
    <col min="11" max="11" width="9.42578125" style="314" customWidth="1"/>
    <col min="12" max="12" width="11.28515625" style="181" customWidth="1"/>
    <col min="13" max="13" width="14.7109375" style="182" customWidth="1"/>
    <col min="14" max="14" width="9.140625" style="182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491" t="s">
        <v>224</v>
      </c>
      <c r="D1" s="491"/>
      <c r="E1" s="491"/>
      <c r="F1" s="491"/>
      <c r="G1" s="491"/>
      <c r="H1" s="491"/>
      <c r="I1" s="491"/>
      <c r="J1" s="491"/>
      <c r="K1" s="491"/>
    </row>
    <row r="2" spans="1:17" x14ac:dyDescent="0.25">
      <c r="C2" s="491" t="s">
        <v>0</v>
      </c>
      <c r="D2" s="491"/>
      <c r="E2" s="491"/>
      <c r="F2" s="491"/>
      <c r="G2" s="491"/>
      <c r="H2" s="491"/>
      <c r="I2" s="491"/>
      <c r="J2" s="491"/>
      <c r="K2" s="491"/>
      <c r="P2" s="196"/>
      <c r="Q2" s="196"/>
    </row>
    <row r="3" spans="1:17" x14ac:dyDescent="0.25">
      <c r="C3" s="491" t="s">
        <v>1</v>
      </c>
      <c r="D3" s="491"/>
      <c r="E3" s="491"/>
      <c r="F3" s="491"/>
      <c r="G3" s="491"/>
      <c r="H3" s="491"/>
      <c r="I3" s="491"/>
      <c r="J3" s="491"/>
      <c r="K3" s="491"/>
    </row>
    <row r="4" spans="1:17" x14ac:dyDescent="0.25">
      <c r="C4" s="491" t="s">
        <v>2</v>
      </c>
      <c r="D4" s="491"/>
      <c r="E4" s="491"/>
      <c r="F4" s="491"/>
      <c r="G4" s="491"/>
      <c r="H4" s="491"/>
      <c r="I4" s="491"/>
      <c r="J4" s="491"/>
      <c r="K4" s="491"/>
    </row>
    <row r="5" spans="1:17" x14ac:dyDescent="0.25">
      <c r="C5" s="450"/>
      <c r="D5" s="450"/>
      <c r="E5" s="450"/>
      <c r="F5" s="450"/>
      <c r="G5" s="450"/>
      <c r="H5" s="450"/>
      <c r="I5" s="450"/>
      <c r="J5" s="450"/>
      <c r="K5" s="450" t="s">
        <v>559</v>
      </c>
    </row>
    <row r="6" spans="1:17" ht="12.75" customHeight="1" x14ac:dyDescent="0.25">
      <c r="C6" s="491"/>
      <c r="D6" s="491"/>
      <c r="E6" s="491"/>
      <c r="F6" s="491"/>
      <c r="G6" s="491"/>
      <c r="H6" s="491"/>
      <c r="I6" s="491"/>
      <c r="J6" s="491"/>
      <c r="K6" s="491"/>
    </row>
    <row r="7" spans="1:17" x14ac:dyDescent="0.25">
      <c r="A7" s="492" t="s">
        <v>561</v>
      </c>
      <c r="B7" s="492"/>
      <c r="C7" s="492"/>
      <c r="D7" s="492"/>
      <c r="E7" s="492"/>
      <c r="F7" s="492"/>
      <c r="G7" s="492"/>
      <c r="H7" s="492"/>
      <c r="I7" s="492"/>
      <c r="J7" s="492"/>
      <c r="K7" s="492"/>
    </row>
    <row r="8" spans="1:17" ht="6" customHeight="1" x14ac:dyDescent="0.25">
      <c r="A8" s="495"/>
      <c r="B8" s="495"/>
      <c r="C8" s="495"/>
      <c r="D8" s="495"/>
      <c r="E8" s="495"/>
      <c r="F8" s="495"/>
      <c r="G8" s="495"/>
      <c r="H8" s="495"/>
      <c r="I8" s="495"/>
      <c r="J8" s="495"/>
      <c r="K8" s="495"/>
    </row>
    <row r="9" spans="1:17" ht="17.25" customHeight="1" x14ac:dyDescent="0.25">
      <c r="A9" s="130"/>
      <c r="B9" s="130"/>
      <c r="C9" s="130"/>
      <c r="D9" s="130"/>
      <c r="E9" s="130"/>
      <c r="F9" s="130"/>
      <c r="G9" s="130"/>
      <c r="H9" s="130"/>
      <c r="I9" s="130"/>
      <c r="J9" s="131"/>
      <c r="K9" s="435" t="s">
        <v>61</v>
      </c>
    </row>
    <row r="10" spans="1:17" ht="43.5" customHeight="1" x14ac:dyDescent="0.25">
      <c r="A10" s="126" t="s">
        <v>62</v>
      </c>
      <c r="B10" s="126" t="s">
        <v>4</v>
      </c>
      <c r="C10" s="127" t="s">
        <v>63</v>
      </c>
      <c r="D10" s="128" t="s">
        <v>64</v>
      </c>
      <c r="E10" s="128" t="s">
        <v>6</v>
      </c>
      <c r="F10" s="496" t="s">
        <v>32</v>
      </c>
      <c r="G10" s="497"/>
      <c r="H10" s="497"/>
      <c r="I10" s="498"/>
      <c r="J10" s="129" t="s">
        <v>33</v>
      </c>
      <c r="K10" s="436" t="s">
        <v>159</v>
      </c>
      <c r="L10" s="183"/>
      <c r="M10" s="184"/>
    </row>
    <row r="11" spans="1:17" x14ac:dyDescent="0.25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499">
        <v>6</v>
      </c>
      <c r="G11" s="500"/>
      <c r="H11" s="500"/>
      <c r="I11" s="501"/>
      <c r="J11" s="115">
        <v>7</v>
      </c>
      <c r="K11" s="286">
        <v>8</v>
      </c>
      <c r="L11" s="195"/>
      <c r="M11" s="195"/>
    </row>
    <row r="12" spans="1:17" x14ac:dyDescent="0.25">
      <c r="A12" s="38"/>
      <c r="B12" s="76" t="s">
        <v>65</v>
      </c>
      <c r="C12" s="68"/>
      <c r="D12" s="68"/>
      <c r="E12" s="68"/>
      <c r="F12" s="502"/>
      <c r="G12" s="503"/>
      <c r="H12" s="503"/>
      <c r="I12" s="504"/>
      <c r="J12" s="108"/>
      <c r="K12" s="283">
        <f>K25+K13</f>
        <v>22857.9</v>
      </c>
      <c r="L12" s="183"/>
      <c r="M12" s="184"/>
      <c r="N12" s="185"/>
      <c r="O12" s="75"/>
      <c r="Q12" s="75"/>
    </row>
    <row r="13" spans="1:17" x14ac:dyDescent="0.25">
      <c r="A13" s="68">
        <v>1</v>
      </c>
      <c r="B13" s="67" t="s">
        <v>126</v>
      </c>
      <c r="C13" s="68">
        <v>991</v>
      </c>
      <c r="D13" s="69"/>
      <c r="E13" s="69"/>
      <c r="F13" s="105"/>
      <c r="G13" s="106"/>
      <c r="H13" s="106"/>
      <c r="I13" s="107"/>
      <c r="J13" s="69"/>
      <c r="K13" s="283">
        <f>K20+K19</f>
        <v>80</v>
      </c>
    </row>
    <row r="14" spans="1:17" x14ac:dyDescent="0.25">
      <c r="A14" s="68"/>
      <c r="B14" s="67" t="s">
        <v>7</v>
      </c>
      <c r="C14" s="68">
        <v>991</v>
      </c>
      <c r="D14" s="69" t="s">
        <v>22</v>
      </c>
      <c r="E14" s="69" t="s">
        <v>23</v>
      </c>
      <c r="F14" s="105"/>
      <c r="G14" s="106"/>
      <c r="H14" s="106"/>
      <c r="I14" s="107"/>
      <c r="J14" s="69"/>
      <c r="K14" s="283">
        <f>K13</f>
        <v>80</v>
      </c>
    </row>
    <row r="15" spans="1:17" ht="47.25" x14ac:dyDescent="0.25">
      <c r="A15" s="68"/>
      <c r="B15" s="342" t="s">
        <v>184</v>
      </c>
      <c r="C15" s="68">
        <v>991</v>
      </c>
      <c r="D15" s="69" t="s">
        <v>22</v>
      </c>
      <c r="E15" s="70" t="s">
        <v>26</v>
      </c>
      <c r="F15" s="105"/>
      <c r="G15" s="78"/>
      <c r="H15" s="78"/>
      <c r="I15" s="79"/>
      <c r="J15" s="72"/>
      <c r="K15" s="283">
        <f>K19</f>
        <v>10</v>
      </c>
      <c r="N15" s="184"/>
    </row>
    <row r="16" spans="1:17" ht="30.75" customHeight="1" x14ac:dyDescent="0.25">
      <c r="A16" s="38"/>
      <c r="B16" s="174" t="s">
        <v>185</v>
      </c>
      <c r="C16" s="38">
        <v>991</v>
      </c>
      <c r="D16" s="39" t="s">
        <v>22</v>
      </c>
      <c r="E16" s="40" t="s">
        <v>26</v>
      </c>
      <c r="F16" s="40" t="s">
        <v>183</v>
      </c>
      <c r="G16" s="173" t="s">
        <v>68</v>
      </c>
      <c r="H16" s="41" t="s">
        <v>23</v>
      </c>
      <c r="I16" s="42" t="s">
        <v>135</v>
      </c>
      <c r="J16" s="42"/>
      <c r="K16" s="276">
        <f>K19</f>
        <v>10</v>
      </c>
      <c r="O16" s="75"/>
    </row>
    <row r="17" spans="1:17" ht="15.75" x14ac:dyDescent="0.25">
      <c r="A17" s="38"/>
      <c r="B17" s="174" t="s">
        <v>186</v>
      </c>
      <c r="C17" s="38">
        <v>991</v>
      </c>
      <c r="D17" s="39" t="s">
        <v>22</v>
      </c>
      <c r="E17" s="40" t="s">
        <v>26</v>
      </c>
      <c r="F17" s="40" t="s">
        <v>183</v>
      </c>
      <c r="G17" s="173" t="s">
        <v>70</v>
      </c>
      <c r="H17" s="41" t="s">
        <v>23</v>
      </c>
      <c r="I17" s="42" t="s">
        <v>135</v>
      </c>
      <c r="J17" s="42"/>
      <c r="K17" s="276">
        <f>K19</f>
        <v>10</v>
      </c>
      <c r="N17" s="184"/>
      <c r="P17" s="75"/>
    </row>
    <row r="18" spans="1:17" ht="31.5" x14ac:dyDescent="0.25">
      <c r="A18" s="68"/>
      <c r="B18" s="174" t="s">
        <v>187</v>
      </c>
      <c r="C18" s="38">
        <v>991</v>
      </c>
      <c r="D18" s="39" t="s">
        <v>22</v>
      </c>
      <c r="E18" s="39" t="s">
        <v>26</v>
      </c>
      <c r="F18" s="154" t="s">
        <v>183</v>
      </c>
      <c r="G18" s="172" t="s">
        <v>70</v>
      </c>
      <c r="H18" s="172" t="s">
        <v>23</v>
      </c>
      <c r="I18" s="156" t="s">
        <v>135</v>
      </c>
      <c r="J18" s="39"/>
      <c r="K18" s="276">
        <f>K19</f>
        <v>10</v>
      </c>
    </row>
    <row r="19" spans="1:17" ht="31.5" x14ac:dyDescent="0.25">
      <c r="A19" s="68"/>
      <c r="B19" s="235" t="s">
        <v>188</v>
      </c>
      <c r="C19" s="38">
        <v>991</v>
      </c>
      <c r="D19" s="39" t="s">
        <v>22</v>
      </c>
      <c r="E19" s="39" t="s">
        <v>26</v>
      </c>
      <c r="F19" s="154" t="s">
        <v>183</v>
      </c>
      <c r="G19" s="172" t="s">
        <v>70</v>
      </c>
      <c r="H19" s="172" t="s">
        <v>23</v>
      </c>
      <c r="I19" s="156" t="s">
        <v>149</v>
      </c>
      <c r="J19" s="39" t="s">
        <v>83</v>
      </c>
      <c r="K19" s="276">
        <v>10</v>
      </c>
    </row>
    <row r="20" spans="1:17" ht="20.25" customHeight="1" x14ac:dyDescent="0.25">
      <c r="A20" s="68"/>
      <c r="B20" s="67" t="s">
        <v>7</v>
      </c>
      <c r="C20" s="68">
        <v>991</v>
      </c>
      <c r="D20" s="69" t="s">
        <v>22</v>
      </c>
      <c r="E20" s="69" t="s">
        <v>28</v>
      </c>
      <c r="F20" s="105"/>
      <c r="G20" s="106"/>
      <c r="H20" s="106"/>
      <c r="I20" s="107"/>
      <c r="J20" s="69"/>
      <c r="K20" s="283">
        <f>K24</f>
        <v>70</v>
      </c>
    </row>
    <row r="21" spans="1:17" ht="33" customHeight="1" x14ac:dyDescent="0.25">
      <c r="A21" s="38"/>
      <c r="B21" s="77" t="s">
        <v>66</v>
      </c>
      <c r="C21" s="38">
        <v>991</v>
      </c>
      <c r="D21" s="39" t="s">
        <v>22</v>
      </c>
      <c r="E21" s="40" t="s">
        <v>28</v>
      </c>
      <c r="F21" s="40" t="s">
        <v>67</v>
      </c>
      <c r="G21" s="41" t="s">
        <v>68</v>
      </c>
      <c r="H21" s="41" t="s">
        <v>23</v>
      </c>
      <c r="I21" s="42" t="s">
        <v>135</v>
      </c>
      <c r="J21" s="42"/>
      <c r="K21" s="276">
        <f>K24</f>
        <v>70</v>
      </c>
      <c r="O21" s="75"/>
    </row>
    <row r="22" spans="1:17" x14ac:dyDescent="0.25">
      <c r="A22" s="38"/>
      <c r="B22" s="77" t="s">
        <v>55</v>
      </c>
      <c r="C22" s="38">
        <v>991</v>
      </c>
      <c r="D22" s="39" t="s">
        <v>22</v>
      </c>
      <c r="E22" s="40" t="s">
        <v>28</v>
      </c>
      <c r="F22" s="40" t="s">
        <v>67</v>
      </c>
      <c r="G22" s="41" t="s">
        <v>70</v>
      </c>
      <c r="H22" s="41" t="s">
        <v>23</v>
      </c>
      <c r="I22" s="42" t="s">
        <v>135</v>
      </c>
      <c r="J22" s="42"/>
      <c r="K22" s="276">
        <f>K24</f>
        <v>70</v>
      </c>
      <c r="N22" s="184"/>
      <c r="P22" s="75"/>
    </row>
    <row r="23" spans="1:17" ht="14.25" customHeight="1" x14ac:dyDescent="0.25">
      <c r="A23" s="38"/>
      <c r="B23" s="80" t="s">
        <v>71</v>
      </c>
      <c r="C23" s="38">
        <v>991</v>
      </c>
      <c r="D23" s="39" t="s">
        <v>22</v>
      </c>
      <c r="E23" s="40" t="s">
        <v>28</v>
      </c>
      <c r="F23" s="40" t="s">
        <v>67</v>
      </c>
      <c r="G23" s="41" t="s">
        <v>70</v>
      </c>
      <c r="H23" s="41" t="s">
        <v>23</v>
      </c>
      <c r="I23" s="42" t="s">
        <v>149</v>
      </c>
      <c r="J23" s="42"/>
      <c r="K23" s="276">
        <f>K24</f>
        <v>70</v>
      </c>
      <c r="O23" s="75"/>
      <c r="P23" s="75"/>
    </row>
    <row r="24" spans="1:17" ht="13.5" customHeight="1" x14ac:dyDescent="0.25">
      <c r="A24" s="38"/>
      <c r="B24" s="77" t="s">
        <v>72</v>
      </c>
      <c r="C24" s="286">
        <v>991</v>
      </c>
      <c r="D24" s="287" t="s">
        <v>22</v>
      </c>
      <c r="E24" s="288" t="s">
        <v>28</v>
      </c>
      <c r="F24" s="288" t="s">
        <v>67</v>
      </c>
      <c r="G24" s="281" t="s">
        <v>70</v>
      </c>
      <c r="H24" s="281" t="s">
        <v>23</v>
      </c>
      <c r="I24" s="289" t="s">
        <v>149</v>
      </c>
      <c r="J24" s="289" t="s">
        <v>73</v>
      </c>
      <c r="K24" s="276">
        <v>70</v>
      </c>
      <c r="L24" s="183"/>
      <c r="N24" s="184"/>
      <c r="O24" s="75"/>
    </row>
    <row r="25" spans="1:17" ht="15" customHeight="1" x14ac:dyDescent="0.25">
      <c r="A25" s="68">
        <v>2</v>
      </c>
      <c r="B25" s="81" t="s">
        <v>74</v>
      </c>
      <c r="C25" s="68">
        <v>992</v>
      </c>
      <c r="D25" s="66"/>
      <c r="E25" s="66"/>
      <c r="F25" s="40"/>
      <c r="G25" s="41"/>
      <c r="H25" s="41"/>
      <c r="I25" s="42"/>
      <c r="J25" s="68"/>
      <c r="K25" s="283">
        <f>K26+K69+K76+K94+K117+K134+K140+K152+K163+K169</f>
        <v>22777.9</v>
      </c>
      <c r="L25" s="183"/>
      <c r="N25" s="184"/>
      <c r="O25" s="75"/>
      <c r="P25" s="75"/>
      <c r="Q25" s="75"/>
    </row>
    <row r="26" spans="1:17" s="73" customFormat="1" ht="14.25" x14ac:dyDescent="0.2">
      <c r="A26" s="68"/>
      <c r="B26" s="81" t="s">
        <v>7</v>
      </c>
      <c r="C26" s="68">
        <v>992</v>
      </c>
      <c r="D26" s="69" t="s">
        <v>22</v>
      </c>
      <c r="E26" s="69" t="s">
        <v>23</v>
      </c>
      <c r="F26" s="70"/>
      <c r="G26" s="71"/>
      <c r="H26" s="71"/>
      <c r="I26" s="72"/>
      <c r="J26" s="69"/>
      <c r="K26" s="283">
        <f>K31+K32+K51+K56+K57</f>
        <v>10057.5</v>
      </c>
      <c r="L26" s="186"/>
      <c r="M26" s="187"/>
      <c r="N26" s="187"/>
    </row>
    <row r="27" spans="1:17" s="73" customFormat="1" ht="30.75" customHeight="1" x14ac:dyDescent="0.25">
      <c r="A27" s="68"/>
      <c r="B27" s="343" t="s">
        <v>37</v>
      </c>
      <c r="C27" s="38">
        <v>992</v>
      </c>
      <c r="D27" s="249" t="s">
        <v>22</v>
      </c>
      <c r="E27" s="249" t="s">
        <v>24</v>
      </c>
      <c r="F27" s="40"/>
      <c r="G27" s="41"/>
      <c r="H27" s="41"/>
      <c r="I27" s="42"/>
      <c r="J27" s="249"/>
      <c r="K27" s="276">
        <f>K31</f>
        <v>853.1</v>
      </c>
      <c r="L27" s="186"/>
      <c r="M27" s="187"/>
      <c r="N27" s="187"/>
    </row>
    <row r="28" spans="1:17" s="73" customFormat="1" x14ac:dyDescent="0.25">
      <c r="A28" s="68"/>
      <c r="B28" s="77" t="s">
        <v>75</v>
      </c>
      <c r="C28" s="38">
        <v>992</v>
      </c>
      <c r="D28" s="39" t="s">
        <v>22</v>
      </c>
      <c r="E28" s="39" t="s">
        <v>24</v>
      </c>
      <c r="F28" s="40" t="s">
        <v>76</v>
      </c>
      <c r="G28" s="41" t="s">
        <v>68</v>
      </c>
      <c r="H28" s="41" t="s">
        <v>23</v>
      </c>
      <c r="I28" s="42" t="s">
        <v>135</v>
      </c>
      <c r="J28" s="39"/>
      <c r="K28" s="276">
        <f>K31</f>
        <v>853.1</v>
      </c>
      <c r="L28" s="186"/>
      <c r="M28" s="187"/>
      <c r="N28" s="187"/>
      <c r="O28" s="88"/>
    </row>
    <row r="29" spans="1:17" s="73" customFormat="1" x14ac:dyDescent="0.25">
      <c r="A29" s="68"/>
      <c r="B29" s="77" t="s">
        <v>53</v>
      </c>
      <c r="C29" s="38">
        <v>992</v>
      </c>
      <c r="D29" s="39" t="s">
        <v>22</v>
      </c>
      <c r="E29" s="39" t="s">
        <v>24</v>
      </c>
      <c r="F29" s="40" t="s">
        <v>76</v>
      </c>
      <c r="G29" s="41" t="s">
        <v>77</v>
      </c>
      <c r="H29" s="41" t="s">
        <v>23</v>
      </c>
      <c r="I29" s="42" t="s">
        <v>135</v>
      </c>
      <c r="J29" s="39"/>
      <c r="K29" s="276">
        <f>K31</f>
        <v>853.1</v>
      </c>
      <c r="L29" s="186"/>
      <c r="M29" s="187"/>
      <c r="N29" s="187"/>
      <c r="O29" s="88"/>
    </row>
    <row r="30" spans="1:17" s="73" customFormat="1" ht="16.5" customHeight="1" x14ac:dyDescent="0.25">
      <c r="A30" s="68"/>
      <c r="B30" s="77" t="s">
        <v>71</v>
      </c>
      <c r="C30" s="38">
        <v>992</v>
      </c>
      <c r="D30" s="39" t="s">
        <v>22</v>
      </c>
      <c r="E30" s="39" t="s">
        <v>24</v>
      </c>
      <c r="F30" s="40" t="s">
        <v>76</v>
      </c>
      <c r="G30" s="41" t="s">
        <v>77</v>
      </c>
      <c r="H30" s="41" t="s">
        <v>23</v>
      </c>
      <c r="I30" s="42" t="s">
        <v>149</v>
      </c>
      <c r="J30" s="39"/>
      <c r="K30" s="276">
        <f>K31</f>
        <v>853.1</v>
      </c>
      <c r="L30" s="186"/>
      <c r="M30" s="187"/>
      <c r="N30" s="187"/>
    </row>
    <row r="31" spans="1:17" s="73" customFormat="1" ht="61.5" customHeight="1" x14ac:dyDescent="0.25">
      <c r="A31" s="68"/>
      <c r="B31" s="77" t="s">
        <v>78</v>
      </c>
      <c r="C31" s="38">
        <v>992</v>
      </c>
      <c r="D31" s="39" t="s">
        <v>22</v>
      </c>
      <c r="E31" s="39" t="s">
        <v>24</v>
      </c>
      <c r="F31" s="40" t="s">
        <v>76</v>
      </c>
      <c r="G31" s="41" t="s">
        <v>77</v>
      </c>
      <c r="H31" s="41" t="s">
        <v>23</v>
      </c>
      <c r="I31" s="42" t="s">
        <v>149</v>
      </c>
      <c r="J31" s="39" t="s">
        <v>79</v>
      </c>
      <c r="K31" s="276">
        <v>853.1</v>
      </c>
      <c r="L31" s="186"/>
      <c r="M31" s="187"/>
      <c r="N31" s="187"/>
      <c r="O31" s="88"/>
    </row>
    <row r="32" spans="1:17" s="73" customFormat="1" ht="46.5" customHeight="1" x14ac:dyDescent="0.25">
      <c r="A32" s="68"/>
      <c r="B32" s="343" t="s">
        <v>80</v>
      </c>
      <c r="C32" s="38">
        <v>992</v>
      </c>
      <c r="D32" s="249" t="s">
        <v>22</v>
      </c>
      <c r="E32" s="249" t="s">
        <v>25</v>
      </c>
      <c r="F32" s="40"/>
      <c r="G32" s="41"/>
      <c r="H32" s="41"/>
      <c r="I32" s="42"/>
      <c r="J32" s="249"/>
      <c r="K32" s="276">
        <f>K36+K37+K38+K41+K42</f>
        <v>4853.3</v>
      </c>
      <c r="L32" s="186"/>
      <c r="M32" s="188"/>
      <c r="N32" s="187"/>
    </row>
    <row r="33" spans="1:14" s="73" customFormat="1" x14ac:dyDescent="0.25">
      <c r="A33" s="68"/>
      <c r="B33" s="77" t="s">
        <v>174</v>
      </c>
      <c r="C33" s="38">
        <v>992</v>
      </c>
      <c r="D33" s="39" t="s">
        <v>22</v>
      </c>
      <c r="E33" s="39" t="s">
        <v>25</v>
      </c>
      <c r="F33" s="40" t="s">
        <v>81</v>
      </c>
      <c r="G33" s="41" t="s">
        <v>68</v>
      </c>
      <c r="H33" s="41" t="s">
        <v>23</v>
      </c>
      <c r="I33" s="42" t="s">
        <v>135</v>
      </c>
      <c r="J33" s="39"/>
      <c r="K33" s="276">
        <f>K34+K39+K42</f>
        <v>4853.3</v>
      </c>
      <c r="L33" s="186"/>
      <c r="M33" s="187"/>
      <c r="N33" s="187"/>
    </row>
    <row r="34" spans="1:14" x14ac:dyDescent="0.25">
      <c r="A34" s="36"/>
      <c r="B34" s="77" t="s">
        <v>174</v>
      </c>
      <c r="C34" s="38">
        <v>992</v>
      </c>
      <c r="D34" s="39" t="s">
        <v>22</v>
      </c>
      <c r="E34" s="39" t="s">
        <v>25</v>
      </c>
      <c r="F34" s="40" t="s">
        <v>81</v>
      </c>
      <c r="G34" s="41" t="s">
        <v>77</v>
      </c>
      <c r="H34" s="41" t="s">
        <v>23</v>
      </c>
      <c r="I34" s="42" t="s">
        <v>135</v>
      </c>
      <c r="J34" s="39"/>
      <c r="K34" s="276">
        <f>K35</f>
        <v>4796.1000000000004</v>
      </c>
    </row>
    <row r="35" spans="1:14" ht="16.5" customHeight="1" x14ac:dyDescent="0.25">
      <c r="A35" s="36"/>
      <c r="B35" s="77" t="s">
        <v>71</v>
      </c>
      <c r="C35" s="38">
        <v>992</v>
      </c>
      <c r="D35" s="39" t="s">
        <v>22</v>
      </c>
      <c r="E35" s="39" t="s">
        <v>25</v>
      </c>
      <c r="F35" s="40" t="s">
        <v>81</v>
      </c>
      <c r="G35" s="41" t="s">
        <v>77</v>
      </c>
      <c r="H35" s="41" t="s">
        <v>23</v>
      </c>
      <c r="I35" s="42" t="s">
        <v>149</v>
      </c>
      <c r="J35" s="39"/>
      <c r="K35" s="276">
        <f>K36+K37+K38</f>
        <v>4796.1000000000004</v>
      </c>
    </row>
    <row r="36" spans="1:14" ht="56.25" customHeight="1" x14ac:dyDescent="0.25">
      <c r="A36" s="36"/>
      <c r="B36" s="77" t="s">
        <v>78</v>
      </c>
      <c r="C36" s="38">
        <v>992</v>
      </c>
      <c r="D36" s="39" t="s">
        <v>22</v>
      </c>
      <c r="E36" s="39" t="s">
        <v>25</v>
      </c>
      <c r="F36" s="40" t="s">
        <v>81</v>
      </c>
      <c r="G36" s="41" t="s">
        <v>77</v>
      </c>
      <c r="H36" s="41" t="s">
        <v>23</v>
      </c>
      <c r="I36" s="42" t="s">
        <v>149</v>
      </c>
      <c r="J36" s="39" t="s">
        <v>79</v>
      </c>
      <c r="K36" s="276">
        <v>3427.5</v>
      </c>
    </row>
    <row r="37" spans="1:14" ht="28.5" customHeight="1" x14ac:dyDescent="0.25">
      <c r="A37" s="36"/>
      <c r="B37" s="77" t="s">
        <v>82</v>
      </c>
      <c r="C37" s="38">
        <v>992</v>
      </c>
      <c r="D37" s="39" t="s">
        <v>22</v>
      </c>
      <c r="E37" s="39" t="s">
        <v>25</v>
      </c>
      <c r="F37" s="40" t="s">
        <v>81</v>
      </c>
      <c r="G37" s="41" t="s">
        <v>77</v>
      </c>
      <c r="H37" s="41" t="s">
        <v>23</v>
      </c>
      <c r="I37" s="42" t="s">
        <v>149</v>
      </c>
      <c r="J37" s="39" t="s">
        <v>83</v>
      </c>
      <c r="K37" s="276">
        <v>1351.5</v>
      </c>
    </row>
    <row r="38" spans="1:14" ht="16.5" customHeight="1" x14ac:dyDescent="0.25">
      <c r="A38" s="344"/>
      <c r="B38" s="20" t="s">
        <v>84</v>
      </c>
      <c r="C38" s="160">
        <v>992</v>
      </c>
      <c r="D38" s="26" t="s">
        <v>22</v>
      </c>
      <c r="E38" s="26" t="s">
        <v>25</v>
      </c>
      <c r="F38" s="149" t="s">
        <v>81</v>
      </c>
      <c r="G38" s="151" t="s">
        <v>77</v>
      </c>
      <c r="H38" s="151" t="s">
        <v>23</v>
      </c>
      <c r="I38" s="27" t="s">
        <v>149</v>
      </c>
      <c r="J38" s="26" t="s">
        <v>85</v>
      </c>
      <c r="K38" s="276">
        <v>17.100000000000001</v>
      </c>
    </row>
    <row r="39" spans="1:14" x14ac:dyDescent="0.25">
      <c r="A39" s="36"/>
      <c r="B39" s="77" t="s">
        <v>58</v>
      </c>
      <c r="C39" s="38">
        <v>992</v>
      </c>
      <c r="D39" s="39" t="s">
        <v>22</v>
      </c>
      <c r="E39" s="39" t="s">
        <v>25</v>
      </c>
      <c r="F39" s="40" t="s">
        <v>81</v>
      </c>
      <c r="G39" s="41" t="s">
        <v>70</v>
      </c>
      <c r="H39" s="41" t="s">
        <v>23</v>
      </c>
      <c r="I39" s="42" t="s">
        <v>135</v>
      </c>
      <c r="J39" s="39"/>
      <c r="K39" s="276">
        <f>K40</f>
        <v>3.8</v>
      </c>
    </row>
    <row r="40" spans="1:14" ht="45" x14ac:dyDescent="0.25">
      <c r="A40" s="36"/>
      <c r="B40" s="77" t="s">
        <v>86</v>
      </c>
      <c r="C40" s="38">
        <v>992</v>
      </c>
      <c r="D40" s="39" t="s">
        <v>22</v>
      </c>
      <c r="E40" s="39" t="s">
        <v>25</v>
      </c>
      <c r="F40" s="40" t="s">
        <v>81</v>
      </c>
      <c r="G40" s="41" t="s">
        <v>70</v>
      </c>
      <c r="H40" s="41" t="s">
        <v>23</v>
      </c>
      <c r="I40" s="42" t="s">
        <v>150</v>
      </c>
      <c r="J40" s="39"/>
      <c r="K40" s="276">
        <f>K41</f>
        <v>3.8</v>
      </c>
    </row>
    <row r="41" spans="1:14" ht="27" customHeight="1" x14ac:dyDescent="0.25">
      <c r="A41" s="157"/>
      <c r="B41" s="84" t="s">
        <v>82</v>
      </c>
      <c r="C41" s="158">
        <v>992</v>
      </c>
      <c r="D41" s="178" t="s">
        <v>22</v>
      </c>
      <c r="E41" s="178" t="s">
        <v>25</v>
      </c>
      <c r="F41" s="316" t="s">
        <v>81</v>
      </c>
      <c r="G41" s="317" t="s">
        <v>70</v>
      </c>
      <c r="H41" s="317" t="s">
        <v>23</v>
      </c>
      <c r="I41" s="205" t="s">
        <v>150</v>
      </c>
      <c r="J41" s="178" t="s">
        <v>83</v>
      </c>
      <c r="K41" s="408">
        <v>3.8</v>
      </c>
    </row>
    <row r="42" spans="1:14" x14ac:dyDescent="0.25">
      <c r="A42" s="36"/>
      <c r="B42" s="83" t="s">
        <v>357</v>
      </c>
      <c r="C42" s="38">
        <v>992</v>
      </c>
      <c r="D42" s="249" t="s">
        <v>22</v>
      </c>
      <c r="E42" s="249" t="s">
        <v>25</v>
      </c>
      <c r="F42" s="316" t="s">
        <v>81</v>
      </c>
      <c r="G42" s="317" t="s">
        <v>160</v>
      </c>
      <c r="H42" s="317" t="s">
        <v>23</v>
      </c>
      <c r="I42" s="205" t="s">
        <v>135</v>
      </c>
      <c r="J42" s="249"/>
      <c r="K42" s="276">
        <f>K43+K45</f>
        <v>53.4</v>
      </c>
    </row>
    <row r="43" spans="1:14" ht="45" x14ac:dyDescent="0.25">
      <c r="A43" s="36"/>
      <c r="B43" s="83" t="s">
        <v>358</v>
      </c>
      <c r="C43" s="38">
        <v>992</v>
      </c>
      <c r="D43" s="249" t="s">
        <v>22</v>
      </c>
      <c r="E43" s="249" t="s">
        <v>25</v>
      </c>
      <c r="F43" s="316" t="s">
        <v>81</v>
      </c>
      <c r="G43" s="317" t="s">
        <v>160</v>
      </c>
      <c r="H43" s="317" t="s">
        <v>23</v>
      </c>
      <c r="I43" s="205" t="s">
        <v>359</v>
      </c>
      <c r="J43" s="249"/>
      <c r="K43" s="276">
        <f>K44</f>
        <v>27.5</v>
      </c>
    </row>
    <row r="44" spans="1:14" x14ac:dyDescent="0.25">
      <c r="A44" s="36"/>
      <c r="B44" s="83" t="s">
        <v>72</v>
      </c>
      <c r="C44" s="38">
        <v>992</v>
      </c>
      <c r="D44" s="249" t="s">
        <v>22</v>
      </c>
      <c r="E44" s="249" t="s">
        <v>25</v>
      </c>
      <c r="F44" s="316" t="s">
        <v>81</v>
      </c>
      <c r="G44" s="317" t="s">
        <v>160</v>
      </c>
      <c r="H44" s="317" t="s">
        <v>23</v>
      </c>
      <c r="I44" s="205" t="s">
        <v>359</v>
      </c>
      <c r="J44" s="249" t="s">
        <v>73</v>
      </c>
      <c r="K44" s="276">
        <v>27.5</v>
      </c>
    </row>
    <row r="45" spans="1:14" ht="30" x14ac:dyDescent="0.25">
      <c r="A45" s="36"/>
      <c r="B45" s="83" t="s">
        <v>360</v>
      </c>
      <c r="C45" s="38">
        <v>992</v>
      </c>
      <c r="D45" s="249" t="s">
        <v>22</v>
      </c>
      <c r="E45" s="249" t="s">
        <v>25</v>
      </c>
      <c r="F45" s="316" t="s">
        <v>81</v>
      </c>
      <c r="G45" s="317" t="s">
        <v>160</v>
      </c>
      <c r="H45" s="317" t="s">
        <v>23</v>
      </c>
      <c r="I45" s="205" t="s">
        <v>362</v>
      </c>
      <c r="J45" s="249"/>
      <c r="K45" s="276">
        <f>K46</f>
        <v>25.9</v>
      </c>
    </row>
    <row r="46" spans="1:14" x14ac:dyDescent="0.25">
      <c r="A46" s="36"/>
      <c r="B46" s="83" t="s">
        <v>72</v>
      </c>
      <c r="C46" s="38">
        <v>992</v>
      </c>
      <c r="D46" s="249" t="s">
        <v>22</v>
      </c>
      <c r="E46" s="249" t="s">
        <v>25</v>
      </c>
      <c r="F46" s="316" t="s">
        <v>81</v>
      </c>
      <c r="G46" s="317" t="s">
        <v>160</v>
      </c>
      <c r="H46" s="317" t="s">
        <v>23</v>
      </c>
      <c r="I46" s="205" t="s">
        <v>362</v>
      </c>
      <c r="J46" s="249" t="s">
        <v>73</v>
      </c>
      <c r="K46" s="276">
        <v>25.9</v>
      </c>
    </row>
    <row r="47" spans="1:14" x14ac:dyDescent="0.25">
      <c r="A47" s="36"/>
      <c r="B47" s="439" t="s">
        <v>520</v>
      </c>
      <c r="C47" s="68">
        <v>992</v>
      </c>
      <c r="D47" s="69" t="s">
        <v>22</v>
      </c>
      <c r="E47" s="69" t="s">
        <v>29</v>
      </c>
      <c r="F47" s="440"/>
      <c r="G47" s="441"/>
      <c r="H47" s="441"/>
      <c r="I47" s="442"/>
      <c r="J47" s="69"/>
      <c r="K47" s="283">
        <f>K48</f>
        <v>300</v>
      </c>
    </row>
    <row r="48" spans="1:14" ht="30" x14ac:dyDescent="0.25">
      <c r="A48" s="36"/>
      <c r="B48" s="83" t="s">
        <v>521</v>
      </c>
      <c r="C48" s="38">
        <v>992</v>
      </c>
      <c r="D48" s="249" t="s">
        <v>22</v>
      </c>
      <c r="E48" s="249" t="s">
        <v>29</v>
      </c>
      <c r="F48" s="316" t="s">
        <v>515</v>
      </c>
      <c r="G48" s="317" t="s">
        <v>68</v>
      </c>
      <c r="H48" s="317" t="s">
        <v>23</v>
      </c>
      <c r="I48" s="205" t="s">
        <v>135</v>
      </c>
      <c r="J48" s="249"/>
      <c r="K48" s="276">
        <f>K49</f>
        <v>300</v>
      </c>
    </row>
    <row r="49" spans="1:14" x14ac:dyDescent="0.25">
      <c r="A49" s="36"/>
      <c r="B49" s="83" t="s">
        <v>180</v>
      </c>
      <c r="C49" s="38">
        <v>992</v>
      </c>
      <c r="D49" s="249" t="s">
        <v>22</v>
      </c>
      <c r="E49" s="249" t="s">
        <v>29</v>
      </c>
      <c r="F49" s="316" t="s">
        <v>515</v>
      </c>
      <c r="G49" s="317" t="s">
        <v>160</v>
      </c>
      <c r="H49" s="317" t="s">
        <v>23</v>
      </c>
      <c r="I49" s="205" t="s">
        <v>135</v>
      </c>
      <c r="J49" s="249"/>
      <c r="K49" s="276">
        <f>K50</f>
        <v>300</v>
      </c>
    </row>
    <row r="50" spans="1:14" x14ac:dyDescent="0.25">
      <c r="A50" s="36"/>
      <c r="B50" s="83" t="s">
        <v>522</v>
      </c>
      <c r="C50" s="38">
        <v>992</v>
      </c>
      <c r="D50" s="249" t="s">
        <v>22</v>
      </c>
      <c r="E50" s="249" t="s">
        <v>29</v>
      </c>
      <c r="F50" s="316" t="s">
        <v>515</v>
      </c>
      <c r="G50" s="317" t="s">
        <v>160</v>
      </c>
      <c r="H50" s="317" t="s">
        <v>23</v>
      </c>
      <c r="I50" s="205" t="s">
        <v>516</v>
      </c>
      <c r="J50" s="249"/>
      <c r="K50" s="276">
        <f>K51</f>
        <v>300</v>
      </c>
    </row>
    <row r="51" spans="1:14" x14ac:dyDescent="0.25">
      <c r="A51" s="36"/>
      <c r="B51" s="83" t="s">
        <v>84</v>
      </c>
      <c r="C51" s="38">
        <v>992</v>
      </c>
      <c r="D51" s="249" t="s">
        <v>22</v>
      </c>
      <c r="E51" s="249" t="s">
        <v>29</v>
      </c>
      <c r="F51" s="316" t="s">
        <v>515</v>
      </c>
      <c r="G51" s="317" t="s">
        <v>160</v>
      </c>
      <c r="H51" s="317" t="s">
        <v>23</v>
      </c>
      <c r="I51" s="205" t="s">
        <v>516</v>
      </c>
      <c r="J51" s="249" t="s">
        <v>85</v>
      </c>
      <c r="K51" s="276">
        <v>300</v>
      </c>
    </row>
    <row r="52" spans="1:14" x14ac:dyDescent="0.25">
      <c r="A52" s="36"/>
      <c r="B52" s="67" t="s">
        <v>87</v>
      </c>
      <c r="C52" s="68">
        <v>992</v>
      </c>
      <c r="D52" s="69" t="s">
        <v>22</v>
      </c>
      <c r="E52" s="69" t="s">
        <v>42</v>
      </c>
      <c r="F52" s="70"/>
      <c r="G52" s="71"/>
      <c r="H52" s="71"/>
      <c r="I52" s="72"/>
      <c r="J52" s="69"/>
      <c r="K52" s="283">
        <f>K56</f>
        <v>10</v>
      </c>
    </row>
    <row r="53" spans="1:14" x14ac:dyDescent="0.25">
      <c r="A53" s="36"/>
      <c r="B53" s="77" t="s">
        <v>60</v>
      </c>
      <c r="C53" s="38">
        <v>992</v>
      </c>
      <c r="D53" s="39" t="s">
        <v>22</v>
      </c>
      <c r="E53" s="39" t="s">
        <v>42</v>
      </c>
      <c r="F53" s="40" t="s">
        <v>81</v>
      </c>
      <c r="G53" s="41" t="s">
        <v>68</v>
      </c>
      <c r="H53" s="41" t="s">
        <v>23</v>
      </c>
      <c r="I53" s="42" t="s">
        <v>135</v>
      </c>
      <c r="J53" s="39"/>
      <c r="K53" s="276">
        <f>K56</f>
        <v>10</v>
      </c>
    </row>
    <row r="54" spans="1:14" x14ac:dyDescent="0.25">
      <c r="A54" s="36"/>
      <c r="B54" s="77" t="s">
        <v>56</v>
      </c>
      <c r="C54" s="38">
        <v>992</v>
      </c>
      <c r="D54" s="39" t="s">
        <v>22</v>
      </c>
      <c r="E54" s="39" t="s">
        <v>42</v>
      </c>
      <c r="F54" s="40" t="s">
        <v>81</v>
      </c>
      <c r="G54" s="41" t="s">
        <v>88</v>
      </c>
      <c r="H54" s="41" t="s">
        <v>23</v>
      </c>
      <c r="I54" s="42" t="s">
        <v>135</v>
      </c>
      <c r="J54" s="39"/>
      <c r="K54" s="276">
        <f>K56</f>
        <v>10</v>
      </c>
    </row>
    <row r="55" spans="1:14" x14ac:dyDescent="0.25">
      <c r="A55" s="36"/>
      <c r="B55" s="77" t="s">
        <v>89</v>
      </c>
      <c r="C55" s="38">
        <v>992</v>
      </c>
      <c r="D55" s="39" t="s">
        <v>22</v>
      </c>
      <c r="E55" s="39" t="s">
        <v>42</v>
      </c>
      <c r="F55" s="40" t="s">
        <v>81</v>
      </c>
      <c r="G55" s="41" t="s">
        <v>88</v>
      </c>
      <c r="H55" s="41" t="s">
        <v>23</v>
      </c>
      <c r="I55" s="42" t="s">
        <v>151</v>
      </c>
      <c r="J55" s="39"/>
      <c r="K55" s="276">
        <f>K56</f>
        <v>10</v>
      </c>
    </row>
    <row r="56" spans="1:14" x14ac:dyDescent="0.25">
      <c r="A56" s="36"/>
      <c r="B56" s="77" t="s">
        <v>84</v>
      </c>
      <c r="C56" s="38">
        <v>992</v>
      </c>
      <c r="D56" s="39" t="s">
        <v>22</v>
      </c>
      <c r="E56" s="39" t="s">
        <v>42</v>
      </c>
      <c r="F56" s="40" t="s">
        <v>81</v>
      </c>
      <c r="G56" s="41" t="s">
        <v>88</v>
      </c>
      <c r="H56" s="41" t="s">
        <v>23</v>
      </c>
      <c r="I56" s="42" t="s">
        <v>151</v>
      </c>
      <c r="J56" s="39" t="s">
        <v>85</v>
      </c>
      <c r="K56" s="276">
        <v>10</v>
      </c>
    </row>
    <row r="57" spans="1:14" s="73" customFormat="1" ht="15.75" customHeight="1" x14ac:dyDescent="0.25">
      <c r="A57" s="66"/>
      <c r="B57" s="81" t="s">
        <v>8</v>
      </c>
      <c r="C57" s="277">
        <v>992</v>
      </c>
      <c r="D57" s="278" t="s">
        <v>22</v>
      </c>
      <c r="E57" s="278">
        <v>13</v>
      </c>
      <c r="F57" s="279"/>
      <c r="G57" s="280"/>
      <c r="H57" s="281"/>
      <c r="I57" s="282"/>
      <c r="J57" s="278"/>
      <c r="K57" s="283">
        <f>K58+K62+K66</f>
        <v>4041.1</v>
      </c>
      <c r="L57" s="186"/>
      <c r="M57" s="187"/>
      <c r="N57" s="187"/>
    </row>
    <row r="58" spans="1:14" ht="47.25" customHeight="1" x14ac:dyDescent="0.25">
      <c r="A58" s="36"/>
      <c r="B58" s="43" t="s">
        <v>477</v>
      </c>
      <c r="C58" s="38">
        <v>992</v>
      </c>
      <c r="D58" s="39" t="s">
        <v>22</v>
      </c>
      <c r="E58" s="39">
        <v>13</v>
      </c>
      <c r="F58" s="40" t="s">
        <v>42</v>
      </c>
      <c r="G58" s="41" t="s">
        <v>68</v>
      </c>
      <c r="H58" s="41" t="s">
        <v>23</v>
      </c>
      <c r="I58" s="42" t="s">
        <v>135</v>
      </c>
      <c r="J58" s="85"/>
      <c r="K58" s="276">
        <f>K61</f>
        <v>14.4</v>
      </c>
    </row>
    <row r="59" spans="1:14" ht="18.75" customHeight="1" x14ac:dyDescent="0.25">
      <c r="A59" s="36"/>
      <c r="B59" s="43" t="s">
        <v>94</v>
      </c>
      <c r="C59" s="38">
        <v>992</v>
      </c>
      <c r="D59" s="39" t="s">
        <v>22</v>
      </c>
      <c r="E59" s="39">
        <v>13</v>
      </c>
      <c r="F59" s="40" t="s">
        <v>42</v>
      </c>
      <c r="G59" s="41" t="s">
        <v>77</v>
      </c>
      <c r="H59" s="41" t="s">
        <v>23</v>
      </c>
      <c r="I59" s="42" t="s">
        <v>135</v>
      </c>
      <c r="J59" s="85"/>
      <c r="K59" s="276">
        <f>K61</f>
        <v>14.4</v>
      </c>
    </row>
    <row r="60" spans="1:14" s="31" customFormat="1" ht="19.5" customHeight="1" x14ac:dyDescent="0.25">
      <c r="A60" s="29"/>
      <c r="B60" s="159" t="s">
        <v>95</v>
      </c>
      <c r="C60" s="160">
        <v>992</v>
      </c>
      <c r="D60" s="26" t="s">
        <v>22</v>
      </c>
      <c r="E60" s="26">
        <v>13</v>
      </c>
      <c r="F60" s="149" t="s">
        <v>42</v>
      </c>
      <c r="G60" s="151" t="s">
        <v>77</v>
      </c>
      <c r="H60" s="151" t="s">
        <v>23</v>
      </c>
      <c r="I60" s="27" t="s">
        <v>141</v>
      </c>
      <c r="J60" s="30"/>
      <c r="K60" s="276">
        <f>K61</f>
        <v>14.4</v>
      </c>
      <c r="L60" s="189"/>
      <c r="M60" s="190"/>
      <c r="N60" s="190"/>
    </row>
    <row r="61" spans="1:14" ht="18" customHeight="1" x14ac:dyDescent="0.25">
      <c r="A61" s="36"/>
      <c r="B61" s="77" t="s">
        <v>118</v>
      </c>
      <c r="C61" s="38">
        <v>992</v>
      </c>
      <c r="D61" s="39" t="s">
        <v>22</v>
      </c>
      <c r="E61" s="39">
        <v>13</v>
      </c>
      <c r="F61" s="40" t="s">
        <v>42</v>
      </c>
      <c r="G61" s="41" t="s">
        <v>77</v>
      </c>
      <c r="H61" s="41" t="s">
        <v>23</v>
      </c>
      <c r="I61" s="42" t="s">
        <v>141</v>
      </c>
      <c r="J61" s="39" t="s">
        <v>119</v>
      </c>
      <c r="K61" s="276">
        <v>14.4</v>
      </c>
    </row>
    <row r="62" spans="1:14" ht="51" customHeight="1" x14ac:dyDescent="0.25">
      <c r="A62" s="36"/>
      <c r="B62" s="43" t="s">
        <v>231</v>
      </c>
      <c r="C62" s="160">
        <v>992</v>
      </c>
      <c r="D62" s="26" t="s">
        <v>22</v>
      </c>
      <c r="E62" s="26">
        <v>13</v>
      </c>
      <c r="F62" s="149" t="s">
        <v>41</v>
      </c>
      <c r="G62" s="151" t="s">
        <v>68</v>
      </c>
      <c r="H62" s="151" t="s">
        <v>23</v>
      </c>
      <c r="I62" s="27" t="s">
        <v>135</v>
      </c>
      <c r="J62" s="26"/>
      <c r="K62" s="276">
        <f>K65</f>
        <v>146.5</v>
      </c>
    </row>
    <row r="63" spans="1:14" ht="15.75" customHeight="1" x14ac:dyDescent="0.25">
      <c r="A63" s="36"/>
      <c r="B63" s="159" t="s">
        <v>194</v>
      </c>
      <c r="C63" s="160">
        <v>992</v>
      </c>
      <c r="D63" s="26" t="s">
        <v>22</v>
      </c>
      <c r="E63" s="26">
        <v>13</v>
      </c>
      <c r="F63" s="149" t="s">
        <v>41</v>
      </c>
      <c r="G63" s="151" t="s">
        <v>68</v>
      </c>
      <c r="H63" s="151" t="s">
        <v>23</v>
      </c>
      <c r="I63" s="27" t="s">
        <v>135</v>
      </c>
      <c r="J63" s="26"/>
      <c r="K63" s="276">
        <f>K65</f>
        <v>146.5</v>
      </c>
    </row>
    <row r="64" spans="1:14" ht="48" customHeight="1" x14ac:dyDescent="0.25">
      <c r="A64" s="36"/>
      <c r="B64" s="159" t="s">
        <v>196</v>
      </c>
      <c r="C64" s="160">
        <v>992</v>
      </c>
      <c r="D64" s="26" t="s">
        <v>22</v>
      </c>
      <c r="E64" s="26">
        <v>13</v>
      </c>
      <c r="F64" s="149" t="s">
        <v>41</v>
      </c>
      <c r="G64" s="151" t="s">
        <v>77</v>
      </c>
      <c r="H64" s="151" t="s">
        <v>23</v>
      </c>
      <c r="I64" s="27" t="s">
        <v>195</v>
      </c>
      <c r="J64" s="26"/>
      <c r="K64" s="276">
        <f>K65</f>
        <v>146.5</v>
      </c>
    </row>
    <row r="65" spans="1:256" ht="28.5" customHeight="1" x14ac:dyDescent="0.25">
      <c r="A65" s="36"/>
      <c r="B65" s="20" t="s">
        <v>82</v>
      </c>
      <c r="C65" s="160">
        <v>992</v>
      </c>
      <c r="D65" s="26" t="s">
        <v>22</v>
      </c>
      <c r="E65" s="26">
        <v>13</v>
      </c>
      <c r="F65" s="149" t="s">
        <v>41</v>
      </c>
      <c r="G65" s="151" t="s">
        <v>77</v>
      </c>
      <c r="H65" s="151" t="s">
        <v>23</v>
      </c>
      <c r="I65" s="27" t="s">
        <v>195</v>
      </c>
      <c r="J65" s="26" t="s">
        <v>83</v>
      </c>
      <c r="K65" s="276">
        <v>146.5</v>
      </c>
    </row>
    <row r="66" spans="1:256" ht="18.75" customHeight="1" x14ac:dyDescent="0.25">
      <c r="A66" s="36"/>
      <c r="B66" s="77" t="s">
        <v>54</v>
      </c>
      <c r="C66" s="38">
        <v>992</v>
      </c>
      <c r="D66" s="39" t="s">
        <v>22</v>
      </c>
      <c r="E66" s="39" t="s">
        <v>41</v>
      </c>
      <c r="F66" s="40" t="s">
        <v>81</v>
      </c>
      <c r="G66" s="41" t="s">
        <v>77</v>
      </c>
      <c r="H66" s="41" t="s">
        <v>23</v>
      </c>
      <c r="I66" s="42" t="s">
        <v>135</v>
      </c>
      <c r="J66" s="39"/>
      <c r="K66" s="276">
        <f>K67</f>
        <v>3880.2</v>
      </c>
    </row>
    <row r="67" spans="1:256" s="73" customFormat="1" x14ac:dyDescent="0.25">
      <c r="A67" s="36"/>
      <c r="B67" s="77" t="s">
        <v>180</v>
      </c>
      <c r="C67" s="38">
        <v>992</v>
      </c>
      <c r="D67" s="39" t="s">
        <v>22</v>
      </c>
      <c r="E67" s="39" t="s">
        <v>41</v>
      </c>
      <c r="F67" s="40" t="s">
        <v>81</v>
      </c>
      <c r="G67" s="41" t="s">
        <v>77</v>
      </c>
      <c r="H67" s="41" t="s">
        <v>23</v>
      </c>
      <c r="I67" s="42" t="s">
        <v>181</v>
      </c>
      <c r="J67" s="39"/>
      <c r="K67" s="276">
        <f>K68</f>
        <v>3880.2</v>
      </c>
      <c r="L67" s="181"/>
      <c r="M67" s="182"/>
      <c r="N67" s="182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74"/>
      <c r="EL67" s="74"/>
      <c r="EM67" s="74"/>
      <c r="EN67" s="74"/>
      <c r="EO67" s="74"/>
      <c r="EP67" s="74"/>
      <c r="EQ67" s="74"/>
      <c r="ER67" s="74"/>
      <c r="ES67" s="74"/>
      <c r="ET67" s="74"/>
      <c r="EU67" s="74"/>
      <c r="EV67" s="74"/>
      <c r="EW67" s="74"/>
      <c r="EX67" s="74"/>
      <c r="EY67" s="74"/>
      <c r="EZ67" s="74"/>
      <c r="FA67" s="74"/>
      <c r="FB67" s="74"/>
      <c r="FC67" s="74"/>
      <c r="FD67" s="74"/>
      <c r="FE67" s="74"/>
      <c r="FF67" s="74"/>
      <c r="FG67" s="74"/>
      <c r="FH67" s="74"/>
      <c r="FI67" s="74"/>
      <c r="FJ67" s="74"/>
      <c r="FK67" s="74"/>
      <c r="FL67" s="74"/>
      <c r="FM67" s="74"/>
      <c r="FN67" s="74"/>
      <c r="FO67" s="74"/>
      <c r="FP67" s="74"/>
      <c r="FQ67" s="74"/>
      <c r="FR67" s="74"/>
      <c r="FS67" s="74"/>
      <c r="FT67" s="74"/>
      <c r="FU67" s="74"/>
      <c r="FV67" s="74"/>
      <c r="FW67" s="74"/>
      <c r="FX67" s="74"/>
      <c r="FY67" s="74"/>
      <c r="FZ67" s="74"/>
      <c r="GA67" s="74"/>
      <c r="GB67" s="74"/>
      <c r="GC67" s="74"/>
      <c r="GD67" s="74"/>
      <c r="GE67" s="74"/>
      <c r="GF67" s="74"/>
      <c r="GG67" s="74"/>
      <c r="GH67" s="74"/>
      <c r="GI67" s="74"/>
      <c r="GJ67" s="74"/>
      <c r="GK67" s="74"/>
      <c r="GL67" s="74"/>
      <c r="GM67" s="74"/>
      <c r="GN67" s="74"/>
      <c r="GO67" s="74"/>
      <c r="GP67" s="74"/>
      <c r="GQ67" s="74"/>
      <c r="GR67" s="74"/>
      <c r="GS67" s="74"/>
      <c r="GT67" s="74"/>
      <c r="GU67" s="74"/>
      <c r="GV67" s="74"/>
      <c r="GW67" s="74"/>
      <c r="GX67" s="74"/>
      <c r="GY67" s="74"/>
      <c r="GZ67" s="74"/>
      <c r="HA67" s="74"/>
      <c r="HB67" s="74"/>
      <c r="HC67" s="74"/>
      <c r="HD67" s="74"/>
      <c r="HE67" s="74"/>
      <c r="HF67" s="74"/>
      <c r="HG67" s="74"/>
      <c r="HH67" s="74"/>
      <c r="HI67" s="74"/>
      <c r="HJ67" s="74"/>
      <c r="HK67" s="74"/>
      <c r="HL67" s="74"/>
      <c r="HM67" s="74"/>
      <c r="HN67" s="74"/>
      <c r="HO67" s="74"/>
      <c r="HP67" s="74"/>
      <c r="HQ67" s="74"/>
      <c r="HR67" s="74"/>
      <c r="HS67" s="74"/>
      <c r="HT67" s="74"/>
      <c r="HU67" s="74"/>
      <c r="HV67" s="74"/>
      <c r="HW67" s="74"/>
      <c r="HX67" s="74"/>
      <c r="HY67" s="74"/>
      <c r="HZ67" s="74"/>
      <c r="IA67" s="74"/>
      <c r="IB67" s="74"/>
      <c r="IC67" s="74"/>
      <c r="ID67" s="74"/>
      <c r="IE67" s="74"/>
      <c r="IF67" s="74"/>
      <c r="IG67" s="74"/>
      <c r="IH67" s="74"/>
      <c r="II67" s="74"/>
      <c r="IJ67" s="74"/>
      <c r="IK67" s="74"/>
      <c r="IL67" s="74"/>
      <c r="IM67" s="74"/>
      <c r="IN67" s="74"/>
      <c r="IO67" s="74"/>
      <c r="IP67" s="74"/>
      <c r="IQ67" s="74"/>
      <c r="IR67" s="74"/>
      <c r="IS67" s="74"/>
      <c r="IT67" s="74"/>
      <c r="IU67" s="74"/>
      <c r="IV67" s="74"/>
    </row>
    <row r="68" spans="1:256" x14ac:dyDescent="0.25">
      <c r="A68" s="36"/>
      <c r="B68" s="250" t="s">
        <v>379</v>
      </c>
      <c r="C68" s="38">
        <v>993</v>
      </c>
      <c r="D68" s="249" t="s">
        <v>22</v>
      </c>
      <c r="E68" s="249" t="s">
        <v>41</v>
      </c>
      <c r="F68" s="40" t="s">
        <v>81</v>
      </c>
      <c r="G68" s="41" t="s">
        <v>77</v>
      </c>
      <c r="H68" s="41" t="s">
        <v>23</v>
      </c>
      <c r="I68" s="42" t="s">
        <v>181</v>
      </c>
      <c r="J68" s="249" t="s">
        <v>85</v>
      </c>
      <c r="K68" s="276">
        <v>3880.2</v>
      </c>
    </row>
    <row r="69" spans="1:256" s="73" customFormat="1" ht="14.25" x14ac:dyDescent="0.2">
      <c r="A69" s="66"/>
      <c r="B69" s="67" t="s">
        <v>34</v>
      </c>
      <c r="C69" s="68">
        <v>992</v>
      </c>
      <c r="D69" s="69" t="s">
        <v>24</v>
      </c>
      <c r="E69" s="69" t="s">
        <v>23</v>
      </c>
      <c r="F69" s="70"/>
      <c r="G69" s="71"/>
      <c r="H69" s="71"/>
      <c r="I69" s="72"/>
      <c r="J69" s="69"/>
      <c r="K69" s="283">
        <f>K74+K75</f>
        <v>246</v>
      </c>
      <c r="L69" s="186"/>
      <c r="M69" s="187"/>
      <c r="N69" s="187"/>
    </row>
    <row r="70" spans="1:256" ht="16.5" customHeight="1" x14ac:dyDescent="0.25">
      <c r="A70" s="36"/>
      <c r="B70" s="250" t="s">
        <v>10</v>
      </c>
      <c r="C70" s="38">
        <v>992</v>
      </c>
      <c r="D70" s="249" t="s">
        <v>24</v>
      </c>
      <c r="E70" s="249" t="s">
        <v>26</v>
      </c>
      <c r="F70" s="40"/>
      <c r="G70" s="41"/>
      <c r="H70" s="41"/>
      <c r="I70" s="42"/>
      <c r="J70" s="249"/>
      <c r="K70" s="276">
        <f>K69</f>
        <v>246</v>
      </c>
    </row>
    <row r="71" spans="1:256" x14ac:dyDescent="0.25">
      <c r="A71" s="36"/>
      <c r="B71" s="77" t="s">
        <v>381</v>
      </c>
      <c r="C71" s="38">
        <v>992</v>
      </c>
      <c r="D71" s="39" t="s">
        <v>24</v>
      </c>
      <c r="E71" s="39" t="s">
        <v>26</v>
      </c>
      <c r="F71" s="40" t="s">
        <v>81</v>
      </c>
      <c r="G71" s="41" t="s">
        <v>68</v>
      </c>
      <c r="H71" s="41" t="s">
        <v>23</v>
      </c>
      <c r="I71" s="42" t="s">
        <v>69</v>
      </c>
      <c r="J71" s="39"/>
      <c r="K71" s="276">
        <f>K69</f>
        <v>246</v>
      </c>
    </row>
    <row r="72" spans="1:256" ht="13.5" customHeight="1" x14ac:dyDescent="0.25">
      <c r="A72" s="36"/>
      <c r="B72" s="77" t="s">
        <v>174</v>
      </c>
      <c r="C72" s="38">
        <v>992</v>
      </c>
      <c r="D72" s="39" t="s">
        <v>24</v>
      </c>
      <c r="E72" s="39" t="s">
        <v>26</v>
      </c>
      <c r="F72" s="40" t="s">
        <v>81</v>
      </c>
      <c r="G72" s="41" t="s">
        <v>77</v>
      </c>
      <c r="H72" s="41" t="s">
        <v>23</v>
      </c>
      <c r="I72" s="42" t="s">
        <v>69</v>
      </c>
      <c r="J72" s="39"/>
      <c r="K72" s="276">
        <f>K69</f>
        <v>246</v>
      </c>
    </row>
    <row r="73" spans="1:256" ht="30.75" customHeight="1" x14ac:dyDescent="0.25">
      <c r="A73" s="36"/>
      <c r="B73" s="77" t="s">
        <v>35</v>
      </c>
      <c r="C73" s="38">
        <v>992</v>
      </c>
      <c r="D73" s="39" t="s">
        <v>24</v>
      </c>
      <c r="E73" s="39" t="s">
        <v>26</v>
      </c>
      <c r="F73" s="40" t="s">
        <v>81</v>
      </c>
      <c r="G73" s="41" t="s">
        <v>77</v>
      </c>
      <c r="H73" s="41" t="s">
        <v>23</v>
      </c>
      <c r="I73" s="42" t="s">
        <v>153</v>
      </c>
      <c r="J73" s="39"/>
      <c r="K73" s="276">
        <f>K74+K75</f>
        <v>246</v>
      </c>
    </row>
    <row r="74" spans="1:256" ht="56.25" customHeight="1" x14ac:dyDescent="0.25">
      <c r="A74" s="36"/>
      <c r="B74" s="77" t="s">
        <v>78</v>
      </c>
      <c r="C74" s="38">
        <v>992</v>
      </c>
      <c r="D74" s="39" t="s">
        <v>24</v>
      </c>
      <c r="E74" s="39" t="s">
        <v>26</v>
      </c>
      <c r="F74" s="40" t="s">
        <v>81</v>
      </c>
      <c r="G74" s="41" t="s">
        <v>77</v>
      </c>
      <c r="H74" s="41" t="s">
        <v>23</v>
      </c>
      <c r="I74" s="42" t="s">
        <v>153</v>
      </c>
      <c r="J74" s="39" t="s">
        <v>79</v>
      </c>
      <c r="K74" s="437">
        <v>246</v>
      </c>
    </row>
    <row r="75" spans="1:256" ht="30" x14ac:dyDescent="0.25">
      <c r="A75" s="36"/>
      <c r="B75" s="77" t="s">
        <v>82</v>
      </c>
      <c r="C75" s="38">
        <v>992</v>
      </c>
      <c r="D75" s="39" t="s">
        <v>24</v>
      </c>
      <c r="E75" s="39" t="s">
        <v>26</v>
      </c>
      <c r="F75" s="40" t="s">
        <v>81</v>
      </c>
      <c r="G75" s="41" t="s">
        <v>77</v>
      </c>
      <c r="H75" s="41" t="s">
        <v>23</v>
      </c>
      <c r="I75" s="42" t="s">
        <v>153</v>
      </c>
      <c r="J75" s="39" t="s">
        <v>83</v>
      </c>
      <c r="K75" s="437">
        <v>0</v>
      </c>
    </row>
    <row r="76" spans="1:256" s="73" customFormat="1" ht="34.5" customHeight="1" x14ac:dyDescent="0.2">
      <c r="A76" s="66"/>
      <c r="B76" s="81" t="s">
        <v>11</v>
      </c>
      <c r="C76" s="68">
        <v>992</v>
      </c>
      <c r="D76" s="69" t="s">
        <v>26</v>
      </c>
      <c r="E76" s="69" t="s">
        <v>23</v>
      </c>
      <c r="F76" s="70"/>
      <c r="G76" s="71"/>
      <c r="H76" s="71"/>
      <c r="I76" s="72"/>
      <c r="J76" s="69"/>
      <c r="K76" s="283">
        <f>K77+K86</f>
        <v>48</v>
      </c>
      <c r="L76" s="186"/>
      <c r="M76" s="187"/>
      <c r="N76" s="187"/>
    </row>
    <row r="77" spans="1:256" ht="17.25" customHeight="1" x14ac:dyDescent="0.25">
      <c r="A77" s="36"/>
      <c r="B77" s="43" t="s">
        <v>11</v>
      </c>
      <c r="C77" s="38">
        <v>992</v>
      </c>
      <c r="D77" s="249" t="s">
        <v>26</v>
      </c>
      <c r="E77" s="249" t="s">
        <v>101</v>
      </c>
      <c r="F77" s="40"/>
      <c r="G77" s="41"/>
      <c r="H77" s="41"/>
      <c r="I77" s="42"/>
      <c r="J77" s="249"/>
      <c r="K77" s="276">
        <f>K81+K82</f>
        <v>23</v>
      </c>
    </row>
    <row r="78" spans="1:256" ht="33" customHeight="1" x14ac:dyDescent="0.25">
      <c r="A78" s="36"/>
      <c r="B78" s="43" t="s">
        <v>409</v>
      </c>
      <c r="C78" s="38">
        <v>992</v>
      </c>
      <c r="D78" s="39" t="s">
        <v>26</v>
      </c>
      <c r="E78" s="39" t="s">
        <v>101</v>
      </c>
      <c r="F78" s="40" t="s">
        <v>30</v>
      </c>
      <c r="G78" s="41" t="s">
        <v>68</v>
      </c>
      <c r="H78" s="41" t="s">
        <v>23</v>
      </c>
      <c r="I78" s="42" t="s">
        <v>135</v>
      </c>
      <c r="J78" s="39"/>
      <c r="K78" s="276">
        <f>K81</f>
        <v>20</v>
      </c>
    </row>
    <row r="79" spans="1:256" ht="33" customHeight="1" x14ac:dyDescent="0.25">
      <c r="A79" s="36"/>
      <c r="B79" s="43" t="s">
        <v>175</v>
      </c>
      <c r="C79" s="38">
        <v>992</v>
      </c>
      <c r="D79" s="39" t="s">
        <v>26</v>
      </c>
      <c r="E79" s="39" t="s">
        <v>101</v>
      </c>
      <c r="F79" s="40" t="s">
        <v>30</v>
      </c>
      <c r="G79" s="41" t="s">
        <v>77</v>
      </c>
      <c r="H79" s="41" t="s">
        <v>23</v>
      </c>
      <c r="I79" s="42" t="s">
        <v>135</v>
      </c>
      <c r="J79" s="39"/>
      <c r="K79" s="276">
        <f>K81</f>
        <v>20</v>
      </c>
    </row>
    <row r="80" spans="1:256" ht="62.25" customHeight="1" x14ac:dyDescent="0.25">
      <c r="A80" s="36"/>
      <c r="B80" s="84" t="s">
        <v>466</v>
      </c>
      <c r="C80" s="38">
        <v>992</v>
      </c>
      <c r="D80" s="39" t="s">
        <v>26</v>
      </c>
      <c r="E80" s="39" t="s">
        <v>101</v>
      </c>
      <c r="F80" s="40" t="s">
        <v>30</v>
      </c>
      <c r="G80" s="41" t="s">
        <v>77</v>
      </c>
      <c r="H80" s="41" t="s">
        <v>23</v>
      </c>
      <c r="I80" s="42" t="s">
        <v>155</v>
      </c>
      <c r="J80" s="39"/>
      <c r="K80" s="276">
        <f>K81</f>
        <v>20</v>
      </c>
    </row>
    <row r="81" spans="1:14" ht="30.75" customHeight="1" x14ac:dyDescent="0.25">
      <c r="A81" s="157"/>
      <c r="B81" s="83" t="s">
        <v>82</v>
      </c>
      <c r="C81" s="158">
        <v>992</v>
      </c>
      <c r="D81" s="178" t="s">
        <v>26</v>
      </c>
      <c r="E81" s="178" t="s">
        <v>101</v>
      </c>
      <c r="F81" s="316" t="s">
        <v>30</v>
      </c>
      <c r="G81" s="317" t="s">
        <v>77</v>
      </c>
      <c r="H81" s="317" t="s">
        <v>23</v>
      </c>
      <c r="I81" s="205" t="s">
        <v>155</v>
      </c>
      <c r="J81" s="178" t="s">
        <v>83</v>
      </c>
      <c r="K81" s="408">
        <v>20</v>
      </c>
    </row>
    <row r="82" spans="1:14" ht="31.5" customHeight="1" x14ac:dyDescent="0.25">
      <c r="A82" s="363"/>
      <c r="B82" s="83" t="s">
        <v>571</v>
      </c>
      <c r="C82" s="158">
        <v>992</v>
      </c>
      <c r="D82" s="178" t="s">
        <v>26</v>
      </c>
      <c r="E82" s="178" t="s">
        <v>101</v>
      </c>
      <c r="F82" s="316" t="s">
        <v>46</v>
      </c>
      <c r="G82" s="317" t="s">
        <v>68</v>
      </c>
      <c r="H82" s="317" t="s">
        <v>23</v>
      </c>
      <c r="I82" s="205" t="s">
        <v>135</v>
      </c>
      <c r="J82" s="178"/>
      <c r="K82" s="408">
        <f>K83</f>
        <v>3</v>
      </c>
    </row>
    <row r="83" spans="1:14" ht="18" customHeight="1" x14ac:dyDescent="0.25">
      <c r="A83" s="363"/>
      <c r="B83" s="83" t="s">
        <v>570</v>
      </c>
      <c r="C83" s="158">
        <v>992</v>
      </c>
      <c r="D83" s="178" t="s">
        <v>26</v>
      </c>
      <c r="E83" s="178" t="s">
        <v>101</v>
      </c>
      <c r="F83" s="316" t="s">
        <v>46</v>
      </c>
      <c r="G83" s="317" t="s">
        <v>77</v>
      </c>
      <c r="H83" s="317" t="s">
        <v>23</v>
      </c>
      <c r="I83" s="205" t="s">
        <v>135</v>
      </c>
      <c r="J83" s="178"/>
      <c r="K83" s="408">
        <f>K84</f>
        <v>3</v>
      </c>
    </row>
    <row r="84" spans="1:14" ht="51" customHeight="1" x14ac:dyDescent="0.25">
      <c r="A84" s="363"/>
      <c r="B84" s="83" t="s">
        <v>510</v>
      </c>
      <c r="C84" s="158">
        <v>992</v>
      </c>
      <c r="D84" s="178" t="s">
        <v>26</v>
      </c>
      <c r="E84" s="178" t="s">
        <v>101</v>
      </c>
      <c r="F84" s="316" t="s">
        <v>46</v>
      </c>
      <c r="G84" s="317" t="s">
        <v>77</v>
      </c>
      <c r="H84" s="317" t="s">
        <v>22</v>
      </c>
      <c r="I84" s="205" t="s">
        <v>507</v>
      </c>
      <c r="J84" s="178"/>
      <c r="K84" s="408">
        <f>K85</f>
        <v>3</v>
      </c>
    </row>
    <row r="85" spans="1:14" ht="36.75" customHeight="1" x14ac:dyDescent="0.25">
      <c r="A85" s="363"/>
      <c r="B85" s="83" t="s">
        <v>82</v>
      </c>
      <c r="C85" s="158">
        <v>992</v>
      </c>
      <c r="D85" s="178" t="s">
        <v>26</v>
      </c>
      <c r="E85" s="178" t="s">
        <v>101</v>
      </c>
      <c r="F85" s="316" t="s">
        <v>46</v>
      </c>
      <c r="G85" s="317" t="s">
        <v>77</v>
      </c>
      <c r="H85" s="317" t="s">
        <v>22</v>
      </c>
      <c r="I85" s="205" t="s">
        <v>507</v>
      </c>
      <c r="J85" s="178" t="s">
        <v>83</v>
      </c>
      <c r="K85" s="408">
        <v>3</v>
      </c>
    </row>
    <row r="86" spans="1:14" ht="27.75" customHeight="1" x14ac:dyDescent="0.25">
      <c r="A86" s="363"/>
      <c r="B86" s="82" t="s">
        <v>12</v>
      </c>
      <c r="C86" s="364">
        <v>992</v>
      </c>
      <c r="D86" s="345" t="s">
        <v>26</v>
      </c>
      <c r="E86" s="345" t="s">
        <v>46</v>
      </c>
      <c r="F86" s="40"/>
      <c r="G86" s="41"/>
      <c r="H86" s="41"/>
      <c r="I86" s="42"/>
      <c r="J86" s="178"/>
      <c r="K86" s="408">
        <f>K89+K93</f>
        <v>25</v>
      </c>
    </row>
    <row r="87" spans="1:14" ht="15" customHeight="1" x14ac:dyDescent="0.25">
      <c r="A87" s="36"/>
      <c r="B87" s="83" t="s">
        <v>406</v>
      </c>
      <c r="C87" s="158">
        <v>992</v>
      </c>
      <c r="D87" s="178" t="s">
        <v>26</v>
      </c>
      <c r="E87" s="178" t="s">
        <v>46</v>
      </c>
      <c r="F87" s="316" t="s">
        <v>30</v>
      </c>
      <c r="G87" s="317" t="s">
        <v>90</v>
      </c>
      <c r="H87" s="317" t="s">
        <v>23</v>
      </c>
      <c r="I87" s="205" t="s">
        <v>135</v>
      </c>
      <c r="J87" s="178"/>
      <c r="K87" s="408">
        <f>K89</f>
        <v>5</v>
      </c>
    </row>
    <row r="88" spans="1:14" ht="42.75" customHeight="1" x14ac:dyDescent="0.25">
      <c r="A88" s="36"/>
      <c r="B88" s="83" t="s">
        <v>407</v>
      </c>
      <c r="C88" s="158">
        <v>992</v>
      </c>
      <c r="D88" s="178" t="s">
        <v>26</v>
      </c>
      <c r="E88" s="178" t="s">
        <v>46</v>
      </c>
      <c r="F88" s="316" t="s">
        <v>30</v>
      </c>
      <c r="G88" s="317" t="s">
        <v>90</v>
      </c>
      <c r="H88" s="317" t="s">
        <v>23</v>
      </c>
      <c r="I88" s="205" t="s">
        <v>408</v>
      </c>
      <c r="J88" s="178"/>
      <c r="K88" s="408">
        <f>K89</f>
        <v>5</v>
      </c>
    </row>
    <row r="89" spans="1:14" ht="30.75" customHeight="1" x14ac:dyDescent="0.25">
      <c r="A89" s="36"/>
      <c r="B89" s="83" t="s">
        <v>82</v>
      </c>
      <c r="C89" s="38">
        <v>992</v>
      </c>
      <c r="D89" s="249" t="s">
        <v>26</v>
      </c>
      <c r="E89" s="249" t="s">
        <v>46</v>
      </c>
      <c r="F89" s="316" t="s">
        <v>30</v>
      </c>
      <c r="G89" s="317" t="s">
        <v>90</v>
      </c>
      <c r="H89" s="317" t="s">
        <v>23</v>
      </c>
      <c r="I89" s="205" t="s">
        <v>408</v>
      </c>
      <c r="J89" s="249" t="s">
        <v>83</v>
      </c>
      <c r="K89" s="276">
        <v>5</v>
      </c>
    </row>
    <row r="90" spans="1:14" ht="29.25" customHeight="1" x14ac:dyDescent="0.25">
      <c r="A90" s="36"/>
      <c r="B90" s="83" t="s">
        <v>467</v>
      </c>
      <c r="C90" s="38">
        <v>992</v>
      </c>
      <c r="D90" s="249" t="s">
        <v>26</v>
      </c>
      <c r="E90" s="249" t="s">
        <v>46</v>
      </c>
      <c r="F90" s="316" t="s">
        <v>30</v>
      </c>
      <c r="G90" s="317" t="s">
        <v>68</v>
      </c>
      <c r="H90" s="317" t="s">
        <v>23</v>
      </c>
      <c r="I90" s="205" t="s">
        <v>135</v>
      </c>
      <c r="J90" s="249"/>
      <c r="K90" s="276">
        <f>K93</f>
        <v>20</v>
      </c>
    </row>
    <row r="91" spans="1:14" ht="17.25" customHeight="1" x14ac:dyDescent="0.25">
      <c r="A91" s="36"/>
      <c r="B91" s="83" t="s">
        <v>97</v>
      </c>
      <c r="C91" s="38">
        <v>992</v>
      </c>
      <c r="D91" s="39" t="s">
        <v>26</v>
      </c>
      <c r="E91" s="153" t="s">
        <v>46</v>
      </c>
      <c r="F91" s="154" t="s">
        <v>30</v>
      </c>
      <c r="G91" s="155" t="s">
        <v>92</v>
      </c>
      <c r="H91" s="155" t="s">
        <v>23</v>
      </c>
      <c r="I91" s="156" t="s">
        <v>135</v>
      </c>
      <c r="J91" s="39"/>
      <c r="K91" s="276">
        <f>K93</f>
        <v>20</v>
      </c>
    </row>
    <row r="92" spans="1:14" s="168" customFormat="1" ht="23.25" customHeight="1" x14ac:dyDescent="0.25">
      <c r="A92" s="167"/>
      <c r="B92" s="338" t="s">
        <v>373</v>
      </c>
      <c r="C92" s="38">
        <v>992</v>
      </c>
      <c r="D92" s="39" t="s">
        <v>26</v>
      </c>
      <c r="E92" s="39" t="s">
        <v>46</v>
      </c>
      <c r="F92" s="40" t="s">
        <v>30</v>
      </c>
      <c r="G92" s="41" t="s">
        <v>92</v>
      </c>
      <c r="H92" s="41" t="s">
        <v>23</v>
      </c>
      <c r="I92" s="42" t="s">
        <v>156</v>
      </c>
      <c r="J92" s="39"/>
      <c r="K92" s="276">
        <f>K93</f>
        <v>20</v>
      </c>
      <c r="L92" s="181"/>
      <c r="M92" s="191"/>
      <c r="N92" s="191"/>
    </row>
    <row r="93" spans="1:14" s="168" customFormat="1" ht="33.75" customHeight="1" x14ac:dyDescent="0.25">
      <c r="A93" s="167"/>
      <c r="B93" s="247" t="s">
        <v>113</v>
      </c>
      <c r="C93" s="38">
        <v>992</v>
      </c>
      <c r="D93" s="39" t="s">
        <v>26</v>
      </c>
      <c r="E93" s="39" t="s">
        <v>46</v>
      </c>
      <c r="F93" s="40" t="s">
        <v>30</v>
      </c>
      <c r="G93" s="41" t="s">
        <v>92</v>
      </c>
      <c r="H93" s="41" t="s">
        <v>23</v>
      </c>
      <c r="I93" s="42" t="s">
        <v>156</v>
      </c>
      <c r="J93" s="39" t="s">
        <v>114</v>
      </c>
      <c r="K93" s="276">
        <v>20</v>
      </c>
      <c r="L93" s="181"/>
      <c r="M93" s="191"/>
      <c r="N93" s="191"/>
    </row>
    <row r="94" spans="1:14" s="171" customFormat="1" ht="15" customHeight="1" x14ac:dyDescent="0.2">
      <c r="A94" s="169"/>
      <c r="B94" s="170" t="s">
        <v>13</v>
      </c>
      <c r="C94" s="68">
        <v>992</v>
      </c>
      <c r="D94" s="69" t="s">
        <v>25</v>
      </c>
      <c r="E94" s="69" t="s">
        <v>23</v>
      </c>
      <c r="F94" s="70"/>
      <c r="G94" s="71"/>
      <c r="H94" s="71"/>
      <c r="I94" s="72"/>
      <c r="J94" s="69"/>
      <c r="K94" s="283">
        <f>K95+K107+K112</f>
        <v>4628.5</v>
      </c>
      <c r="L94" s="192"/>
      <c r="M94" s="193"/>
      <c r="N94" s="194"/>
    </row>
    <row r="95" spans="1:14" x14ac:dyDescent="0.25">
      <c r="A95" s="36"/>
      <c r="B95" s="43" t="s">
        <v>99</v>
      </c>
      <c r="C95" s="38">
        <v>992</v>
      </c>
      <c r="D95" s="249" t="s">
        <v>25</v>
      </c>
      <c r="E95" s="249" t="s">
        <v>27</v>
      </c>
      <c r="F95" s="40"/>
      <c r="G95" s="41"/>
      <c r="H95" s="41"/>
      <c r="I95" s="42"/>
      <c r="J95" s="249"/>
      <c r="K95" s="276">
        <f>K100+K96</f>
        <v>4417.1000000000004</v>
      </c>
    </row>
    <row r="96" spans="1:14" ht="30" x14ac:dyDescent="0.25">
      <c r="A96" s="36"/>
      <c r="B96" s="83" t="s">
        <v>171</v>
      </c>
      <c r="C96" s="38">
        <v>992</v>
      </c>
      <c r="D96" s="39" t="s">
        <v>25</v>
      </c>
      <c r="E96" s="39" t="s">
        <v>27</v>
      </c>
      <c r="F96" s="40" t="s">
        <v>24</v>
      </c>
      <c r="G96" s="41" t="s">
        <v>68</v>
      </c>
      <c r="H96" s="41" t="s">
        <v>23</v>
      </c>
      <c r="I96" s="42" t="s">
        <v>135</v>
      </c>
      <c r="J96" s="39"/>
      <c r="K96" s="276">
        <f>K97</f>
        <v>10</v>
      </c>
    </row>
    <row r="97" spans="1:11" x14ac:dyDescent="0.25">
      <c r="A97" s="36"/>
      <c r="B97" s="83" t="s">
        <v>107</v>
      </c>
      <c r="C97" s="38">
        <v>992</v>
      </c>
      <c r="D97" s="39" t="s">
        <v>25</v>
      </c>
      <c r="E97" s="39" t="s">
        <v>27</v>
      </c>
      <c r="F97" s="40" t="s">
        <v>24</v>
      </c>
      <c r="G97" s="41" t="s">
        <v>77</v>
      </c>
      <c r="H97" s="41" t="s">
        <v>23</v>
      </c>
      <c r="I97" s="42" t="s">
        <v>135</v>
      </c>
      <c r="J97" s="39"/>
      <c r="K97" s="276">
        <f>K98</f>
        <v>10</v>
      </c>
    </row>
    <row r="98" spans="1:11" ht="30" x14ac:dyDescent="0.25">
      <c r="A98" s="36"/>
      <c r="B98" s="83" t="s">
        <v>170</v>
      </c>
      <c r="C98" s="38">
        <v>992</v>
      </c>
      <c r="D98" s="39" t="s">
        <v>25</v>
      </c>
      <c r="E98" s="39" t="s">
        <v>27</v>
      </c>
      <c r="F98" s="40" t="s">
        <v>24</v>
      </c>
      <c r="G98" s="41" t="s">
        <v>77</v>
      </c>
      <c r="H98" s="41" t="s">
        <v>23</v>
      </c>
      <c r="I98" s="42" t="s">
        <v>134</v>
      </c>
      <c r="J98" s="39"/>
      <c r="K98" s="276">
        <f>K99</f>
        <v>10</v>
      </c>
    </row>
    <row r="99" spans="1:11" ht="30" x14ac:dyDescent="0.25">
      <c r="A99" s="36"/>
      <c r="B99" s="83" t="s">
        <v>82</v>
      </c>
      <c r="C99" s="38">
        <v>992</v>
      </c>
      <c r="D99" s="39" t="s">
        <v>25</v>
      </c>
      <c r="E99" s="39" t="s">
        <v>27</v>
      </c>
      <c r="F99" s="40" t="s">
        <v>24</v>
      </c>
      <c r="G99" s="41" t="s">
        <v>77</v>
      </c>
      <c r="H99" s="41" t="s">
        <v>23</v>
      </c>
      <c r="I99" s="42" t="s">
        <v>134</v>
      </c>
      <c r="J99" s="39" t="s">
        <v>83</v>
      </c>
      <c r="K99" s="276">
        <v>10</v>
      </c>
    </row>
    <row r="100" spans="1:11" ht="41.25" customHeight="1" x14ac:dyDescent="0.25">
      <c r="A100" s="36"/>
      <c r="B100" s="43" t="s">
        <v>468</v>
      </c>
      <c r="C100" s="38">
        <v>992</v>
      </c>
      <c r="D100" s="39" t="s">
        <v>25</v>
      </c>
      <c r="E100" s="39" t="s">
        <v>27</v>
      </c>
      <c r="F100" s="40" t="s">
        <v>25</v>
      </c>
      <c r="G100" s="41" t="s">
        <v>68</v>
      </c>
      <c r="H100" s="41" t="s">
        <v>23</v>
      </c>
      <c r="I100" s="42" t="s">
        <v>135</v>
      </c>
      <c r="J100" s="39"/>
      <c r="K100" s="451">
        <v>4407.1000000000004</v>
      </c>
    </row>
    <row r="101" spans="1:11" ht="32.25" customHeight="1" x14ac:dyDescent="0.25">
      <c r="A101" s="36"/>
      <c r="B101" s="83" t="s">
        <v>344</v>
      </c>
      <c r="C101" s="38">
        <v>992</v>
      </c>
      <c r="D101" s="39" t="s">
        <v>25</v>
      </c>
      <c r="E101" s="39" t="s">
        <v>27</v>
      </c>
      <c r="F101" s="40" t="s">
        <v>25</v>
      </c>
      <c r="G101" s="41" t="s">
        <v>77</v>
      </c>
      <c r="H101" s="41" t="s">
        <v>23</v>
      </c>
      <c r="I101" s="42" t="s">
        <v>135</v>
      </c>
      <c r="J101" s="39"/>
      <c r="K101" s="276">
        <f>K102</f>
        <v>4016.4</v>
      </c>
    </row>
    <row r="102" spans="1:11" ht="33.75" customHeight="1" x14ac:dyDescent="0.25">
      <c r="A102" s="36"/>
      <c r="B102" s="43" t="s">
        <v>176</v>
      </c>
      <c r="C102" s="38">
        <v>992</v>
      </c>
      <c r="D102" s="39" t="s">
        <v>25</v>
      </c>
      <c r="E102" s="39" t="s">
        <v>27</v>
      </c>
      <c r="F102" s="40" t="s">
        <v>25</v>
      </c>
      <c r="G102" s="41" t="s">
        <v>77</v>
      </c>
      <c r="H102" s="41" t="s">
        <v>23</v>
      </c>
      <c r="I102" s="42" t="s">
        <v>136</v>
      </c>
      <c r="J102" s="39"/>
      <c r="K102" s="276">
        <f>K103</f>
        <v>4016.4</v>
      </c>
    </row>
    <row r="103" spans="1:11" ht="30" x14ac:dyDescent="0.25">
      <c r="A103" s="36"/>
      <c r="B103" s="84" t="s">
        <v>82</v>
      </c>
      <c r="C103" s="38">
        <v>992</v>
      </c>
      <c r="D103" s="39" t="s">
        <v>25</v>
      </c>
      <c r="E103" s="39" t="s">
        <v>27</v>
      </c>
      <c r="F103" s="40" t="s">
        <v>25</v>
      </c>
      <c r="G103" s="41" t="s">
        <v>77</v>
      </c>
      <c r="H103" s="41" t="s">
        <v>23</v>
      </c>
      <c r="I103" s="42" t="s">
        <v>136</v>
      </c>
      <c r="J103" s="39" t="s">
        <v>83</v>
      </c>
      <c r="K103" s="276">
        <v>4016.4</v>
      </c>
    </row>
    <row r="104" spans="1:11" x14ac:dyDescent="0.25">
      <c r="A104" s="36"/>
      <c r="B104" s="84" t="s">
        <v>514</v>
      </c>
      <c r="C104" s="38">
        <v>992</v>
      </c>
      <c r="D104" s="249" t="s">
        <v>25</v>
      </c>
      <c r="E104" s="249" t="s">
        <v>27</v>
      </c>
      <c r="F104" s="40" t="s">
        <v>25</v>
      </c>
      <c r="G104" s="41" t="s">
        <v>70</v>
      </c>
      <c r="H104" s="41" t="s">
        <v>23</v>
      </c>
      <c r="I104" s="42" t="s">
        <v>135</v>
      </c>
      <c r="J104" s="249"/>
      <c r="K104" s="276">
        <f>K105</f>
        <v>362.6</v>
      </c>
    </row>
    <row r="105" spans="1:11" x14ac:dyDescent="0.25">
      <c r="A105" s="36"/>
      <c r="B105" s="84" t="s">
        <v>513</v>
      </c>
      <c r="C105" s="38">
        <v>992</v>
      </c>
      <c r="D105" s="249" t="s">
        <v>25</v>
      </c>
      <c r="E105" s="249" t="s">
        <v>27</v>
      </c>
      <c r="F105" s="40" t="s">
        <v>25</v>
      </c>
      <c r="G105" s="41" t="s">
        <v>70</v>
      </c>
      <c r="H105" s="41" t="s">
        <v>23</v>
      </c>
      <c r="I105" s="42" t="s">
        <v>136</v>
      </c>
      <c r="J105" s="249"/>
      <c r="K105" s="276">
        <f>K106</f>
        <v>362.6</v>
      </c>
    </row>
    <row r="106" spans="1:11" ht="30" x14ac:dyDescent="0.25">
      <c r="A106" s="36"/>
      <c r="B106" s="84" t="s">
        <v>82</v>
      </c>
      <c r="C106" s="38">
        <v>992</v>
      </c>
      <c r="D106" s="249" t="s">
        <v>25</v>
      </c>
      <c r="E106" s="249" t="s">
        <v>27</v>
      </c>
      <c r="F106" s="40" t="s">
        <v>25</v>
      </c>
      <c r="G106" s="41" t="s">
        <v>70</v>
      </c>
      <c r="H106" s="41" t="s">
        <v>23</v>
      </c>
      <c r="I106" s="42" t="s">
        <v>136</v>
      </c>
      <c r="J106" s="249" t="s">
        <v>83</v>
      </c>
      <c r="K106" s="276">
        <v>362.6</v>
      </c>
    </row>
    <row r="107" spans="1:11" x14ac:dyDescent="0.25">
      <c r="A107" s="36"/>
      <c r="B107" s="67" t="s">
        <v>100</v>
      </c>
      <c r="C107" s="68">
        <v>992</v>
      </c>
      <c r="D107" s="69" t="s">
        <v>25</v>
      </c>
      <c r="E107" s="69" t="s">
        <v>101</v>
      </c>
      <c r="F107" s="70"/>
      <c r="G107" s="71"/>
      <c r="H107" s="71"/>
      <c r="I107" s="72"/>
      <c r="J107" s="69"/>
      <c r="K107" s="283">
        <f>K111</f>
        <v>201.4</v>
      </c>
    </row>
    <row r="108" spans="1:11" ht="31.5" customHeight="1" x14ac:dyDescent="0.25">
      <c r="A108" s="36"/>
      <c r="B108" s="83" t="s">
        <v>469</v>
      </c>
      <c r="C108" s="38">
        <v>992</v>
      </c>
      <c r="D108" s="39" t="s">
        <v>25</v>
      </c>
      <c r="E108" s="39" t="s">
        <v>101</v>
      </c>
      <c r="F108" s="40" t="s">
        <v>102</v>
      </c>
      <c r="G108" s="41" t="s">
        <v>68</v>
      </c>
      <c r="H108" s="41" t="s">
        <v>23</v>
      </c>
      <c r="I108" s="42" t="s">
        <v>135</v>
      </c>
      <c r="J108" s="39"/>
      <c r="K108" s="276">
        <f>K111</f>
        <v>201.4</v>
      </c>
    </row>
    <row r="109" spans="1:11" x14ac:dyDescent="0.25">
      <c r="A109" s="36"/>
      <c r="B109" s="82" t="s">
        <v>375</v>
      </c>
      <c r="C109" s="38">
        <v>992</v>
      </c>
      <c r="D109" s="39" t="s">
        <v>25</v>
      </c>
      <c r="E109" s="39" t="s">
        <v>101</v>
      </c>
      <c r="F109" s="40" t="s">
        <v>102</v>
      </c>
      <c r="G109" s="41" t="s">
        <v>70</v>
      </c>
      <c r="H109" s="41" t="s">
        <v>23</v>
      </c>
      <c r="I109" s="42" t="s">
        <v>135</v>
      </c>
      <c r="J109" s="39"/>
      <c r="K109" s="276">
        <f>K111</f>
        <v>201.4</v>
      </c>
    </row>
    <row r="110" spans="1:11" x14ac:dyDescent="0.25">
      <c r="A110" s="36"/>
      <c r="B110" s="84" t="s">
        <v>59</v>
      </c>
      <c r="C110" s="38">
        <v>992</v>
      </c>
      <c r="D110" s="39" t="s">
        <v>25</v>
      </c>
      <c r="E110" s="39" t="s">
        <v>101</v>
      </c>
      <c r="F110" s="40" t="s">
        <v>102</v>
      </c>
      <c r="G110" s="41" t="s">
        <v>70</v>
      </c>
      <c r="H110" s="41" t="s">
        <v>23</v>
      </c>
      <c r="I110" s="42" t="s">
        <v>143</v>
      </c>
      <c r="J110" s="39"/>
      <c r="K110" s="276">
        <f>K111</f>
        <v>201.4</v>
      </c>
    </row>
    <row r="111" spans="1:11" ht="30" x14ac:dyDescent="0.25">
      <c r="A111" s="157"/>
      <c r="B111" s="84" t="s">
        <v>82</v>
      </c>
      <c r="C111" s="158">
        <v>992</v>
      </c>
      <c r="D111" s="178" t="s">
        <v>25</v>
      </c>
      <c r="E111" s="178" t="s">
        <v>101</v>
      </c>
      <c r="F111" s="316" t="s">
        <v>102</v>
      </c>
      <c r="G111" s="317" t="s">
        <v>70</v>
      </c>
      <c r="H111" s="317" t="s">
        <v>23</v>
      </c>
      <c r="I111" s="205" t="s">
        <v>143</v>
      </c>
      <c r="J111" s="178" t="s">
        <v>83</v>
      </c>
      <c r="K111" s="408">
        <v>201.4</v>
      </c>
    </row>
    <row r="112" spans="1:11" x14ac:dyDescent="0.25">
      <c r="A112" s="36"/>
      <c r="B112" s="83" t="s">
        <v>382</v>
      </c>
      <c r="C112" s="38">
        <v>992</v>
      </c>
      <c r="D112" s="249" t="s">
        <v>25</v>
      </c>
      <c r="E112" s="249" t="s">
        <v>40</v>
      </c>
      <c r="F112" s="178"/>
      <c r="G112" s="178"/>
      <c r="H112" s="178"/>
      <c r="I112" s="178"/>
      <c r="J112" s="249"/>
      <c r="K112" s="276">
        <f>K116</f>
        <v>10</v>
      </c>
    </row>
    <row r="113" spans="1:21" ht="45" x14ac:dyDescent="0.25">
      <c r="A113" s="36"/>
      <c r="B113" s="83" t="s">
        <v>383</v>
      </c>
      <c r="C113" s="38">
        <v>992</v>
      </c>
      <c r="D113" s="249" t="s">
        <v>25</v>
      </c>
      <c r="E113" s="40" t="s">
        <v>40</v>
      </c>
      <c r="F113" s="40" t="s">
        <v>98</v>
      </c>
      <c r="G113" s="41" t="s">
        <v>68</v>
      </c>
      <c r="H113" s="41" t="s">
        <v>23</v>
      </c>
      <c r="I113" s="42" t="s">
        <v>135</v>
      </c>
      <c r="J113" s="42"/>
      <c r="K113" s="276">
        <f>K116</f>
        <v>10</v>
      </c>
    </row>
    <row r="114" spans="1:21" ht="30" x14ac:dyDescent="0.25">
      <c r="A114" s="36"/>
      <c r="B114" s="83" t="s">
        <v>384</v>
      </c>
      <c r="C114" s="38">
        <v>992</v>
      </c>
      <c r="D114" s="249" t="s">
        <v>25</v>
      </c>
      <c r="E114" s="40" t="s">
        <v>40</v>
      </c>
      <c r="F114" s="346" t="s">
        <v>98</v>
      </c>
      <c r="G114" s="87" t="s">
        <v>77</v>
      </c>
      <c r="H114" s="87" t="s">
        <v>23</v>
      </c>
      <c r="I114" s="347" t="s">
        <v>135</v>
      </c>
      <c r="J114" s="42"/>
      <c r="K114" s="276">
        <f>K116</f>
        <v>10</v>
      </c>
    </row>
    <row r="115" spans="1:21" ht="39" customHeight="1" x14ac:dyDescent="0.25">
      <c r="A115" s="36"/>
      <c r="B115" s="338" t="s">
        <v>385</v>
      </c>
      <c r="C115" s="38">
        <v>992</v>
      </c>
      <c r="D115" s="249" t="s">
        <v>25</v>
      </c>
      <c r="E115" s="40" t="s">
        <v>40</v>
      </c>
      <c r="F115" s="40" t="s">
        <v>98</v>
      </c>
      <c r="G115" s="41" t="s">
        <v>77</v>
      </c>
      <c r="H115" s="41" t="s">
        <v>22</v>
      </c>
      <c r="I115" s="42" t="s">
        <v>157</v>
      </c>
      <c r="J115" s="42"/>
      <c r="K115" s="276">
        <f>K116</f>
        <v>10</v>
      </c>
    </row>
    <row r="116" spans="1:21" ht="30" x14ac:dyDescent="0.25">
      <c r="A116" s="36"/>
      <c r="B116" s="84" t="s">
        <v>82</v>
      </c>
      <c r="C116" s="38">
        <v>992</v>
      </c>
      <c r="D116" s="249" t="s">
        <v>25</v>
      </c>
      <c r="E116" s="40" t="s">
        <v>40</v>
      </c>
      <c r="F116" s="154" t="s">
        <v>98</v>
      </c>
      <c r="G116" s="155" t="s">
        <v>77</v>
      </c>
      <c r="H116" s="155" t="s">
        <v>22</v>
      </c>
      <c r="I116" s="156" t="s">
        <v>157</v>
      </c>
      <c r="J116" s="42" t="s">
        <v>83</v>
      </c>
      <c r="K116" s="276">
        <v>10</v>
      </c>
    </row>
    <row r="117" spans="1:21" s="73" customFormat="1" ht="14.25" x14ac:dyDescent="0.2">
      <c r="A117" s="66"/>
      <c r="B117" s="81" t="s">
        <v>14</v>
      </c>
      <c r="C117" s="68">
        <v>992</v>
      </c>
      <c r="D117" s="69" t="s">
        <v>30</v>
      </c>
      <c r="E117" s="69" t="s">
        <v>23</v>
      </c>
      <c r="F117" s="318"/>
      <c r="G117" s="319"/>
      <c r="H117" s="319"/>
      <c r="I117" s="320"/>
      <c r="J117" s="69"/>
      <c r="K117" s="283">
        <f>K118+K123</f>
        <v>2017.3</v>
      </c>
      <c r="L117" s="186"/>
      <c r="M117" s="188"/>
      <c r="N117" s="187"/>
    </row>
    <row r="118" spans="1:21" x14ac:dyDescent="0.25">
      <c r="A118" s="36"/>
      <c r="B118" s="43" t="s">
        <v>15</v>
      </c>
      <c r="C118" s="38">
        <v>992</v>
      </c>
      <c r="D118" s="249" t="s">
        <v>30</v>
      </c>
      <c r="E118" s="249" t="s">
        <v>24</v>
      </c>
      <c r="F118" s="40"/>
      <c r="G118" s="41"/>
      <c r="H118" s="41"/>
      <c r="I118" s="42"/>
      <c r="J118" s="249"/>
      <c r="K118" s="276">
        <f>K119</f>
        <v>515.29999999999995</v>
      </c>
    </row>
    <row r="119" spans="1:21" ht="45" x14ac:dyDescent="0.25">
      <c r="A119" s="36"/>
      <c r="B119" s="43" t="s">
        <v>470</v>
      </c>
      <c r="C119" s="38">
        <v>992</v>
      </c>
      <c r="D119" s="39" t="s">
        <v>30</v>
      </c>
      <c r="E119" s="39" t="s">
        <v>24</v>
      </c>
      <c r="F119" s="40" t="s">
        <v>103</v>
      </c>
      <c r="G119" s="41" t="s">
        <v>68</v>
      </c>
      <c r="H119" s="41" t="s">
        <v>23</v>
      </c>
      <c r="I119" s="42" t="s">
        <v>135</v>
      </c>
      <c r="J119" s="39"/>
      <c r="K119" s="276">
        <f>K122</f>
        <v>515.29999999999995</v>
      </c>
    </row>
    <row r="120" spans="1:21" x14ac:dyDescent="0.25">
      <c r="A120" s="36"/>
      <c r="B120" s="43" t="s">
        <v>167</v>
      </c>
      <c r="C120" s="38">
        <v>992</v>
      </c>
      <c r="D120" s="39" t="s">
        <v>30</v>
      </c>
      <c r="E120" s="39" t="s">
        <v>24</v>
      </c>
      <c r="F120" s="40" t="s">
        <v>103</v>
      </c>
      <c r="G120" s="41" t="s">
        <v>70</v>
      </c>
      <c r="H120" s="41" t="s">
        <v>23</v>
      </c>
      <c r="I120" s="42" t="s">
        <v>135</v>
      </c>
      <c r="J120" s="39"/>
      <c r="K120" s="276">
        <f>K122</f>
        <v>515.29999999999995</v>
      </c>
    </row>
    <row r="121" spans="1:21" x14ac:dyDescent="0.25">
      <c r="A121" s="36"/>
      <c r="B121" s="43" t="s">
        <v>47</v>
      </c>
      <c r="C121" s="38">
        <v>992</v>
      </c>
      <c r="D121" s="39" t="s">
        <v>30</v>
      </c>
      <c r="E121" s="39" t="s">
        <v>24</v>
      </c>
      <c r="F121" s="40" t="s">
        <v>103</v>
      </c>
      <c r="G121" s="41" t="s">
        <v>70</v>
      </c>
      <c r="H121" s="41" t="s">
        <v>23</v>
      </c>
      <c r="I121" s="42" t="s">
        <v>158</v>
      </c>
      <c r="J121" s="39"/>
      <c r="K121" s="276">
        <f>K122</f>
        <v>515.29999999999995</v>
      </c>
    </row>
    <row r="122" spans="1:21" ht="30" x14ac:dyDescent="0.25">
      <c r="A122" s="36"/>
      <c r="B122" s="43" t="s">
        <v>82</v>
      </c>
      <c r="C122" s="38">
        <v>992</v>
      </c>
      <c r="D122" s="39" t="s">
        <v>30</v>
      </c>
      <c r="E122" s="39" t="s">
        <v>24</v>
      </c>
      <c r="F122" s="40" t="s">
        <v>103</v>
      </c>
      <c r="G122" s="41" t="s">
        <v>70</v>
      </c>
      <c r="H122" s="41" t="s">
        <v>23</v>
      </c>
      <c r="I122" s="42" t="s">
        <v>158</v>
      </c>
      <c r="J122" s="39" t="s">
        <v>83</v>
      </c>
      <c r="K122" s="276">
        <v>515.29999999999995</v>
      </c>
    </row>
    <row r="123" spans="1:21" s="73" customFormat="1" x14ac:dyDescent="0.25">
      <c r="A123" s="66"/>
      <c r="B123" s="43" t="s">
        <v>16</v>
      </c>
      <c r="C123" s="38">
        <v>992</v>
      </c>
      <c r="D123" s="249" t="s">
        <v>30</v>
      </c>
      <c r="E123" s="249" t="s">
        <v>26</v>
      </c>
      <c r="F123" s="40"/>
      <c r="G123" s="41"/>
      <c r="H123" s="41"/>
      <c r="I123" s="42"/>
      <c r="J123" s="249"/>
      <c r="K123" s="276">
        <f>K127+K130+K133</f>
        <v>1502</v>
      </c>
      <c r="L123" s="186"/>
      <c r="M123" s="188"/>
      <c r="N123" s="187"/>
    </row>
    <row r="124" spans="1:21" ht="34.5" customHeight="1" x14ac:dyDescent="0.25">
      <c r="A124" s="36"/>
      <c r="B124" s="43" t="s">
        <v>471</v>
      </c>
      <c r="C124" s="38">
        <v>992</v>
      </c>
      <c r="D124" s="39" t="s">
        <v>30</v>
      </c>
      <c r="E124" s="39" t="s">
        <v>26</v>
      </c>
      <c r="F124" s="40" t="s">
        <v>109</v>
      </c>
      <c r="G124" s="41" t="s">
        <v>68</v>
      </c>
      <c r="H124" s="41" t="s">
        <v>23</v>
      </c>
      <c r="I124" s="42" t="s">
        <v>135</v>
      </c>
      <c r="J124" s="39"/>
      <c r="K124" s="276">
        <f>K127+K130+K133</f>
        <v>1502</v>
      </c>
    </row>
    <row r="125" spans="1:21" ht="27.75" customHeight="1" x14ac:dyDescent="0.25">
      <c r="A125" s="36"/>
      <c r="B125" s="43" t="s">
        <v>110</v>
      </c>
      <c r="C125" s="38">
        <v>992</v>
      </c>
      <c r="D125" s="39" t="s">
        <v>30</v>
      </c>
      <c r="E125" s="39" t="s">
        <v>26</v>
      </c>
      <c r="F125" s="40" t="s">
        <v>109</v>
      </c>
      <c r="G125" s="41" t="s">
        <v>77</v>
      </c>
      <c r="H125" s="41" t="s">
        <v>23</v>
      </c>
      <c r="I125" s="42" t="s">
        <v>135</v>
      </c>
      <c r="J125" s="39"/>
      <c r="K125" s="276">
        <f>K127</f>
        <v>840</v>
      </c>
    </row>
    <row r="126" spans="1:21" ht="45" x14ac:dyDescent="0.25">
      <c r="A126" s="36"/>
      <c r="B126" s="77" t="s">
        <v>472</v>
      </c>
      <c r="C126" s="38">
        <v>992</v>
      </c>
      <c r="D126" s="39" t="s">
        <v>30</v>
      </c>
      <c r="E126" s="39" t="s">
        <v>26</v>
      </c>
      <c r="F126" s="40" t="s">
        <v>109</v>
      </c>
      <c r="G126" s="41" t="s">
        <v>77</v>
      </c>
      <c r="H126" s="41" t="s">
        <v>23</v>
      </c>
      <c r="I126" s="42" t="s">
        <v>146</v>
      </c>
      <c r="J126" s="39"/>
      <c r="K126" s="276">
        <f>K127</f>
        <v>840</v>
      </c>
      <c r="U126" s="74" t="s">
        <v>182</v>
      </c>
    </row>
    <row r="127" spans="1:21" ht="30" x14ac:dyDescent="0.25">
      <c r="A127" s="36"/>
      <c r="B127" s="150" t="s">
        <v>82</v>
      </c>
      <c r="C127" s="160">
        <v>992</v>
      </c>
      <c r="D127" s="26" t="s">
        <v>30</v>
      </c>
      <c r="E127" s="26" t="s">
        <v>26</v>
      </c>
      <c r="F127" s="149" t="s">
        <v>109</v>
      </c>
      <c r="G127" s="151" t="s">
        <v>77</v>
      </c>
      <c r="H127" s="151" t="s">
        <v>23</v>
      </c>
      <c r="I127" s="27" t="s">
        <v>146</v>
      </c>
      <c r="J127" s="26" t="s">
        <v>83</v>
      </c>
      <c r="K127" s="276">
        <v>840</v>
      </c>
    </row>
    <row r="128" spans="1:21" ht="45" x14ac:dyDescent="0.25">
      <c r="A128" s="36"/>
      <c r="B128" s="150" t="s">
        <v>473</v>
      </c>
      <c r="C128" s="160">
        <v>992</v>
      </c>
      <c r="D128" s="26" t="s">
        <v>30</v>
      </c>
      <c r="E128" s="26" t="s">
        <v>26</v>
      </c>
      <c r="F128" s="149" t="s">
        <v>109</v>
      </c>
      <c r="G128" s="151" t="s">
        <v>70</v>
      </c>
      <c r="H128" s="151" t="s">
        <v>23</v>
      </c>
      <c r="I128" s="27" t="s">
        <v>135</v>
      </c>
      <c r="J128" s="26"/>
      <c r="K128" s="276">
        <f>K130</f>
        <v>485</v>
      </c>
    </row>
    <row r="129" spans="1:14" x14ac:dyDescent="0.25">
      <c r="A129" s="344"/>
      <c r="B129" s="150" t="s">
        <v>111</v>
      </c>
      <c r="C129" s="160">
        <v>992</v>
      </c>
      <c r="D129" s="26" t="s">
        <v>30</v>
      </c>
      <c r="E129" s="26" t="s">
        <v>26</v>
      </c>
      <c r="F129" s="149" t="s">
        <v>109</v>
      </c>
      <c r="G129" s="151" t="s">
        <v>70</v>
      </c>
      <c r="H129" s="151" t="s">
        <v>23</v>
      </c>
      <c r="I129" s="27" t="s">
        <v>135</v>
      </c>
      <c r="J129" s="26"/>
      <c r="K129" s="276">
        <f>K130</f>
        <v>485</v>
      </c>
    </row>
    <row r="130" spans="1:14" ht="30" x14ac:dyDescent="0.25">
      <c r="A130" s="344"/>
      <c r="B130" s="150" t="s">
        <v>82</v>
      </c>
      <c r="C130" s="160">
        <v>992</v>
      </c>
      <c r="D130" s="26" t="s">
        <v>30</v>
      </c>
      <c r="E130" s="26" t="s">
        <v>26</v>
      </c>
      <c r="F130" s="149" t="s">
        <v>109</v>
      </c>
      <c r="G130" s="151" t="s">
        <v>70</v>
      </c>
      <c r="H130" s="151" t="s">
        <v>23</v>
      </c>
      <c r="I130" s="27" t="s">
        <v>147</v>
      </c>
      <c r="J130" s="26" t="s">
        <v>83</v>
      </c>
      <c r="K130" s="276">
        <v>485</v>
      </c>
      <c r="N130" s="181"/>
    </row>
    <row r="131" spans="1:14" ht="55.5" customHeight="1" x14ac:dyDescent="0.25">
      <c r="A131" s="36"/>
      <c r="B131" s="159" t="s">
        <v>474</v>
      </c>
      <c r="C131" s="160">
        <v>992</v>
      </c>
      <c r="D131" s="26" t="s">
        <v>30</v>
      </c>
      <c r="E131" s="26" t="s">
        <v>26</v>
      </c>
      <c r="F131" s="149" t="s">
        <v>109</v>
      </c>
      <c r="G131" s="151" t="s">
        <v>96</v>
      </c>
      <c r="H131" s="151" t="s">
        <v>23</v>
      </c>
      <c r="I131" s="27" t="s">
        <v>135</v>
      </c>
      <c r="J131" s="26"/>
      <c r="K131" s="276">
        <f>K133</f>
        <v>177</v>
      </c>
      <c r="N131" s="181"/>
    </row>
    <row r="132" spans="1:14" ht="32.25" customHeight="1" x14ac:dyDescent="0.25">
      <c r="A132" s="36"/>
      <c r="B132" s="150" t="s">
        <v>112</v>
      </c>
      <c r="C132" s="160">
        <v>992</v>
      </c>
      <c r="D132" s="26" t="s">
        <v>30</v>
      </c>
      <c r="E132" s="26" t="s">
        <v>26</v>
      </c>
      <c r="F132" s="149" t="s">
        <v>109</v>
      </c>
      <c r="G132" s="151" t="s">
        <v>96</v>
      </c>
      <c r="H132" s="151" t="s">
        <v>23</v>
      </c>
      <c r="I132" s="27" t="s">
        <v>148</v>
      </c>
      <c r="J132" s="26"/>
      <c r="K132" s="276">
        <f>K133</f>
        <v>177</v>
      </c>
      <c r="M132" s="184"/>
    </row>
    <row r="133" spans="1:14" ht="33.75" customHeight="1" x14ac:dyDescent="0.25">
      <c r="A133" s="36"/>
      <c r="B133" s="150" t="s">
        <v>82</v>
      </c>
      <c r="C133" s="160">
        <v>992</v>
      </c>
      <c r="D133" s="26" t="s">
        <v>30</v>
      </c>
      <c r="E133" s="26" t="s">
        <v>26</v>
      </c>
      <c r="F133" s="149" t="s">
        <v>109</v>
      </c>
      <c r="G133" s="151" t="s">
        <v>96</v>
      </c>
      <c r="H133" s="151" t="s">
        <v>23</v>
      </c>
      <c r="I133" s="27" t="s">
        <v>148</v>
      </c>
      <c r="J133" s="26" t="s">
        <v>83</v>
      </c>
      <c r="K133" s="276">
        <v>177</v>
      </c>
      <c r="L133" s="234"/>
    </row>
    <row r="134" spans="1:14" s="73" customFormat="1" x14ac:dyDescent="0.25">
      <c r="A134" s="66"/>
      <c r="B134" s="81" t="s">
        <v>17</v>
      </c>
      <c r="C134" s="68">
        <v>992</v>
      </c>
      <c r="D134" s="69" t="s">
        <v>29</v>
      </c>
      <c r="E134" s="69" t="s">
        <v>23</v>
      </c>
      <c r="F134" s="70"/>
      <c r="G134" s="71"/>
      <c r="H134" s="41"/>
      <c r="I134" s="72"/>
      <c r="J134" s="69"/>
      <c r="K134" s="283">
        <f>K135</f>
        <v>10</v>
      </c>
      <c r="L134" s="186"/>
      <c r="M134" s="187"/>
      <c r="N134" s="187"/>
    </row>
    <row r="135" spans="1:14" x14ac:dyDescent="0.25">
      <c r="A135" s="36"/>
      <c r="B135" s="250" t="s">
        <v>172</v>
      </c>
      <c r="C135" s="38">
        <v>992</v>
      </c>
      <c r="D135" s="249" t="s">
        <v>29</v>
      </c>
      <c r="E135" s="249" t="s">
        <v>29</v>
      </c>
      <c r="F135" s="40"/>
      <c r="G135" s="41"/>
      <c r="H135" s="41"/>
      <c r="I135" s="42"/>
      <c r="J135" s="249"/>
      <c r="K135" s="276">
        <f>K139</f>
        <v>10</v>
      </c>
    </row>
    <row r="136" spans="1:14" ht="30" x14ac:dyDescent="0.25">
      <c r="A136" s="36"/>
      <c r="B136" s="43" t="s">
        <v>475</v>
      </c>
      <c r="C136" s="38">
        <v>992</v>
      </c>
      <c r="D136" s="39" t="s">
        <v>29</v>
      </c>
      <c r="E136" s="39" t="s">
        <v>29</v>
      </c>
      <c r="F136" s="40" t="s">
        <v>101</v>
      </c>
      <c r="G136" s="41" t="s">
        <v>68</v>
      </c>
      <c r="H136" s="41" t="s">
        <v>23</v>
      </c>
      <c r="I136" s="42" t="s">
        <v>135</v>
      </c>
      <c r="J136" s="39"/>
      <c r="K136" s="276">
        <f>K139</f>
        <v>10</v>
      </c>
    </row>
    <row r="137" spans="1:14" ht="30" x14ac:dyDescent="0.25">
      <c r="A137" s="36"/>
      <c r="B137" s="43" t="s">
        <v>374</v>
      </c>
      <c r="C137" s="38">
        <v>992</v>
      </c>
      <c r="D137" s="39" t="s">
        <v>29</v>
      </c>
      <c r="E137" s="39" t="s">
        <v>29</v>
      </c>
      <c r="F137" s="40" t="s">
        <v>101</v>
      </c>
      <c r="G137" s="41" t="s">
        <v>77</v>
      </c>
      <c r="H137" s="41" t="s">
        <v>23</v>
      </c>
      <c r="I137" s="42" t="s">
        <v>135</v>
      </c>
      <c r="J137" s="39"/>
      <c r="K137" s="276">
        <f>K139</f>
        <v>10</v>
      </c>
    </row>
    <row r="138" spans="1:14" x14ac:dyDescent="0.25">
      <c r="A138" s="36"/>
      <c r="B138" s="37" t="s">
        <v>386</v>
      </c>
      <c r="C138" s="38">
        <v>992</v>
      </c>
      <c r="D138" s="249" t="s">
        <v>29</v>
      </c>
      <c r="E138" s="249" t="s">
        <v>29</v>
      </c>
      <c r="F138" s="40" t="s">
        <v>101</v>
      </c>
      <c r="G138" s="41" t="s">
        <v>77</v>
      </c>
      <c r="H138" s="41" t="s">
        <v>22</v>
      </c>
      <c r="I138" s="42" t="s">
        <v>140</v>
      </c>
      <c r="J138" s="249"/>
      <c r="K138" s="276">
        <f>K139</f>
        <v>10</v>
      </c>
    </row>
    <row r="139" spans="1:14" ht="31.5" customHeight="1" x14ac:dyDescent="0.25">
      <c r="A139" s="36"/>
      <c r="B139" s="20" t="s">
        <v>82</v>
      </c>
      <c r="C139" s="160">
        <v>992</v>
      </c>
      <c r="D139" s="26" t="s">
        <v>29</v>
      </c>
      <c r="E139" s="26" t="s">
        <v>29</v>
      </c>
      <c r="F139" s="149" t="s">
        <v>101</v>
      </c>
      <c r="G139" s="151" t="s">
        <v>77</v>
      </c>
      <c r="H139" s="151" t="s">
        <v>22</v>
      </c>
      <c r="I139" s="27" t="s">
        <v>140</v>
      </c>
      <c r="J139" s="26" t="s">
        <v>83</v>
      </c>
      <c r="K139" s="276">
        <v>10</v>
      </c>
      <c r="L139" s="189"/>
    </row>
    <row r="140" spans="1:14" s="73" customFormat="1" ht="14.25" x14ac:dyDescent="0.2">
      <c r="A140" s="66"/>
      <c r="B140" s="240" t="s">
        <v>18</v>
      </c>
      <c r="C140" s="241">
        <v>992</v>
      </c>
      <c r="D140" s="110" t="s">
        <v>31</v>
      </c>
      <c r="E140" s="110" t="s">
        <v>23</v>
      </c>
      <c r="F140" s="242"/>
      <c r="G140" s="243"/>
      <c r="H140" s="243"/>
      <c r="I140" s="109"/>
      <c r="J140" s="110"/>
      <c r="K140" s="283">
        <f>K141</f>
        <v>4940</v>
      </c>
      <c r="L140" s="244"/>
      <c r="M140" s="187"/>
      <c r="N140" s="187"/>
    </row>
    <row r="141" spans="1:14" x14ac:dyDescent="0.25">
      <c r="A141" s="36"/>
      <c r="B141" s="159" t="s">
        <v>19</v>
      </c>
      <c r="C141" s="160">
        <v>992</v>
      </c>
      <c r="D141" s="26" t="s">
        <v>31</v>
      </c>
      <c r="E141" s="26" t="s">
        <v>22</v>
      </c>
      <c r="F141" s="149"/>
      <c r="G141" s="151"/>
      <c r="H141" s="151"/>
      <c r="I141" s="27"/>
      <c r="J141" s="26"/>
      <c r="K141" s="276">
        <f>K142</f>
        <v>4940</v>
      </c>
      <c r="L141" s="189"/>
    </row>
    <row r="142" spans="1:14" ht="36" customHeight="1" x14ac:dyDescent="0.25">
      <c r="A142" s="36"/>
      <c r="B142" s="245" t="s">
        <v>476</v>
      </c>
      <c r="C142" s="160">
        <v>992</v>
      </c>
      <c r="D142" s="26" t="s">
        <v>31</v>
      </c>
      <c r="E142" s="26" t="s">
        <v>22</v>
      </c>
      <c r="F142" s="149" t="s">
        <v>28</v>
      </c>
      <c r="G142" s="151" t="s">
        <v>68</v>
      </c>
      <c r="H142" s="151" t="s">
        <v>23</v>
      </c>
      <c r="I142" s="27" t="s">
        <v>135</v>
      </c>
      <c r="J142" s="26"/>
      <c r="K142" s="276">
        <f>K143</f>
        <v>4940</v>
      </c>
      <c r="L142" s="189"/>
    </row>
    <row r="143" spans="1:14" ht="18" customHeight="1" x14ac:dyDescent="0.25">
      <c r="A143" s="36"/>
      <c r="B143" s="159" t="s">
        <v>177</v>
      </c>
      <c r="C143" s="160">
        <v>992</v>
      </c>
      <c r="D143" s="26" t="s">
        <v>31</v>
      </c>
      <c r="E143" s="26" t="s">
        <v>22</v>
      </c>
      <c r="F143" s="149" t="s">
        <v>28</v>
      </c>
      <c r="G143" s="151" t="s">
        <v>77</v>
      </c>
      <c r="H143" s="151" t="s">
        <v>23</v>
      </c>
      <c r="I143" s="27" t="s">
        <v>135</v>
      </c>
      <c r="J143" s="26"/>
      <c r="K143" s="276">
        <f>K144+K149</f>
        <v>4940</v>
      </c>
      <c r="L143" s="189"/>
    </row>
    <row r="144" spans="1:14" ht="17.25" customHeight="1" x14ac:dyDescent="0.25">
      <c r="A144" s="36"/>
      <c r="B144" s="159" t="s">
        <v>115</v>
      </c>
      <c r="C144" s="160">
        <v>992</v>
      </c>
      <c r="D144" s="26" t="s">
        <v>31</v>
      </c>
      <c r="E144" s="26" t="s">
        <v>22</v>
      </c>
      <c r="F144" s="149" t="s">
        <v>28</v>
      </c>
      <c r="G144" s="151" t="s">
        <v>77</v>
      </c>
      <c r="H144" s="151" t="s">
        <v>30</v>
      </c>
      <c r="I144" s="27" t="s">
        <v>135</v>
      </c>
      <c r="J144" s="26"/>
      <c r="K144" s="276">
        <f>K148+K145</f>
        <v>4920</v>
      </c>
      <c r="L144" s="189"/>
    </row>
    <row r="145" spans="1:14" ht="48" customHeight="1" x14ac:dyDescent="0.25">
      <c r="A145" s="36"/>
      <c r="B145" s="159" t="s">
        <v>518</v>
      </c>
      <c r="C145" s="160">
        <v>992</v>
      </c>
      <c r="D145" s="26" t="s">
        <v>31</v>
      </c>
      <c r="E145" s="26" t="s">
        <v>22</v>
      </c>
      <c r="F145" s="149" t="s">
        <v>28</v>
      </c>
      <c r="G145" s="151" t="s">
        <v>77</v>
      </c>
      <c r="H145" s="151" t="s">
        <v>30</v>
      </c>
      <c r="I145" s="27" t="s">
        <v>512</v>
      </c>
      <c r="J145" s="26"/>
      <c r="K145" s="451">
        <v>0</v>
      </c>
      <c r="L145" s="189"/>
    </row>
    <row r="146" spans="1:14" ht="15.75" customHeight="1" x14ac:dyDescent="0.25">
      <c r="A146" s="36"/>
      <c r="B146" s="159" t="s">
        <v>511</v>
      </c>
      <c r="C146" s="160">
        <v>992</v>
      </c>
      <c r="D146" s="26" t="s">
        <v>31</v>
      </c>
      <c r="E146" s="26" t="s">
        <v>22</v>
      </c>
      <c r="F146" s="149" t="s">
        <v>28</v>
      </c>
      <c r="G146" s="151" t="s">
        <v>77</v>
      </c>
      <c r="H146" s="151" t="s">
        <v>30</v>
      </c>
      <c r="I146" s="27" t="s">
        <v>512</v>
      </c>
      <c r="J146" s="26" t="s">
        <v>114</v>
      </c>
      <c r="K146" s="451">
        <v>0</v>
      </c>
      <c r="L146" s="189"/>
    </row>
    <row r="147" spans="1:14" ht="30" customHeight="1" x14ac:dyDescent="0.25">
      <c r="A147" s="36"/>
      <c r="B147" s="343" t="s">
        <v>178</v>
      </c>
      <c r="C147" s="38">
        <v>992</v>
      </c>
      <c r="D147" s="39" t="s">
        <v>31</v>
      </c>
      <c r="E147" s="39" t="s">
        <v>22</v>
      </c>
      <c r="F147" s="40" t="s">
        <v>28</v>
      </c>
      <c r="G147" s="41" t="s">
        <v>77</v>
      </c>
      <c r="H147" s="41" t="s">
        <v>30</v>
      </c>
      <c r="I147" s="42" t="s">
        <v>137</v>
      </c>
      <c r="J147" s="39"/>
      <c r="K147" s="276">
        <f>K148</f>
        <v>4920</v>
      </c>
    </row>
    <row r="148" spans="1:14" ht="33.75" customHeight="1" x14ac:dyDescent="0.25">
      <c r="A148" s="36"/>
      <c r="B148" s="43" t="s">
        <v>113</v>
      </c>
      <c r="C148" s="38">
        <v>992</v>
      </c>
      <c r="D148" s="39" t="s">
        <v>31</v>
      </c>
      <c r="E148" s="39" t="s">
        <v>22</v>
      </c>
      <c r="F148" s="40" t="s">
        <v>28</v>
      </c>
      <c r="G148" s="41" t="s">
        <v>77</v>
      </c>
      <c r="H148" s="41" t="s">
        <v>30</v>
      </c>
      <c r="I148" s="42" t="s">
        <v>137</v>
      </c>
      <c r="J148" s="39" t="s">
        <v>114</v>
      </c>
      <c r="K148" s="276">
        <v>4920</v>
      </c>
    </row>
    <row r="149" spans="1:14" x14ac:dyDescent="0.25">
      <c r="A149" s="36"/>
      <c r="B149" s="77" t="s">
        <v>116</v>
      </c>
      <c r="C149" s="38">
        <v>992</v>
      </c>
      <c r="D149" s="39" t="s">
        <v>31</v>
      </c>
      <c r="E149" s="39" t="s">
        <v>22</v>
      </c>
      <c r="F149" s="40" t="s">
        <v>28</v>
      </c>
      <c r="G149" s="41" t="s">
        <v>77</v>
      </c>
      <c r="H149" s="41" t="s">
        <v>31</v>
      </c>
      <c r="I149" s="42" t="s">
        <v>135</v>
      </c>
      <c r="J149" s="39"/>
      <c r="K149" s="276">
        <f>K150</f>
        <v>20</v>
      </c>
    </row>
    <row r="150" spans="1:14" x14ac:dyDescent="0.25">
      <c r="A150" s="36"/>
      <c r="B150" s="83" t="s">
        <v>179</v>
      </c>
      <c r="C150" s="38">
        <v>992</v>
      </c>
      <c r="D150" s="39" t="s">
        <v>31</v>
      </c>
      <c r="E150" s="39" t="s">
        <v>22</v>
      </c>
      <c r="F150" s="40" t="s">
        <v>28</v>
      </c>
      <c r="G150" s="41" t="s">
        <v>77</v>
      </c>
      <c r="H150" s="41" t="s">
        <v>31</v>
      </c>
      <c r="I150" s="42" t="s">
        <v>138</v>
      </c>
      <c r="J150" s="39"/>
      <c r="K150" s="276">
        <f>K151</f>
        <v>20</v>
      </c>
    </row>
    <row r="151" spans="1:14" ht="30" x14ac:dyDescent="0.25">
      <c r="A151" s="36"/>
      <c r="B151" s="83" t="s">
        <v>82</v>
      </c>
      <c r="C151" s="38">
        <v>992</v>
      </c>
      <c r="D151" s="39" t="s">
        <v>31</v>
      </c>
      <c r="E151" s="39" t="s">
        <v>22</v>
      </c>
      <c r="F151" s="40" t="s">
        <v>28</v>
      </c>
      <c r="G151" s="41" t="s">
        <v>77</v>
      </c>
      <c r="H151" s="41" t="s">
        <v>31</v>
      </c>
      <c r="I151" s="42" t="s">
        <v>138</v>
      </c>
      <c r="J151" s="39" t="s">
        <v>83</v>
      </c>
      <c r="K151" s="276">
        <v>20</v>
      </c>
    </row>
    <row r="152" spans="1:14" s="73" customFormat="1" x14ac:dyDescent="0.25">
      <c r="A152" s="66"/>
      <c r="B152" s="81" t="s">
        <v>38</v>
      </c>
      <c r="C152" s="68">
        <v>992</v>
      </c>
      <c r="D152" s="69">
        <v>10</v>
      </c>
      <c r="E152" s="69" t="s">
        <v>23</v>
      </c>
      <c r="F152" s="70"/>
      <c r="G152" s="71"/>
      <c r="H152" s="41"/>
      <c r="I152" s="72"/>
      <c r="J152" s="69"/>
      <c r="K152" s="283">
        <f>K153+K158</f>
        <v>473.2</v>
      </c>
      <c r="L152" s="186"/>
      <c r="M152" s="187"/>
      <c r="N152" s="187"/>
    </row>
    <row r="153" spans="1:14" x14ac:dyDescent="0.25">
      <c r="A153" s="36"/>
      <c r="B153" s="348" t="s">
        <v>39</v>
      </c>
      <c r="C153" s="38">
        <v>992</v>
      </c>
      <c r="D153" s="249">
        <v>10</v>
      </c>
      <c r="E153" s="249" t="s">
        <v>22</v>
      </c>
      <c r="F153" s="40"/>
      <c r="G153" s="41"/>
      <c r="H153" s="41"/>
      <c r="I153" s="42"/>
      <c r="J153" s="249"/>
      <c r="K153" s="276">
        <f>K157</f>
        <v>453.2</v>
      </c>
    </row>
    <row r="154" spans="1:14" x14ac:dyDescent="0.25">
      <c r="A154" s="36"/>
      <c r="B154" s="77" t="s">
        <v>60</v>
      </c>
      <c r="C154" s="38">
        <v>992</v>
      </c>
      <c r="D154" s="39">
        <v>10</v>
      </c>
      <c r="E154" s="39" t="s">
        <v>22</v>
      </c>
      <c r="F154" s="40" t="s">
        <v>81</v>
      </c>
      <c r="G154" s="41" t="s">
        <v>68</v>
      </c>
      <c r="H154" s="41" t="s">
        <v>23</v>
      </c>
      <c r="I154" s="42" t="s">
        <v>135</v>
      </c>
      <c r="J154" s="39"/>
      <c r="K154" s="276">
        <f>K157</f>
        <v>453.2</v>
      </c>
    </row>
    <row r="155" spans="1:14" ht="30" x14ac:dyDescent="0.25">
      <c r="A155" s="36"/>
      <c r="B155" s="77" t="s">
        <v>50</v>
      </c>
      <c r="C155" s="38">
        <v>992</v>
      </c>
      <c r="D155" s="39">
        <v>10</v>
      </c>
      <c r="E155" s="39" t="s">
        <v>22</v>
      </c>
      <c r="F155" s="40" t="s">
        <v>81</v>
      </c>
      <c r="G155" s="41" t="s">
        <v>93</v>
      </c>
      <c r="H155" s="41" t="s">
        <v>23</v>
      </c>
      <c r="I155" s="42" t="s">
        <v>135</v>
      </c>
      <c r="J155" s="39"/>
      <c r="K155" s="276">
        <f>K157</f>
        <v>453.2</v>
      </c>
    </row>
    <row r="156" spans="1:14" x14ac:dyDescent="0.25">
      <c r="A156" s="36"/>
      <c r="B156" s="77" t="s">
        <v>117</v>
      </c>
      <c r="C156" s="38">
        <v>992</v>
      </c>
      <c r="D156" s="39">
        <v>10</v>
      </c>
      <c r="E156" s="39" t="s">
        <v>22</v>
      </c>
      <c r="F156" s="40" t="s">
        <v>81</v>
      </c>
      <c r="G156" s="41" t="s">
        <v>93</v>
      </c>
      <c r="H156" s="41" t="s">
        <v>23</v>
      </c>
      <c r="I156" s="42" t="s">
        <v>152</v>
      </c>
      <c r="J156" s="39"/>
      <c r="K156" s="276">
        <f>K157</f>
        <v>453.2</v>
      </c>
    </row>
    <row r="157" spans="1:14" x14ac:dyDescent="0.25">
      <c r="A157" s="36"/>
      <c r="B157" s="86" t="s">
        <v>118</v>
      </c>
      <c r="C157" s="38">
        <v>992</v>
      </c>
      <c r="D157" s="39">
        <v>10</v>
      </c>
      <c r="E157" s="39" t="s">
        <v>22</v>
      </c>
      <c r="F157" s="40" t="s">
        <v>81</v>
      </c>
      <c r="G157" s="41" t="s">
        <v>93</v>
      </c>
      <c r="H157" s="41" t="s">
        <v>23</v>
      </c>
      <c r="I157" s="42" t="s">
        <v>152</v>
      </c>
      <c r="J157" s="39" t="s">
        <v>119</v>
      </c>
      <c r="K157" s="276">
        <v>453.2</v>
      </c>
    </row>
    <row r="158" spans="1:14" s="73" customFormat="1" ht="15.75" customHeight="1" x14ac:dyDescent="0.2">
      <c r="A158" s="66"/>
      <c r="B158" s="81" t="s">
        <v>120</v>
      </c>
      <c r="C158" s="68">
        <v>992</v>
      </c>
      <c r="D158" s="69" t="s">
        <v>101</v>
      </c>
      <c r="E158" s="69" t="s">
        <v>26</v>
      </c>
      <c r="F158" s="70"/>
      <c r="G158" s="71"/>
      <c r="H158" s="71"/>
      <c r="I158" s="72"/>
      <c r="J158" s="69"/>
      <c r="K158" s="283">
        <f>K162</f>
        <v>20</v>
      </c>
      <c r="L158" s="186"/>
      <c r="M158" s="187"/>
      <c r="N158" s="187"/>
    </row>
    <row r="159" spans="1:14" ht="52.5" customHeight="1" x14ac:dyDescent="0.25">
      <c r="A159" s="36"/>
      <c r="B159" s="43" t="s">
        <v>387</v>
      </c>
      <c r="C159" s="38">
        <v>992</v>
      </c>
      <c r="D159" s="39" t="s">
        <v>101</v>
      </c>
      <c r="E159" s="39" t="s">
        <v>26</v>
      </c>
      <c r="F159" s="40" t="s">
        <v>40</v>
      </c>
      <c r="G159" s="41" t="s">
        <v>68</v>
      </c>
      <c r="H159" s="41" t="s">
        <v>23</v>
      </c>
      <c r="I159" s="42" t="s">
        <v>135</v>
      </c>
      <c r="J159" s="39"/>
      <c r="K159" s="276">
        <f>K162</f>
        <v>20</v>
      </c>
    </row>
    <row r="160" spans="1:14" ht="29.25" customHeight="1" x14ac:dyDescent="0.25">
      <c r="A160" s="36"/>
      <c r="B160" s="43" t="s">
        <v>169</v>
      </c>
      <c r="C160" s="38">
        <v>992</v>
      </c>
      <c r="D160" s="39" t="s">
        <v>101</v>
      </c>
      <c r="E160" s="39" t="s">
        <v>26</v>
      </c>
      <c r="F160" s="40" t="s">
        <v>40</v>
      </c>
      <c r="G160" s="41" t="s">
        <v>77</v>
      </c>
      <c r="H160" s="41" t="s">
        <v>23</v>
      </c>
      <c r="I160" s="42" t="s">
        <v>135</v>
      </c>
      <c r="J160" s="39"/>
      <c r="K160" s="276">
        <f>K162</f>
        <v>20</v>
      </c>
    </row>
    <row r="161" spans="1:14" ht="31.5" customHeight="1" x14ac:dyDescent="0.25">
      <c r="A161" s="36"/>
      <c r="B161" s="43" t="s">
        <v>169</v>
      </c>
      <c r="C161" s="38">
        <v>992</v>
      </c>
      <c r="D161" s="39" t="s">
        <v>101</v>
      </c>
      <c r="E161" s="39" t="s">
        <v>26</v>
      </c>
      <c r="F161" s="40" t="s">
        <v>40</v>
      </c>
      <c r="G161" s="41" t="s">
        <v>77</v>
      </c>
      <c r="H161" s="41" t="s">
        <v>23</v>
      </c>
      <c r="I161" s="42" t="s">
        <v>164</v>
      </c>
      <c r="J161" s="39"/>
      <c r="K161" s="276">
        <f>K162</f>
        <v>20</v>
      </c>
    </row>
    <row r="162" spans="1:14" ht="33.75" customHeight="1" x14ac:dyDescent="0.25">
      <c r="A162" s="36"/>
      <c r="B162" s="43" t="s">
        <v>113</v>
      </c>
      <c r="C162" s="38">
        <v>992</v>
      </c>
      <c r="D162" s="39" t="s">
        <v>101</v>
      </c>
      <c r="E162" s="39" t="s">
        <v>26</v>
      </c>
      <c r="F162" s="40" t="s">
        <v>40</v>
      </c>
      <c r="G162" s="41" t="s">
        <v>77</v>
      </c>
      <c r="H162" s="41" t="s">
        <v>23</v>
      </c>
      <c r="I162" s="42" t="s">
        <v>164</v>
      </c>
      <c r="J162" s="39" t="s">
        <v>114</v>
      </c>
      <c r="K162" s="276">
        <v>20</v>
      </c>
    </row>
    <row r="163" spans="1:14" s="73" customFormat="1" x14ac:dyDescent="0.25">
      <c r="A163" s="66"/>
      <c r="B163" s="81" t="s">
        <v>227</v>
      </c>
      <c r="C163" s="68">
        <v>992</v>
      </c>
      <c r="D163" s="69">
        <v>11</v>
      </c>
      <c r="E163" s="69" t="s">
        <v>23</v>
      </c>
      <c r="F163" s="70"/>
      <c r="G163" s="71"/>
      <c r="H163" s="41"/>
      <c r="I163" s="72"/>
      <c r="J163" s="69"/>
      <c r="K163" s="283">
        <f>K164</f>
        <v>207.4</v>
      </c>
      <c r="L163" s="186"/>
      <c r="M163" s="187"/>
      <c r="N163" s="187"/>
    </row>
    <row r="164" spans="1:14" x14ac:dyDescent="0.25">
      <c r="A164" s="36"/>
      <c r="B164" s="43" t="s">
        <v>43</v>
      </c>
      <c r="C164" s="38">
        <v>992</v>
      </c>
      <c r="D164" s="249">
        <v>11</v>
      </c>
      <c r="E164" s="249" t="s">
        <v>24</v>
      </c>
      <c r="F164" s="40" t="s">
        <v>31</v>
      </c>
      <c r="G164" s="41" t="s">
        <v>77</v>
      </c>
      <c r="H164" s="41" t="s">
        <v>23</v>
      </c>
      <c r="I164" s="42" t="s">
        <v>135</v>
      </c>
      <c r="J164" s="249"/>
      <c r="K164" s="276">
        <f>K165</f>
        <v>207.4</v>
      </c>
    </row>
    <row r="165" spans="1:14" ht="33" customHeight="1" x14ac:dyDescent="0.25">
      <c r="A165" s="36"/>
      <c r="B165" s="43" t="s">
        <v>343</v>
      </c>
      <c r="C165" s="38">
        <v>992</v>
      </c>
      <c r="D165" s="39">
        <v>11</v>
      </c>
      <c r="E165" s="39" t="s">
        <v>24</v>
      </c>
      <c r="F165" s="40" t="s">
        <v>31</v>
      </c>
      <c r="G165" s="41" t="s">
        <v>77</v>
      </c>
      <c r="H165" s="41" t="s">
        <v>23</v>
      </c>
      <c r="I165" s="42" t="s">
        <v>135</v>
      </c>
      <c r="J165" s="39"/>
      <c r="K165" s="276">
        <f>K166</f>
        <v>207.4</v>
      </c>
    </row>
    <row r="166" spans="1:14" ht="15" customHeight="1" x14ac:dyDescent="0.25">
      <c r="A166" s="36"/>
      <c r="B166" s="43" t="s">
        <v>232</v>
      </c>
      <c r="C166" s="38">
        <v>992</v>
      </c>
      <c r="D166" s="39" t="s">
        <v>42</v>
      </c>
      <c r="E166" s="39" t="s">
        <v>24</v>
      </c>
      <c r="F166" s="40" t="s">
        <v>31</v>
      </c>
      <c r="G166" s="41" t="s">
        <v>77</v>
      </c>
      <c r="H166" s="41" t="s">
        <v>23</v>
      </c>
      <c r="I166" s="42" t="s">
        <v>135</v>
      </c>
      <c r="J166" s="39"/>
      <c r="K166" s="276">
        <f>K167</f>
        <v>207.4</v>
      </c>
    </row>
    <row r="167" spans="1:14" ht="16.5" customHeight="1" x14ac:dyDescent="0.25">
      <c r="A167" s="36"/>
      <c r="B167" s="77" t="s">
        <v>121</v>
      </c>
      <c r="C167" s="38">
        <v>992</v>
      </c>
      <c r="D167" s="39" t="s">
        <v>42</v>
      </c>
      <c r="E167" s="39" t="s">
        <v>24</v>
      </c>
      <c r="F167" s="40" t="s">
        <v>31</v>
      </c>
      <c r="G167" s="41" t="s">
        <v>77</v>
      </c>
      <c r="H167" s="41" t="s">
        <v>26</v>
      </c>
      <c r="I167" s="42" t="s">
        <v>139</v>
      </c>
      <c r="J167" s="39"/>
      <c r="K167" s="276">
        <f>K168</f>
        <v>207.4</v>
      </c>
    </row>
    <row r="168" spans="1:14" ht="60.75" customHeight="1" x14ac:dyDescent="0.25">
      <c r="A168" s="36"/>
      <c r="B168" s="77" t="s">
        <v>78</v>
      </c>
      <c r="C168" s="38">
        <v>992</v>
      </c>
      <c r="D168" s="39" t="s">
        <v>42</v>
      </c>
      <c r="E168" s="39" t="s">
        <v>24</v>
      </c>
      <c r="F168" s="40" t="s">
        <v>31</v>
      </c>
      <c r="G168" s="41" t="s">
        <v>77</v>
      </c>
      <c r="H168" s="41" t="s">
        <v>26</v>
      </c>
      <c r="I168" s="42" t="s">
        <v>139</v>
      </c>
      <c r="J168" s="39" t="s">
        <v>79</v>
      </c>
      <c r="K168" s="276">
        <v>207.4</v>
      </c>
    </row>
    <row r="169" spans="1:14" s="73" customFormat="1" ht="18.75" customHeight="1" x14ac:dyDescent="0.2">
      <c r="A169" s="66"/>
      <c r="B169" s="81" t="s">
        <v>44</v>
      </c>
      <c r="C169" s="68">
        <v>992</v>
      </c>
      <c r="D169" s="69" t="s">
        <v>40</v>
      </c>
      <c r="E169" s="69" t="s">
        <v>23</v>
      </c>
      <c r="F169" s="70"/>
      <c r="G169" s="71"/>
      <c r="H169" s="71"/>
      <c r="I169" s="72"/>
      <c r="J169" s="69"/>
      <c r="K169" s="283">
        <f>K174</f>
        <v>150</v>
      </c>
      <c r="L169" s="186"/>
      <c r="M169" s="187"/>
      <c r="N169" s="187"/>
    </row>
    <row r="170" spans="1:14" x14ac:dyDescent="0.25">
      <c r="A170" s="36"/>
      <c r="B170" s="43" t="s">
        <v>45</v>
      </c>
      <c r="C170" s="38">
        <v>992</v>
      </c>
      <c r="D170" s="249" t="s">
        <v>40</v>
      </c>
      <c r="E170" s="249" t="s">
        <v>24</v>
      </c>
      <c r="F170" s="40"/>
      <c r="G170" s="41"/>
      <c r="H170" s="41"/>
      <c r="I170" s="42"/>
      <c r="J170" s="249"/>
      <c r="K170" s="276">
        <f>K174</f>
        <v>150</v>
      </c>
    </row>
    <row r="171" spans="1:14" ht="32.25" customHeight="1" x14ac:dyDescent="0.25">
      <c r="A171" s="36"/>
      <c r="B171" s="83" t="s">
        <v>469</v>
      </c>
      <c r="C171" s="38">
        <v>992</v>
      </c>
      <c r="D171" s="39" t="s">
        <v>40</v>
      </c>
      <c r="E171" s="39" t="s">
        <v>24</v>
      </c>
      <c r="F171" s="40" t="s">
        <v>102</v>
      </c>
      <c r="G171" s="41" t="s">
        <v>68</v>
      </c>
      <c r="H171" s="41" t="s">
        <v>23</v>
      </c>
      <c r="I171" s="42" t="s">
        <v>135</v>
      </c>
      <c r="J171" s="39"/>
      <c r="K171" s="276">
        <f>K174</f>
        <v>150</v>
      </c>
    </row>
    <row r="172" spans="1:14" ht="23.25" customHeight="1" x14ac:dyDescent="0.25">
      <c r="A172" s="36"/>
      <c r="B172" s="43" t="s">
        <v>122</v>
      </c>
      <c r="C172" s="38">
        <v>992</v>
      </c>
      <c r="D172" s="39" t="s">
        <v>40</v>
      </c>
      <c r="E172" s="39" t="s">
        <v>24</v>
      </c>
      <c r="F172" s="40" t="s">
        <v>102</v>
      </c>
      <c r="G172" s="41" t="s">
        <v>77</v>
      </c>
      <c r="H172" s="41" t="s">
        <v>23</v>
      </c>
      <c r="I172" s="42" t="s">
        <v>135</v>
      </c>
      <c r="J172" s="39"/>
      <c r="K172" s="276">
        <f>K173</f>
        <v>150</v>
      </c>
    </row>
    <row r="173" spans="1:14" ht="18" customHeight="1" x14ac:dyDescent="0.25">
      <c r="A173" s="36"/>
      <c r="B173" s="77" t="s">
        <v>59</v>
      </c>
      <c r="C173" s="38">
        <v>992</v>
      </c>
      <c r="D173" s="39" t="s">
        <v>40</v>
      </c>
      <c r="E173" s="39" t="s">
        <v>24</v>
      </c>
      <c r="F173" s="40" t="s">
        <v>102</v>
      </c>
      <c r="G173" s="41" t="s">
        <v>77</v>
      </c>
      <c r="H173" s="41" t="s">
        <v>23</v>
      </c>
      <c r="I173" s="42" t="s">
        <v>142</v>
      </c>
      <c r="J173" s="39"/>
      <c r="K173" s="276">
        <f>K174</f>
        <v>150</v>
      </c>
    </row>
    <row r="174" spans="1:14" ht="30" x14ac:dyDescent="0.25">
      <c r="A174" s="36"/>
      <c r="B174" s="83" t="s">
        <v>82</v>
      </c>
      <c r="C174" s="38">
        <v>992</v>
      </c>
      <c r="D174" s="39" t="s">
        <v>40</v>
      </c>
      <c r="E174" s="39" t="s">
        <v>24</v>
      </c>
      <c r="F174" s="40" t="s">
        <v>102</v>
      </c>
      <c r="G174" s="41" t="s">
        <v>77</v>
      </c>
      <c r="H174" s="41" t="s">
        <v>23</v>
      </c>
      <c r="I174" s="42" t="s">
        <v>142</v>
      </c>
      <c r="J174" s="39" t="s">
        <v>83</v>
      </c>
      <c r="K174" s="276">
        <v>150</v>
      </c>
    </row>
    <row r="175" spans="1:14" x14ac:dyDescent="0.25">
      <c r="A175" s="95"/>
      <c r="B175" s="82"/>
      <c r="C175" s="398"/>
      <c r="D175" s="87"/>
      <c r="E175" s="87"/>
      <c r="F175" s="87"/>
      <c r="G175" s="87"/>
      <c r="H175" s="87"/>
      <c r="I175" s="87"/>
      <c r="J175" s="87"/>
      <c r="K175" s="438"/>
    </row>
    <row r="176" spans="1:14" x14ac:dyDescent="0.25">
      <c r="A176" s="95"/>
      <c r="B176" s="96"/>
      <c r="C176" s="97"/>
      <c r="D176" s="87"/>
      <c r="E176" s="87"/>
      <c r="F176" s="87"/>
      <c r="G176" s="87"/>
      <c r="H176" s="87"/>
      <c r="I176" s="87"/>
      <c r="J176" s="87"/>
      <c r="K176" s="325"/>
    </row>
    <row r="177" spans="2:11" ht="18.75" x14ac:dyDescent="0.3">
      <c r="B177" s="493" t="s">
        <v>519</v>
      </c>
      <c r="C177" s="494"/>
      <c r="D177" s="494"/>
      <c r="E177" s="494"/>
      <c r="F177" s="494"/>
      <c r="G177" s="494"/>
      <c r="H177" s="494"/>
      <c r="I177" s="494"/>
      <c r="J177" s="494"/>
      <c r="K177" s="494"/>
    </row>
  </sheetData>
  <mergeCells count="11">
    <mergeCell ref="B177:K177"/>
    <mergeCell ref="A8:K8"/>
    <mergeCell ref="F10:I10"/>
    <mergeCell ref="F11:I11"/>
    <mergeCell ref="C6:K6"/>
    <mergeCell ref="F12:I12"/>
    <mergeCell ref="C1:K1"/>
    <mergeCell ref="C2:K2"/>
    <mergeCell ref="C3:K3"/>
    <mergeCell ref="C4:K4"/>
    <mergeCell ref="A7:K7"/>
  </mergeCells>
  <phoneticPr fontId="32" type="noConversion"/>
  <pageMargins left="0.7" right="0.7" top="0.75" bottom="0.75" header="0.3" footer="0.3"/>
  <pageSetup paperSize="9" scale="7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10" zoomScale="60" zoomScaleNormal="80" workbookViewId="0">
      <selection activeCell="C22" sqref="C22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31"/>
      <c r="C1" s="239" t="s">
        <v>500</v>
      </c>
    </row>
    <row r="2" spans="1:13" ht="15.75" x14ac:dyDescent="0.25">
      <c r="B2" s="231"/>
      <c r="C2" s="232" t="s">
        <v>0</v>
      </c>
      <c r="L2" s="233"/>
      <c r="M2" s="233"/>
    </row>
    <row r="3" spans="1:13" ht="15.75" x14ac:dyDescent="0.25">
      <c r="B3" s="231"/>
      <c r="C3" s="232" t="s">
        <v>1</v>
      </c>
    </row>
    <row r="4" spans="1:13" ht="15.75" x14ac:dyDescent="0.25">
      <c r="B4" s="231"/>
      <c r="C4" s="232" t="s">
        <v>2</v>
      </c>
    </row>
    <row r="5" spans="1:13" x14ac:dyDescent="0.25">
      <c r="B5" s="231"/>
      <c r="C5" s="230" t="s">
        <v>559</v>
      </c>
    </row>
    <row r="6" spans="1:13" ht="18.75" x14ac:dyDescent="0.3">
      <c r="A6" s="229"/>
    </row>
    <row r="7" spans="1:13" ht="4.5" customHeight="1" x14ac:dyDescent="0.3">
      <c r="A7" s="228"/>
      <c r="B7" s="227"/>
      <c r="C7" s="227"/>
    </row>
    <row r="8" spans="1:13" ht="46.5" customHeight="1" x14ac:dyDescent="0.25">
      <c r="A8" s="505" t="s">
        <v>562</v>
      </c>
      <c r="B8" s="506"/>
      <c r="C8" s="506"/>
    </row>
    <row r="9" spans="1:13" ht="18.75" x14ac:dyDescent="0.25">
      <c r="A9" s="506"/>
      <c r="B9" s="506"/>
      <c r="C9" s="506"/>
    </row>
    <row r="10" spans="1:13" ht="18.75" x14ac:dyDescent="0.25">
      <c r="B10" s="226"/>
      <c r="C10" s="225" t="s">
        <v>3</v>
      </c>
    </row>
    <row r="11" spans="1:13" ht="75" x14ac:dyDescent="0.25">
      <c r="A11" s="224" t="s">
        <v>211</v>
      </c>
      <c r="B11" s="224" t="s">
        <v>223</v>
      </c>
      <c r="C11" s="98" t="s">
        <v>159</v>
      </c>
      <c r="D11" s="44" t="s">
        <v>128</v>
      </c>
      <c r="E11" s="44" t="s">
        <v>127</v>
      </c>
    </row>
    <row r="12" spans="1:13" s="217" customFormat="1" ht="54.75" customHeight="1" x14ac:dyDescent="0.25">
      <c r="A12" s="223"/>
      <c r="B12" s="445" t="s">
        <v>222</v>
      </c>
      <c r="C12" s="219">
        <f>C13+C16+C22</f>
        <v>1367.7999999999993</v>
      </c>
      <c r="G12" s="222"/>
    </row>
    <row r="13" spans="1:13" ht="45" customHeight="1" x14ac:dyDescent="0.25">
      <c r="A13" s="333" t="s">
        <v>550</v>
      </c>
      <c r="B13" s="333" t="s">
        <v>220</v>
      </c>
      <c r="C13" s="315">
        <v>0</v>
      </c>
    </row>
    <row r="14" spans="1:13" ht="45" customHeight="1" x14ac:dyDescent="0.25">
      <c r="A14" s="332" t="s">
        <v>551</v>
      </c>
      <c r="B14" s="332" t="s">
        <v>388</v>
      </c>
      <c r="C14" s="350">
        <v>0</v>
      </c>
    </row>
    <row r="15" spans="1:13" ht="36" customHeight="1" x14ac:dyDescent="0.25">
      <c r="A15" s="332" t="s">
        <v>552</v>
      </c>
      <c r="B15" s="332" t="s">
        <v>389</v>
      </c>
      <c r="C15" s="351">
        <v>0</v>
      </c>
    </row>
    <row r="16" spans="1:13" ht="30" customHeight="1" x14ac:dyDescent="0.25">
      <c r="A16" s="221" t="s">
        <v>538</v>
      </c>
      <c r="B16" s="220" t="s">
        <v>539</v>
      </c>
      <c r="C16" s="350">
        <f>C21</f>
        <v>0</v>
      </c>
    </row>
    <row r="17" spans="1:3" ht="43.5" customHeight="1" x14ac:dyDescent="0.25">
      <c r="A17" s="332" t="s">
        <v>540</v>
      </c>
      <c r="B17" s="215" t="s">
        <v>541</v>
      </c>
      <c r="C17" s="350">
        <f>C19</f>
        <v>0</v>
      </c>
    </row>
    <row r="18" spans="1:3" ht="60" customHeight="1" x14ac:dyDescent="0.25">
      <c r="A18" s="332" t="s">
        <v>542</v>
      </c>
      <c r="B18" s="332" t="s">
        <v>543</v>
      </c>
      <c r="C18" s="351">
        <v>0</v>
      </c>
    </row>
    <row r="19" spans="1:3" ht="57.75" customHeight="1" x14ac:dyDescent="0.25">
      <c r="A19" s="332" t="s">
        <v>544</v>
      </c>
      <c r="B19" s="332" t="s">
        <v>545</v>
      </c>
      <c r="C19" s="351">
        <v>0</v>
      </c>
    </row>
    <row r="20" spans="1:3" ht="52.5" customHeight="1" x14ac:dyDescent="0.25">
      <c r="A20" s="332" t="s">
        <v>546</v>
      </c>
      <c r="B20" s="332" t="s">
        <v>547</v>
      </c>
      <c r="C20" s="351">
        <v>0</v>
      </c>
    </row>
    <row r="21" spans="1:3" ht="53.25" customHeight="1" x14ac:dyDescent="0.25">
      <c r="A21" s="218" t="s">
        <v>548</v>
      </c>
      <c r="B21" s="218" t="s">
        <v>549</v>
      </c>
      <c r="C21" s="352">
        <v>0</v>
      </c>
    </row>
    <row r="22" spans="1:3" s="217" customFormat="1" ht="36" customHeight="1" x14ac:dyDescent="0.25">
      <c r="A22" s="349" t="s">
        <v>530</v>
      </c>
      <c r="B22" s="334" t="s">
        <v>218</v>
      </c>
      <c r="C22" s="353">
        <f>C26+C30</f>
        <v>1367.7999999999993</v>
      </c>
    </row>
    <row r="23" spans="1:3" ht="30" customHeight="1" x14ac:dyDescent="0.25">
      <c r="A23" s="332" t="s">
        <v>530</v>
      </c>
      <c r="B23" s="332" t="s">
        <v>390</v>
      </c>
      <c r="C23" s="350">
        <f>C26</f>
        <v>-25003.8</v>
      </c>
    </row>
    <row r="24" spans="1:3" ht="24.75" customHeight="1" x14ac:dyDescent="0.25">
      <c r="A24" s="332" t="s">
        <v>531</v>
      </c>
      <c r="B24" s="332" t="s">
        <v>356</v>
      </c>
      <c r="C24" s="354">
        <f>C26</f>
        <v>-25003.8</v>
      </c>
    </row>
    <row r="25" spans="1:3" ht="24.75" customHeight="1" x14ac:dyDescent="0.25">
      <c r="A25" s="355" t="s">
        <v>532</v>
      </c>
      <c r="B25" s="332" t="s">
        <v>391</v>
      </c>
      <c r="C25" s="354">
        <f>C26</f>
        <v>-25003.8</v>
      </c>
    </row>
    <row r="26" spans="1:3" ht="40.5" customHeight="1" x14ac:dyDescent="0.25">
      <c r="A26" s="357" t="s">
        <v>533</v>
      </c>
      <c r="B26" s="356" t="s">
        <v>216</v>
      </c>
      <c r="C26" s="354">
        <v>-25003.8</v>
      </c>
    </row>
    <row r="27" spans="1:3" ht="24.75" customHeight="1" x14ac:dyDescent="0.25">
      <c r="A27" s="332" t="s">
        <v>534</v>
      </c>
      <c r="B27" s="332" t="s">
        <v>392</v>
      </c>
      <c r="C27" s="354">
        <f>C30</f>
        <v>26371.599999999999</v>
      </c>
    </row>
    <row r="28" spans="1:3" ht="24.75" customHeight="1" x14ac:dyDescent="0.25">
      <c r="A28" s="332" t="s">
        <v>535</v>
      </c>
      <c r="B28" s="332" t="s">
        <v>215</v>
      </c>
      <c r="C28" s="354">
        <f>C30</f>
        <v>26371.599999999999</v>
      </c>
    </row>
    <row r="29" spans="1:3" ht="24.75" customHeight="1" x14ac:dyDescent="0.25">
      <c r="A29" s="332" t="s">
        <v>536</v>
      </c>
      <c r="B29" s="332" t="s">
        <v>214</v>
      </c>
      <c r="C29" s="354">
        <f>C30</f>
        <v>26371.599999999999</v>
      </c>
    </row>
    <row r="30" spans="1:3" ht="39.75" customHeight="1" x14ac:dyDescent="0.25">
      <c r="A30" s="332" t="s">
        <v>537</v>
      </c>
      <c r="B30" s="332" t="s">
        <v>213</v>
      </c>
      <c r="C30" s="354">
        <f>'Прил 1'!C25</f>
        <v>26371.599999999999</v>
      </c>
    </row>
    <row r="34" spans="1:6" ht="18.75" x14ac:dyDescent="0.3">
      <c r="A34" s="507" t="s">
        <v>527</v>
      </c>
      <c r="B34" s="508"/>
      <c r="C34" s="508"/>
      <c r="D34" s="206"/>
      <c r="E34" s="206"/>
      <c r="F34" s="206"/>
    </row>
    <row r="35" spans="1:6" ht="18.75" x14ac:dyDescent="0.25">
      <c r="C35" s="216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7" zoomScale="124" zoomScaleNormal="100" zoomScaleSheetLayoutView="124" workbookViewId="0">
      <selection activeCell="A9" sqref="A9:B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39" t="s">
        <v>524</v>
      </c>
    </row>
    <row r="2" spans="1:2" ht="15.75" x14ac:dyDescent="0.25">
      <c r="B2" s="239" t="s">
        <v>0</v>
      </c>
    </row>
    <row r="3" spans="1:2" ht="15.75" x14ac:dyDescent="0.25">
      <c r="B3" s="239" t="s">
        <v>1</v>
      </c>
    </row>
    <row r="4" spans="1:2" ht="15.75" x14ac:dyDescent="0.25">
      <c r="B4" s="239" t="s">
        <v>2</v>
      </c>
    </row>
    <row r="5" spans="1:2" x14ac:dyDescent="0.25">
      <c r="B5" s="255" t="s">
        <v>559</v>
      </c>
    </row>
    <row r="9" spans="1:2" ht="98.25" customHeight="1" x14ac:dyDescent="0.25">
      <c r="A9" s="509" t="s">
        <v>563</v>
      </c>
      <c r="B9" s="510"/>
    </row>
    <row r="10" spans="1:2" ht="18.75" x14ac:dyDescent="0.25">
      <c r="A10" s="265"/>
      <c r="B10" s="265"/>
    </row>
    <row r="11" spans="1:2" ht="18.75" x14ac:dyDescent="0.3">
      <c r="A11" s="266"/>
      <c r="B11" s="266" t="s">
        <v>3</v>
      </c>
    </row>
    <row r="12" spans="1:2" ht="18.75" x14ac:dyDescent="0.25">
      <c r="A12" s="262" t="s">
        <v>272</v>
      </c>
      <c r="B12" s="267" t="s">
        <v>273</v>
      </c>
    </row>
    <row r="13" spans="1:2" ht="18.75" x14ac:dyDescent="0.25">
      <c r="A13" s="447">
        <v>1</v>
      </c>
      <c r="B13" s="268">
        <v>2</v>
      </c>
    </row>
    <row r="14" spans="1:2" ht="18.75" x14ac:dyDescent="0.25">
      <c r="A14" s="449" t="s">
        <v>274</v>
      </c>
      <c r="B14" s="446">
        <v>70</v>
      </c>
    </row>
    <row r="15" spans="1:2" ht="63" x14ac:dyDescent="0.25">
      <c r="A15" s="448" t="s">
        <v>365</v>
      </c>
      <c r="B15" s="268">
        <v>27.5</v>
      </c>
    </row>
    <row r="16" spans="1:2" ht="18.75" x14ac:dyDescent="0.25">
      <c r="A16" s="328" t="s">
        <v>366</v>
      </c>
      <c r="B16" s="268">
        <v>25.9</v>
      </c>
    </row>
    <row r="17" spans="1:3" ht="18.75" x14ac:dyDescent="0.3">
      <c r="A17" s="269" t="s">
        <v>275</v>
      </c>
      <c r="B17" s="329">
        <f>SUM(B14:B16)</f>
        <v>123.4</v>
      </c>
    </row>
    <row r="19" spans="1:3" x14ac:dyDescent="0.25">
      <c r="A19" s="511" t="s">
        <v>523</v>
      </c>
      <c r="B19" s="511"/>
      <c r="C19" s="511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39" t="s">
        <v>276</v>
      </c>
    </row>
    <row r="2" spans="1:3" ht="15.75" x14ac:dyDescent="0.25">
      <c r="C2" s="239" t="s">
        <v>0</v>
      </c>
    </row>
    <row r="3" spans="1:3" ht="15.75" x14ac:dyDescent="0.25">
      <c r="C3" s="239" t="s">
        <v>1</v>
      </c>
    </row>
    <row r="4" spans="1:3" ht="15.75" x14ac:dyDescent="0.25">
      <c r="C4" s="239" t="s">
        <v>2</v>
      </c>
    </row>
    <row r="5" spans="1:3" x14ac:dyDescent="0.25">
      <c r="C5" s="255"/>
    </row>
    <row r="9" spans="1:3" ht="52.5" customHeight="1" x14ac:dyDescent="0.25">
      <c r="A9" s="477" t="s">
        <v>364</v>
      </c>
      <c r="B9" s="512"/>
      <c r="C9" s="512"/>
    </row>
    <row r="10" spans="1:3" ht="18.75" x14ac:dyDescent="0.3">
      <c r="A10" s="266"/>
    </row>
    <row r="11" spans="1:3" ht="18.75" x14ac:dyDescent="0.25">
      <c r="A11" s="262" t="s">
        <v>277</v>
      </c>
      <c r="B11" s="262" t="s">
        <v>278</v>
      </c>
      <c r="C11" s="262" t="s">
        <v>279</v>
      </c>
    </row>
    <row r="12" spans="1:3" ht="18.75" x14ac:dyDescent="0.25">
      <c r="A12" s="513" t="s">
        <v>280</v>
      </c>
      <c r="B12" s="514" t="s">
        <v>281</v>
      </c>
      <c r="C12" s="270" t="s">
        <v>282</v>
      </c>
    </row>
    <row r="13" spans="1:3" ht="18.75" x14ac:dyDescent="0.25">
      <c r="A13" s="513"/>
      <c r="B13" s="514"/>
      <c r="C13" s="270" t="s">
        <v>283</v>
      </c>
    </row>
    <row r="14" spans="1:3" ht="37.5" x14ac:dyDescent="0.25">
      <c r="A14" s="513"/>
      <c r="B14" s="514"/>
      <c r="C14" s="270" t="s">
        <v>284</v>
      </c>
    </row>
    <row r="15" spans="1:3" ht="18.75" x14ac:dyDescent="0.25">
      <c r="A15" s="513"/>
      <c r="B15" s="514"/>
      <c r="C15" s="270" t="s">
        <v>285</v>
      </c>
    </row>
    <row r="16" spans="1:3" ht="18.75" x14ac:dyDescent="0.25">
      <c r="A16" s="513"/>
      <c r="B16" s="514"/>
      <c r="C16" s="270" t="s">
        <v>286</v>
      </c>
    </row>
    <row r="17" spans="1:3" ht="18.75" x14ac:dyDescent="0.25">
      <c r="A17" s="513"/>
      <c r="B17" s="514"/>
      <c r="C17" s="270" t="s">
        <v>287</v>
      </c>
    </row>
    <row r="18" spans="1:3" ht="37.5" x14ac:dyDescent="0.25">
      <c r="A18" s="513"/>
      <c r="B18" s="514"/>
      <c r="C18" s="270" t="s">
        <v>288</v>
      </c>
    </row>
    <row r="19" spans="1:3" ht="37.5" x14ac:dyDescent="0.25">
      <c r="A19" s="513"/>
      <c r="B19" s="514"/>
      <c r="C19" s="270" t="s">
        <v>289</v>
      </c>
    </row>
    <row r="20" spans="1:3" ht="18.75" x14ac:dyDescent="0.25">
      <c r="A20" s="513" t="s">
        <v>290</v>
      </c>
      <c r="B20" s="514" t="s">
        <v>291</v>
      </c>
      <c r="C20" s="270" t="s">
        <v>282</v>
      </c>
    </row>
    <row r="21" spans="1:3" ht="18.75" x14ac:dyDescent="0.25">
      <c r="A21" s="513"/>
      <c r="B21" s="514"/>
      <c r="C21" s="270" t="s">
        <v>283</v>
      </c>
    </row>
    <row r="22" spans="1:3" ht="37.5" x14ac:dyDescent="0.25">
      <c r="A22" s="513"/>
      <c r="B22" s="514"/>
      <c r="C22" s="270" t="s">
        <v>284</v>
      </c>
    </row>
    <row r="23" spans="1:3" ht="18.75" x14ac:dyDescent="0.25">
      <c r="A23" s="513"/>
      <c r="B23" s="514"/>
      <c r="C23" s="270" t="s">
        <v>285</v>
      </c>
    </row>
    <row r="24" spans="1:3" ht="18.75" x14ac:dyDescent="0.25">
      <c r="A24" s="513"/>
      <c r="B24" s="514"/>
      <c r="C24" s="270" t="s">
        <v>286</v>
      </c>
    </row>
    <row r="25" spans="1:3" ht="18.75" x14ac:dyDescent="0.25">
      <c r="A25" s="513" t="s">
        <v>292</v>
      </c>
      <c r="B25" s="514" t="s">
        <v>293</v>
      </c>
      <c r="C25" s="270" t="s">
        <v>282</v>
      </c>
    </row>
    <row r="26" spans="1:3" ht="18.75" x14ac:dyDescent="0.25">
      <c r="A26" s="513"/>
      <c r="B26" s="514"/>
      <c r="C26" s="270" t="s">
        <v>283</v>
      </c>
    </row>
    <row r="27" spans="1:3" ht="37.5" x14ac:dyDescent="0.25">
      <c r="A27" s="513"/>
      <c r="B27" s="514"/>
      <c r="C27" s="270" t="s">
        <v>284</v>
      </c>
    </row>
    <row r="28" spans="1:3" ht="18.75" x14ac:dyDescent="0.25">
      <c r="A28" s="513"/>
      <c r="B28" s="514"/>
      <c r="C28" s="270" t="s">
        <v>285</v>
      </c>
    </row>
    <row r="29" spans="1:3" ht="18.75" x14ac:dyDescent="0.25">
      <c r="A29" s="513"/>
      <c r="B29" s="514"/>
      <c r="C29" s="270" t="s">
        <v>294</v>
      </c>
    </row>
    <row r="30" spans="1:3" ht="18.75" x14ac:dyDescent="0.25">
      <c r="A30" s="513"/>
      <c r="B30" s="514"/>
      <c r="C30" s="270" t="s">
        <v>295</v>
      </c>
    </row>
    <row r="31" spans="1:3" ht="75" x14ac:dyDescent="0.25">
      <c r="A31" s="271" t="s">
        <v>296</v>
      </c>
      <c r="B31" s="270" t="s">
        <v>297</v>
      </c>
      <c r="C31" s="270" t="s">
        <v>298</v>
      </c>
    </row>
    <row r="32" spans="1:3" ht="15.75" x14ac:dyDescent="0.25">
      <c r="A32" s="272"/>
    </row>
    <row r="33" spans="1:3" ht="18.75" x14ac:dyDescent="0.3">
      <c r="A33" s="507" t="s">
        <v>363</v>
      </c>
      <c r="B33" s="507"/>
      <c r="C33" s="50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9</vt:lpstr>
      <vt:lpstr>Заимст ин 9</vt:lpstr>
      <vt:lpstr>Гарант 10</vt:lpstr>
      <vt:lpstr>Гарант ин 11</vt:lpstr>
      <vt:lpstr>нормативы 13</vt:lpstr>
      <vt:lpstr>'Прил 1'!Область_печати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2024-05-02T10:03:09Z</cp:lastPrinted>
  <dcterms:created xsi:type="dcterms:W3CDTF">2010-11-10T14:00:24Z</dcterms:created>
  <dcterms:modified xsi:type="dcterms:W3CDTF">2024-07-15T08:29:04Z</dcterms:modified>
</cp:coreProperties>
</file>