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Area" localSheetId="0">Лист1!$A$1:$G$41</definedName>
  </definedNames>
  <calcPr calcId="152511"/>
</workbook>
</file>

<file path=xl/calcChain.xml><?xml version="1.0" encoding="utf-8"?>
<calcChain xmlns="http://schemas.openxmlformats.org/spreadsheetml/2006/main">
  <c r="D28" i="1" l="1"/>
  <c r="D11" i="1"/>
  <c r="D10" i="1"/>
  <c r="D36" i="1"/>
  <c r="E36" i="1"/>
  <c r="C36" i="1"/>
  <c r="D25" i="1"/>
  <c r="C25" i="1"/>
  <c r="C22" i="1"/>
  <c r="E39" i="1" l="1"/>
  <c r="E38" i="1"/>
  <c r="E37" i="1"/>
  <c r="E34" i="1"/>
  <c r="E33" i="1"/>
  <c r="E31" i="1"/>
  <c r="E29" i="1"/>
  <c r="C28" i="1"/>
  <c r="E26" i="1"/>
  <c r="E25" i="1" s="1"/>
  <c r="E23" i="1"/>
  <c r="D22" i="1"/>
  <c r="E22" i="1" s="1"/>
  <c r="E20" i="1"/>
  <c r="E19" i="1"/>
  <c r="E18" i="1"/>
  <c r="D17" i="1"/>
  <c r="C17" i="1"/>
  <c r="E12" i="1"/>
  <c r="E11" i="1"/>
  <c r="C10" i="1" l="1"/>
  <c r="E28" i="1"/>
  <c r="E17" i="1"/>
  <c r="E10" i="1" l="1"/>
</calcChain>
</file>

<file path=xl/sharedStrings.xml><?xml version="1.0" encoding="utf-8"?>
<sst xmlns="http://schemas.openxmlformats.org/spreadsheetml/2006/main" count="78" uniqueCount="77">
  <si>
    <t>тыс.руб</t>
  </si>
  <si>
    <t>Наименование показателя</t>
  </si>
  <si>
    <t>Код дохода по бюджетной классификации</t>
  </si>
  <si>
    <t>Утвержденные бюджетные назначения решения Совета от          №</t>
  </si>
  <si>
    <t>% исполнения</t>
  </si>
  <si>
    <t>1</t>
  </si>
  <si>
    <t>3</t>
  </si>
  <si>
    <t>4</t>
  </si>
  <si>
    <t>5</t>
  </si>
  <si>
    <t>6</t>
  </si>
  <si>
    <t>Доходы бюджета - всего в том числе:</t>
  </si>
  <si>
    <t>X</t>
  </si>
  <si>
    <t xml:space="preserve">Налог на доходы физических лиц </t>
  </si>
  <si>
    <t>000 1 01 02000 01 0000 110</t>
  </si>
  <si>
    <t>182 1 01 02010 01 1000 110</t>
  </si>
  <si>
    <t>182 1 01 02010 01 2100 110</t>
  </si>
  <si>
    <t>182 1 01 02010 01 3000 110</t>
  </si>
  <si>
    <t>182 1 01 02030 01 1000 110</t>
  </si>
  <si>
    <t>181 1 01 02040 01 1000 110</t>
  </si>
  <si>
    <t>Акцизы по подакцызным товарам(продукции),производимым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</si>
  <si>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</si>
  <si>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</si>
  <si>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</si>
  <si>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</si>
  <si>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</si>
  <si>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</si>
  <si>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</si>
  <si>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Единый сельскохозяйственный налог</t>
  </si>
  <si>
    <t>000 1 05 03010 01 0000 110</t>
  </si>
  <si>
    <t>Единый сельскохозяйственный налог(пени по соответствующему платежу)</t>
  </si>
  <si>
    <t>182 1 05 03010 01 2100 110</t>
  </si>
  <si>
    <t xml:space="preserve">Налог на имущество </t>
  </si>
  <si>
    <t>000 1 06 01000 00 0000 110</t>
  </si>
  <si>
    <t>182 1 06 01030 10 2100 110</t>
  </si>
  <si>
    <t xml:space="preserve">Земельный налог </t>
  </si>
  <si>
    <t>000 1 06 06043 10 0000 110</t>
  </si>
  <si>
    <t>182 1 06 06033 10 2100 110</t>
  </si>
  <si>
    <t>Земельный налог с физических лиц, обладающих земельным участком, расположенным в границах сельских поселений(пени по соответствующему платежу)</t>
  </si>
  <si>
    <t>182 1 06 06043 10 2100 110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</si>
  <si>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</si>
  <si>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992 1 11 05035 10 0000 120</t>
  </si>
  <si>
    <t>Прочие доходы от компенсации затрат бюджетов сельских поселений</t>
  </si>
  <si>
    <t>992 1 13 02995 10 0000 130</t>
  </si>
  <si>
    <t>Безвозмездные поступления</t>
  </si>
  <si>
    <t>000 2 02 00000 00 0000 000</t>
  </si>
  <si>
    <t>992 20215001100000 150</t>
  </si>
  <si>
    <t>Субвенции бюджетам сельских поселений на выполнение передаваемых полномочий субъектов Российской Федерации</t>
  </si>
  <si>
    <t>992 20230024100000 150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</si>
  <si>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</si>
  <si>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992 20235118100000 150</t>
  </si>
  <si>
    <t>Приложение №1</t>
  </si>
  <si>
    <t>сельского поселения Северского района</t>
  </si>
  <si>
    <t>Начальник финансового отдела</t>
  </si>
  <si>
    <t>И.В.Бакалова</t>
  </si>
  <si>
    <t>100 1 03 02261 01 0000 110</t>
  </si>
  <si>
    <t>182 1 05 03010 011000 110</t>
  </si>
  <si>
    <t>182 1 06 01030 10 1000 110</t>
  </si>
  <si>
    <t>182 1 06 06033 10 1000 110</t>
  </si>
  <si>
    <t>182 1 06 06043 10 1000 110</t>
  </si>
  <si>
    <t>Объем поступлений доходов в местный бюджет по кодам видов (подвидов) доходов за 1 квартал  2020 года</t>
  </si>
  <si>
    <t>Исполнено за 1 квартал2020г.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</si>
  <si>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сельских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</si>
  <si>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821 1 16 10123010101 140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</si>
  <si>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</si>
  <si>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</si>
  <si>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</si>
  <si>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</si>
  <si>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</si>
  <si>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</si>
  <si>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</si>
  <si>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</si>
  <si>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</si>
  <si>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</si>
  <si>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</si>
  <si>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Дотации бюджетам сельских поселений на выравнивание бюджетной обеспеченности из бюджета субъекта Российской Федерации</t>
  </si>
  <si>
    <t>к постановлению Администрации Новодмитриевского</t>
  </si>
  <si>
    <t>от 27.04.2020          №48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</si>
</sst>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wrapText="1"/>
    </xf>
    <xf numFmtId="164" fontId="1" fillId="0" borderId="5" xfId="0" applyNumberFormat="1" applyFont="1" applyBorder="1" applyAlignment="1">
      <alignment horizontal="right" wrapText="1"/>
    </xf>
    <xf numFmtId="164" fontId="1" fillId="0" borderId="6" xfId="0" applyNumberFormat="1" applyFont="1" applyBorder="1" applyAlignment="1">
      <alignment horizontal="right" wrapText="1"/>
    </xf>
    <xf numFmtId="0" fontId="1" fillId="0" borderId="7" xfId="0" applyFont="1" applyBorder="1" applyAlignment="1">
      <alignment horizontal="left" vertical="top" wrapText="1"/>
    </xf>
    <xf numFmtId="164" fontId="1" fillId="0" borderId="7" xfId="0" applyNumberFormat="1" applyFont="1" applyBorder="1" applyAlignment="1">
      <alignment horizontal="right" wrapText="1"/>
    </xf>
    <xf numFmtId="164" fontId="1" fillId="0" borderId="8" xfId="0" applyNumberFormat="1" applyFont="1" applyBorder="1" applyAlignment="1">
      <alignment horizontal="right" wrapText="1"/>
    </xf>
    <xf numFmtId="0" fontId="5" fillId="0" borderId="7" xfId="0" applyFont="1" applyBorder="1" applyAlignment="1">
      <alignment horizontal="left" vertical="top" wrapText="1"/>
    </xf>
    <xf numFmtId="164" fontId="5" fillId="0" borderId="9" xfId="0" applyNumberFormat="1" applyFont="1" applyBorder="1" applyAlignment="1">
      <alignment horizontal="right" wrapText="1"/>
    </xf>
    <xf numFmtId="164" fontId="5" fillId="0" borderId="10" xfId="0" applyNumberFormat="1" applyFont="1" applyBorder="1" applyAlignment="1">
      <alignment horizontal="right" wrapText="1"/>
    </xf>
    <xf numFmtId="164" fontId="5" fillId="0" borderId="12" xfId="0" applyNumberFormat="1" applyFont="1" applyBorder="1" applyAlignment="1">
      <alignment horizontal="right" wrapText="1"/>
    </xf>
    <xf numFmtId="0" fontId="5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164" fontId="1" fillId="0" borderId="2" xfId="0" applyNumberFormat="1" applyFont="1" applyBorder="1" applyAlignment="1">
      <alignment horizontal="right" wrapText="1"/>
    </xf>
    <xf numFmtId="164" fontId="1" fillId="0" borderId="12" xfId="0" applyNumberFormat="1" applyFont="1" applyBorder="1" applyAlignment="1">
      <alignment horizontal="right" wrapText="1"/>
    </xf>
    <xf numFmtId="164" fontId="5" fillId="0" borderId="2" xfId="0" applyNumberFormat="1" applyFont="1" applyBorder="1" applyAlignment="1">
      <alignment horizontal="right" wrapText="1"/>
    </xf>
    <xf numFmtId="164" fontId="5" fillId="0" borderId="13" xfId="0" applyNumberFormat="1" applyFont="1" applyBorder="1" applyAlignment="1">
      <alignment horizontal="right" wrapText="1"/>
    </xf>
    <xf numFmtId="164" fontId="5" fillId="0" borderId="7" xfId="0" applyNumberFormat="1" applyFont="1" applyBorder="1" applyAlignment="1">
      <alignment horizontal="right" wrapText="1"/>
    </xf>
    <xf numFmtId="164" fontId="5" fillId="0" borderId="14" xfId="0" applyNumberFormat="1" applyFont="1" applyBorder="1" applyAlignment="1">
      <alignment horizontal="right" wrapText="1"/>
    </xf>
    <xf numFmtId="164" fontId="5" fillId="0" borderId="15" xfId="0" applyNumberFormat="1" applyFont="1" applyBorder="1" applyAlignment="1">
      <alignment horizontal="right" wrapText="1"/>
    </xf>
    <xf numFmtId="49" fontId="1" fillId="0" borderId="7" xfId="0" applyNumberFormat="1" applyFont="1" applyBorder="1" applyAlignment="1">
      <alignment wrapText="1"/>
    </xf>
    <xf numFmtId="49" fontId="5" fillId="0" borderId="7" xfId="0" applyNumberFormat="1" applyFont="1" applyBorder="1" applyAlignment="1">
      <alignment wrapText="1"/>
    </xf>
    <xf numFmtId="49" fontId="5" fillId="0" borderId="11" xfId="0" applyNumberFormat="1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5" fillId="0" borderId="2" xfId="0" applyFont="1" applyBorder="1" applyAlignment="1">
      <alignment wrapText="1"/>
    </xf>
    <xf numFmtId="49" fontId="5" fillId="0" borderId="2" xfId="0" applyNumberFormat="1" applyFont="1" applyBorder="1" applyAlignment="1">
      <alignment wrapText="1"/>
    </xf>
    <xf numFmtId="49" fontId="1" fillId="0" borderId="2" xfId="0" applyNumberFormat="1" applyFont="1" applyBorder="1" applyAlignment="1">
      <alignment wrapText="1"/>
    </xf>
    <xf numFmtId="0" fontId="6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3"/>
  <sheetViews>
    <sheetView tabSelected="1" topLeftCell="A34" workbookViewId="0">
      <selection activeCell="E47" sqref="E47"/>
    </sheetView>
  </sheetViews>
  <sheetFormatPr defaultRowHeight="15" x14ac:dyDescent="0.25"/>
  <cols>
    <col min="1" max="1" width="68.28515625" customWidth="1"/>
    <col min="2" max="2" width="27.28515625" customWidth="1"/>
    <col min="3" max="3" width="15.28515625" customWidth="1"/>
    <col min="4" max="4" width="13.42578125" customWidth="1"/>
    <col min="5" max="5" width="11.42578125" customWidth="1"/>
  </cols>
  <sheetData>
    <row r="1" spans="1:5" x14ac:dyDescent="0.25">
      <c r="C1" t="s">
        <v>50</v>
      </c>
    </row>
    <row r="2" spans="1:5" x14ac:dyDescent="0.25">
      <c r="C2" t="s">
        <v>75</v>
      </c>
    </row>
    <row r="3" spans="1:5" x14ac:dyDescent="0.25">
      <c r="C3" t="s">
        <v>51</v>
      </c>
    </row>
    <row r="4" spans="1:5" x14ac:dyDescent="0.25">
      <c r="C4" t="s">
        <v>76</v>
      </c>
      <c r="E4" s="35"/>
    </row>
    <row r="6" spans="1:5" ht="31.5" customHeight="1" x14ac:dyDescent="0.25">
      <c r="A6" s="33" t="s">
        <v>59</v>
      </c>
      <c r="B6" s="34"/>
      <c r="C6" s="34"/>
      <c r="D6" s="34"/>
      <c r="E6" s="34"/>
    </row>
    <row r="7" spans="1:5" x14ac:dyDescent="0.25">
      <c r="A7" s="1"/>
      <c r="B7" s="1"/>
      <c r="C7" s="1"/>
      <c r="D7" s="2" t="s">
        <v>0</v>
      </c>
      <c r="E7" s="1"/>
    </row>
    <row r="8" spans="1:5" ht="63.75" x14ac:dyDescent="0.25">
      <c r="A8" s="3" t="s">
        <v>1</v>
      </c>
      <c r="B8" s="3" t="s">
        <v>2</v>
      </c>
      <c r="C8" s="3" t="s">
        <v>3</v>
      </c>
      <c r="D8" s="3" t="s">
        <v>60</v>
      </c>
      <c r="E8" s="3" t="s">
        <v>4</v>
      </c>
    </row>
    <row r="9" spans="1:5" ht="16.5" thickBot="1" x14ac:dyDescent="0.3">
      <c r="A9" s="4" t="s">
        <v>5</v>
      </c>
      <c r="B9" s="4" t="s">
        <v>6</v>
      </c>
      <c r="C9" s="4" t="s">
        <v>7</v>
      </c>
      <c r="D9" s="4" t="s">
        <v>8</v>
      </c>
      <c r="E9" s="4" t="s">
        <v>9</v>
      </c>
    </row>
    <row r="10" spans="1:5" ht="16.5" thickBot="1" x14ac:dyDescent="0.3">
      <c r="A10" s="5" t="s">
        <v>10</v>
      </c>
      <c r="B10" s="6" t="s">
        <v>11</v>
      </c>
      <c r="C10" s="7">
        <f>C11+C17+C22+C25+C28+C33+C34+C35+C36</f>
        <v>22368.6</v>
      </c>
      <c r="D10" s="7">
        <f>D11+D17+D22+D25+D28+D33+D34+D35+D36</f>
        <v>4584.8</v>
      </c>
      <c r="E10" s="8">
        <f>D10/C10*100</f>
        <v>20.496588968464724</v>
      </c>
    </row>
    <row r="11" spans="1:5" ht="31.5" x14ac:dyDescent="0.25">
      <c r="A11" s="9" t="s">
        <v>12</v>
      </c>
      <c r="B11" s="25" t="s">
        <v>13</v>
      </c>
      <c r="C11" s="10">
        <v>1800</v>
      </c>
      <c r="D11" s="10">
        <f>D12+D13+D14+D15+D16</f>
        <v>467.70000000000005</v>
      </c>
      <c r="E11" s="11">
        <f>D11/C11*100</f>
        <v>25.983333333333334</v>
      </c>
    </row>
    <row r="12" spans="1:5" ht="110.25" x14ac:dyDescent="0.25">
      <c r="A12" s="12" t="s">
        <v>63</v>
      </c>
      <c r="B12" s="26" t="s">
        <v>14</v>
      </c>
      <c r="C12" s="13">
        <v>1800</v>
      </c>
      <c r="D12" s="13">
        <v>372.6</v>
      </c>
      <c r="E12" s="14">
        <f>D12/C12*100</f>
        <v>20.700000000000003</v>
      </c>
    </row>
    <row r="13" spans="1:5" ht="78.75" x14ac:dyDescent="0.25">
      <c r="A13" s="12" t="s">
        <v>64</v>
      </c>
      <c r="B13" s="27" t="s">
        <v>15</v>
      </c>
      <c r="C13" s="15">
        <v>0</v>
      </c>
      <c r="D13" s="15">
        <v>0.1</v>
      </c>
      <c r="E13" s="15"/>
    </row>
    <row r="14" spans="1:5" ht="110.25" x14ac:dyDescent="0.25">
      <c r="A14" s="12" t="s">
        <v>65</v>
      </c>
      <c r="B14" s="27" t="s">
        <v>16</v>
      </c>
      <c r="C14" s="15">
        <v>0</v>
      </c>
      <c r="D14" s="15">
        <v>0.1</v>
      </c>
      <c r="E14" s="15"/>
    </row>
    <row r="15" spans="1:5" ht="78.75" x14ac:dyDescent="0.25">
      <c r="A15" s="12" t="s">
        <v>66</v>
      </c>
      <c r="B15" s="27" t="s">
        <v>17</v>
      </c>
      <c r="C15" s="15">
        <v>0</v>
      </c>
      <c r="D15" s="15">
        <v>9</v>
      </c>
      <c r="E15" s="15"/>
    </row>
    <row r="16" spans="1:5" ht="126" x14ac:dyDescent="0.25">
      <c r="A16" s="12" t="s">
        <v>67</v>
      </c>
      <c r="B16" s="27" t="s">
        <v>18</v>
      </c>
      <c r="C16" s="15">
        <v>0</v>
      </c>
      <c r="D16" s="15">
        <v>85.9</v>
      </c>
      <c r="E16" s="15"/>
    </row>
    <row r="17" spans="1:5" ht="31.5" x14ac:dyDescent="0.25">
      <c r="A17" s="17" t="s">
        <v>19</v>
      </c>
      <c r="B17" s="28" t="s">
        <v>20</v>
      </c>
      <c r="C17" s="18">
        <f>C18+C19+C20</f>
        <v>3761.9</v>
      </c>
      <c r="D17" s="18">
        <f>D18+D19+D20+D21</f>
        <v>765.7</v>
      </c>
      <c r="E17" s="19">
        <f>D17/C17*100</f>
        <v>20.354076397565059</v>
      </c>
    </row>
    <row r="18" spans="1:5" ht="78.75" x14ac:dyDescent="0.25">
      <c r="A18" s="16" t="s">
        <v>21</v>
      </c>
      <c r="B18" s="29" t="s">
        <v>22</v>
      </c>
      <c r="C18" s="20">
        <v>1300</v>
      </c>
      <c r="D18" s="20">
        <v>347.5</v>
      </c>
      <c r="E18" s="21">
        <f>D18/C18*100</f>
        <v>26.73076923076923</v>
      </c>
    </row>
    <row r="19" spans="1:5" ht="94.5" x14ac:dyDescent="0.25">
      <c r="A19" s="12" t="s">
        <v>23</v>
      </c>
      <c r="B19" s="29" t="s">
        <v>24</v>
      </c>
      <c r="C19" s="20">
        <v>20</v>
      </c>
      <c r="D19" s="20">
        <v>2.2999999999999998</v>
      </c>
      <c r="E19" s="21">
        <f>D19/C19*100</f>
        <v>11.5</v>
      </c>
    </row>
    <row r="20" spans="1:5" ht="78.75" x14ac:dyDescent="0.25">
      <c r="A20" s="12" t="s">
        <v>25</v>
      </c>
      <c r="B20" s="29" t="s">
        <v>26</v>
      </c>
      <c r="C20" s="20">
        <v>2441.9</v>
      </c>
      <c r="D20" s="20">
        <v>487.7</v>
      </c>
      <c r="E20" s="21">
        <f>D20/C20*100</f>
        <v>19.972152831811293</v>
      </c>
    </row>
    <row r="21" spans="1:5" ht="110.25" x14ac:dyDescent="0.25">
      <c r="A21" s="12" t="s">
        <v>68</v>
      </c>
      <c r="B21" s="30" t="s">
        <v>54</v>
      </c>
      <c r="C21" s="22">
        <v>0</v>
      </c>
      <c r="D21" s="22">
        <v>-71.8</v>
      </c>
      <c r="E21" s="21">
        <v>0</v>
      </c>
    </row>
    <row r="22" spans="1:5" ht="31.5" x14ac:dyDescent="0.25">
      <c r="A22" s="17" t="s">
        <v>27</v>
      </c>
      <c r="B22" s="31" t="s">
        <v>28</v>
      </c>
      <c r="C22" s="18">
        <f>C23+C24</f>
        <v>290</v>
      </c>
      <c r="D22" s="18">
        <f>D23+D24</f>
        <v>12.2</v>
      </c>
      <c r="E22" s="21">
        <f>D22/C22*100</f>
        <v>4.206896551724137</v>
      </c>
    </row>
    <row r="23" spans="1:5" ht="15.75" x14ac:dyDescent="0.25">
      <c r="A23" s="16" t="s">
        <v>27</v>
      </c>
      <c r="B23" s="30" t="s">
        <v>55</v>
      </c>
      <c r="C23" s="20">
        <v>290</v>
      </c>
      <c r="D23" s="20">
        <v>12.2</v>
      </c>
      <c r="E23" s="21">
        <f>D23/C23*100</f>
        <v>4.206896551724137</v>
      </c>
    </row>
    <row r="24" spans="1:5" ht="31.5" x14ac:dyDescent="0.25">
      <c r="A24" s="16" t="s">
        <v>29</v>
      </c>
      <c r="B24" s="30" t="s">
        <v>30</v>
      </c>
      <c r="C24" s="20">
        <v>0</v>
      </c>
      <c r="D24" s="20">
        <v>0</v>
      </c>
      <c r="E24" s="21">
        <v>0</v>
      </c>
    </row>
    <row r="25" spans="1:5" ht="31.5" x14ac:dyDescent="0.25">
      <c r="A25" s="17" t="s">
        <v>31</v>
      </c>
      <c r="B25" s="31" t="s">
        <v>32</v>
      </c>
      <c r="C25" s="18">
        <f>C26</f>
        <v>1800</v>
      </c>
      <c r="D25" s="18">
        <f>D26+D27</f>
        <v>233.3</v>
      </c>
      <c r="E25" s="18">
        <f>E26+E27</f>
        <v>12.572222222222223</v>
      </c>
    </row>
    <row r="26" spans="1:5" ht="78.75" x14ac:dyDescent="0.25">
      <c r="A26" s="12" t="s">
        <v>69</v>
      </c>
      <c r="B26" s="30" t="s">
        <v>56</v>
      </c>
      <c r="C26" s="20">
        <v>1800</v>
      </c>
      <c r="D26" s="20">
        <v>226.3</v>
      </c>
      <c r="E26" s="23">
        <f>D26/C26*100</f>
        <v>12.572222222222223</v>
      </c>
    </row>
    <row r="27" spans="1:5" ht="63" x14ac:dyDescent="0.25">
      <c r="A27" s="12" t="s">
        <v>70</v>
      </c>
      <c r="B27" s="30" t="s">
        <v>33</v>
      </c>
      <c r="C27" s="20">
        <v>0</v>
      </c>
      <c r="D27" s="24">
        <v>7</v>
      </c>
      <c r="E27" s="15"/>
    </row>
    <row r="28" spans="1:5" ht="31.5" x14ac:dyDescent="0.25">
      <c r="A28" s="17" t="s">
        <v>34</v>
      </c>
      <c r="B28" s="31" t="s">
        <v>35</v>
      </c>
      <c r="C28" s="18">
        <f>C29+C31</f>
        <v>4800</v>
      </c>
      <c r="D28" s="18">
        <f>D29+D30+D31+D32</f>
        <v>674.6</v>
      </c>
      <c r="E28" s="10">
        <f>E29+E31</f>
        <v>43.149572649572654</v>
      </c>
    </row>
    <row r="29" spans="1:5" ht="63" x14ac:dyDescent="0.25">
      <c r="A29" s="12" t="s">
        <v>71</v>
      </c>
      <c r="B29" s="30" t="s">
        <v>57</v>
      </c>
      <c r="C29" s="20">
        <v>900</v>
      </c>
      <c r="D29" s="20">
        <v>309.10000000000002</v>
      </c>
      <c r="E29" s="21">
        <f>D29/C29*100</f>
        <v>34.344444444444449</v>
      </c>
    </row>
    <row r="30" spans="1:5" ht="47.25" x14ac:dyDescent="0.25">
      <c r="A30" s="12" t="s">
        <v>72</v>
      </c>
      <c r="B30" s="30" t="s">
        <v>36</v>
      </c>
      <c r="C30" s="20">
        <v>0</v>
      </c>
      <c r="D30" s="20">
        <v>10</v>
      </c>
      <c r="E30" s="21">
        <v>0</v>
      </c>
    </row>
    <row r="31" spans="1:5" ht="63" x14ac:dyDescent="0.25">
      <c r="A31" s="12" t="s">
        <v>73</v>
      </c>
      <c r="B31" s="30" t="s">
        <v>58</v>
      </c>
      <c r="C31" s="20">
        <v>3900</v>
      </c>
      <c r="D31" s="20">
        <v>343.4</v>
      </c>
      <c r="E31" s="21">
        <f>D31/C31*100</f>
        <v>8.805128205128204</v>
      </c>
    </row>
    <row r="32" spans="1:5" ht="47.25" x14ac:dyDescent="0.25">
      <c r="A32" s="16" t="s">
        <v>37</v>
      </c>
      <c r="B32" s="30" t="s">
        <v>38</v>
      </c>
      <c r="C32" s="20">
        <v>0</v>
      </c>
      <c r="D32" s="20">
        <v>12.1</v>
      </c>
      <c r="E32" s="21">
        <v>0</v>
      </c>
    </row>
    <row r="33" spans="1:5" ht="63" x14ac:dyDescent="0.25">
      <c r="A33" s="16" t="s">
        <v>39</v>
      </c>
      <c r="B33" s="30" t="s">
        <v>40</v>
      </c>
      <c r="C33" s="20">
        <v>139.5</v>
      </c>
      <c r="D33" s="20">
        <v>14.7</v>
      </c>
      <c r="E33" s="21">
        <f>D33/C33*100</f>
        <v>10.53763440860215</v>
      </c>
    </row>
    <row r="34" spans="1:5" ht="31.5" x14ac:dyDescent="0.25">
      <c r="A34" s="16" t="s">
        <v>41</v>
      </c>
      <c r="B34" s="30" t="s">
        <v>42</v>
      </c>
      <c r="C34" s="20">
        <v>100</v>
      </c>
      <c r="D34" s="20">
        <v>0</v>
      </c>
      <c r="E34" s="21">
        <f>D34/C34*100</f>
        <v>0</v>
      </c>
    </row>
    <row r="35" spans="1:5" ht="126" x14ac:dyDescent="0.25">
      <c r="A35" s="12" t="s">
        <v>61</v>
      </c>
      <c r="B35" s="30" t="s">
        <v>62</v>
      </c>
      <c r="C35" s="20">
        <v>0</v>
      </c>
      <c r="D35" s="20">
        <v>0.1</v>
      </c>
      <c r="E35" s="21">
        <v>0</v>
      </c>
    </row>
    <row r="36" spans="1:5" ht="31.5" x14ac:dyDescent="0.25">
      <c r="A36" s="17" t="s">
        <v>43</v>
      </c>
      <c r="B36" s="31" t="s">
        <v>44</v>
      </c>
      <c r="C36" s="18">
        <f>C37+C38+C39</f>
        <v>9677.1999999999989</v>
      </c>
      <c r="D36" s="18">
        <f t="shared" ref="D36:E36" si="0">D37+D38+D39</f>
        <v>2416.5000000000005</v>
      </c>
      <c r="E36" s="18">
        <f t="shared" si="0"/>
        <v>147.32716014191297</v>
      </c>
    </row>
    <row r="37" spans="1:5" ht="47.25" x14ac:dyDescent="0.25">
      <c r="A37" s="12" t="s">
        <v>74</v>
      </c>
      <c r="B37" s="30" t="s">
        <v>45</v>
      </c>
      <c r="C37" s="20">
        <v>9461.1</v>
      </c>
      <c r="D37" s="20">
        <v>2365.3000000000002</v>
      </c>
      <c r="E37" s="21">
        <f>D37/C37*100</f>
        <v>25.000264239887542</v>
      </c>
    </row>
    <row r="38" spans="1:5" ht="31.5" x14ac:dyDescent="0.25">
      <c r="A38" s="16" t="s">
        <v>46</v>
      </c>
      <c r="B38" s="30" t="s">
        <v>47</v>
      </c>
      <c r="C38" s="20">
        <v>3.8</v>
      </c>
      <c r="D38" s="20">
        <v>3.8</v>
      </c>
      <c r="E38" s="21">
        <f>D38/C38*100</f>
        <v>100</v>
      </c>
    </row>
    <row r="39" spans="1:5" ht="47.25" x14ac:dyDescent="0.25">
      <c r="A39" s="16" t="s">
        <v>48</v>
      </c>
      <c r="B39" s="30" t="s">
        <v>49</v>
      </c>
      <c r="C39" s="20">
        <v>212.3</v>
      </c>
      <c r="D39" s="20">
        <v>47.4</v>
      </c>
      <c r="E39" s="21">
        <f>D39/C39*100</f>
        <v>22.326895902025434</v>
      </c>
    </row>
    <row r="41" spans="1:5" ht="15.75" x14ac:dyDescent="0.25">
      <c r="A41" s="32" t="s">
        <v>52</v>
      </c>
      <c r="B41" s="32"/>
      <c r="C41" s="32" t="s">
        <v>53</v>
      </c>
      <c r="D41" s="32"/>
    </row>
    <row r="42" spans="1:5" ht="15.75" x14ac:dyDescent="0.25">
      <c r="A42" s="32"/>
      <c r="B42" s="32"/>
      <c r="C42" s="32"/>
      <c r="D42" s="32"/>
    </row>
    <row r="43" spans="1:5" ht="15.75" x14ac:dyDescent="0.25">
      <c r="A43" s="32"/>
      <c r="B43" s="32"/>
      <c r="C43" s="32"/>
      <c r="D43" s="32"/>
    </row>
  </sheetData>
  <mergeCells count="1">
    <mergeCell ref="A6:E6"/>
  </mergeCells>
  <pageMargins left="0.9055118110236221" right="0.70866141732283472" top="0.74803149606299213" bottom="0.74803149606299213" header="0.31496062992125984" footer="0.31496062992125984"/>
  <pageSetup paperSize="9" scale="54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2020-04-27T07:28:06Z</dcterms:modified>
</cp:coreProperties>
</file>