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48" i="1"/>
  <c r="D37" i="1"/>
  <c r="D35" i="1" s="1"/>
  <c r="C37" i="1"/>
  <c r="C35" i="1" s="1"/>
  <c r="D24" i="1"/>
  <c r="C24" i="1"/>
  <c r="E126" i="1"/>
  <c r="E124" i="1"/>
  <c r="D201" i="1" l="1"/>
  <c r="C201" i="1"/>
  <c r="D200" i="1"/>
  <c r="C200" i="1"/>
  <c r="D193" i="1"/>
  <c r="C193" i="1"/>
  <c r="C192" i="1" s="1"/>
  <c r="D192" i="1"/>
  <c r="D59" i="1" l="1"/>
  <c r="C59" i="1"/>
  <c r="D140" i="1" l="1"/>
  <c r="C140" i="1"/>
  <c r="E143" i="1"/>
  <c r="E133" i="1"/>
  <c r="E134" i="1"/>
  <c r="E135" i="1"/>
  <c r="D132" i="1"/>
  <c r="C132" i="1"/>
  <c r="D120" i="1"/>
  <c r="C120" i="1"/>
  <c r="E123" i="1"/>
  <c r="E125" i="1"/>
  <c r="E121" i="1"/>
  <c r="E132" i="1" l="1"/>
  <c r="E120" i="1"/>
  <c r="D117" i="1"/>
  <c r="D116" i="1" s="1"/>
  <c r="C117" i="1"/>
  <c r="C116" i="1" s="1"/>
  <c r="D107" i="1"/>
  <c r="C107" i="1"/>
  <c r="E110" i="1"/>
  <c r="E101" i="1"/>
  <c r="E102" i="1"/>
  <c r="D100" i="1"/>
  <c r="C100" i="1"/>
  <c r="D84" i="1"/>
  <c r="D94" i="1"/>
  <c r="E85" i="1"/>
  <c r="E86" i="1"/>
  <c r="E87" i="1"/>
  <c r="E88" i="1"/>
  <c r="E89" i="1"/>
  <c r="E90" i="1"/>
  <c r="E91" i="1"/>
  <c r="E92" i="1"/>
  <c r="E93" i="1"/>
  <c r="E95" i="1"/>
  <c r="E97" i="1"/>
  <c r="E99" i="1"/>
  <c r="D96" i="1"/>
  <c r="D98" i="1"/>
  <c r="C98" i="1"/>
  <c r="C96" i="1"/>
  <c r="C94" i="1"/>
  <c r="C84" i="1"/>
  <c r="D77" i="1"/>
  <c r="C77" i="1"/>
  <c r="D80" i="1"/>
  <c r="C80" i="1"/>
  <c r="E78" i="1"/>
  <c r="E79" i="1"/>
  <c r="E81" i="1"/>
  <c r="E82" i="1"/>
  <c r="D73" i="1"/>
  <c r="C73" i="1"/>
  <c r="C83" i="1" l="1"/>
  <c r="E98" i="1"/>
  <c r="E117" i="1"/>
  <c r="E96" i="1"/>
  <c r="D83" i="1"/>
  <c r="E100" i="1"/>
  <c r="C76" i="1"/>
  <c r="E94" i="1"/>
  <c r="E84" i="1"/>
  <c r="E77" i="1"/>
  <c r="D76" i="1"/>
  <c r="E80" i="1"/>
  <c r="E57" i="1"/>
  <c r="E58" i="1"/>
  <c r="E59" i="1"/>
  <c r="E60" i="1"/>
  <c r="E62" i="1"/>
  <c r="E64" i="1"/>
  <c r="E65" i="1"/>
  <c r="E67" i="1"/>
  <c r="D66" i="1"/>
  <c r="C66" i="1"/>
  <c r="C63" i="1"/>
  <c r="C61" i="1"/>
  <c r="C56" i="1"/>
  <c r="D63" i="1"/>
  <c r="D61" i="1"/>
  <c r="D56" i="1"/>
  <c r="E61" i="1" l="1"/>
  <c r="E66" i="1"/>
  <c r="E83" i="1"/>
  <c r="C72" i="1"/>
  <c r="E76" i="1"/>
  <c r="D72" i="1"/>
  <c r="D55" i="1"/>
  <c r="E63" i="1"/>
  <c r="E56" i="1"/>
  <c r="C55" i="1"/>
  <c r="D150" i="1"/>
  <c r="C150" i="1"/>
  <c r="E155" i="1"/>
  <c r="E153" i="1"/>
  <c r="E154" i="1"/>
  <c r="D170" i="1"/>
  <c r="C170" i="1"/>
  <c r="D164" i="1"/>
  <c r="C164" i="1"/>
  <c r="E171" i="1"/>
  <c r="E169" i="1"/>
  <c r="E166" i="1"/>
  <c r="E167" i="1"/>
  <c r="D160" i="1"/>
  <c r="C160" i="1"/>
  <c r="E163" i="1"/>
  <c r="E186" i="1"/>
  <c r="D185" i="1"/>
  <c r="D184" i="1" s="1"/>
  <c r="C185" i="1"/>
  <c r="C184" i="1" s="1"/>
  <c r="C176" i="1" s="1"/>
  <c r="E161" i="1"/>
  <c r="E142" i="1"/>
  <c r="E119" i="1"/>
  <c r="E109" i="1"/>
  <c r="E75" i="1"/>
  <c r="E164" i="1" l="1"/>
  <c r="E184" i="1"/>
  <c r="C159" i="1"/>
  <c r="E170" i="1"/>
  <c r="D159" i="1"/>
  <c r="C131" i="1"/>
  <c r="E185" i="1"/>
  <c r="E177" i="1"/>
  <c r="D34" i="1"/>
  <c r="C34" i="1"/>
  <c r="E49" i="1"/>
  <c r="E38" i="1"/>
  <c r="E39" i="1"/>
  <c r="E40" i="1"/>
  <c r="E41" i="1"/>
  <c r="E42" i="1"/>
  <c r="E43" i="1"/>
  <c r="E45" i="1"/>
  <c r="E46" i="1"/>
  <c r="E47" i="1"/>
  <c r="A37" i="1"/>
  <c r="E36" i="1"/>
  <c r="E14" i="1"/>
  <c r="E15" i="1"/>
  <c r="E16" i="1"/>
  <c r="E17" i="1"/>
  <c r="E18" i="1"/>
  <c r="E19" i="1"/>
  <c r="E20" i="1"/>
  <c r="E21" i="1"/>
  <c r="E22" i="1"/>
  <c r="E23" i="1"/>
  <c r="E26" i="1"/>
  <c r="E27" i="1"/>
  <c r="E28" i="1"/>
  <c r="D13" i="1"/>
  <c r="C13" i="1"/>
  <c r="E24" i="1" l="1"/>
  <c r="E13" i="1"/>
  <c r="D176" i="1"/>
  <c r="E176" i="1" s="1"/>
  <c r="E34" i="1"/>
  <c r="E35" i="1"/>
  <c r="D12" i="1"/>
  <c r="C12" i="1"/>
  <c r="E12" i="1" l="1"/>
  <c r="E160" i="1"/>
  <c r="E159" i="1" l="1"/>
  <c r="E151" i="1" l="1"/>
  <c r="E150" i="1" l="1"/>
  <c r="E141" i="1" l="1"/>
  <c r="E140" i="1" l="1"/>
  <c r="D131" i="1" l="1"/>
  <c r="E131" i="1" l="1"/>
  <c r="E118" i="1" l="1"/>
  <c r="E116" i="1" l="1"/>
  <c r="E108" i="1" l="1"/>
  <c r="E107" i="1" l="1"/>
  <c r="E73" i="1" l="1"/>
  <c r="E72" i="1" l="1"/>
  <c r="E55" i="1" l="1"/>
</calcChain>
</file>

<file path=xl/sharedStrings.xml><?xml version="1.0" encoding="utf-8"?>
<sst xmlns="http://schemas.openxmlformats.org/spreadsheetml/2006/main" count="267" uniqueCount="159">
  <si>
    <t>№ п/п</t>
  </si>
  <si>
    <t>наименование мероприятия</t>
  </si>
  <si>
    <t>процент исполнения %</t>
  </si>
  <si>
    <t xml:space="preserve">Всего утверждено </t>
  </si>
  <si>
    <t>Скос сорной растительности вдоль дорог местного значения</t>
  </si>
  <si>
    <t>Спил и дробление аварийных деревьев вдоль дорог местного значения</t>
  </si>
  <si>
    <t>Сбор бросового мусора на обочинах вдоль дорог местного значения</t>
  </si>
  <si>
    <t>Чистка дорог от снега</t>
  </si>
  <si>
    <t>Установка ламп уличного освещения</t>
  </si>
  <si>
    <t>Обеспечение безопасности дорожного движения</t>
  </si>
  <si>
    <t>Нанесение дорожной разметки по ул.Мичурина и ул.Чапаева в ст.Новодмитриевской</t>
  </si>
  <si>
    <t>Услуги системного администратора</t>
  </si>
  <si>
    <t>ПО АС Бюджет поселения</t>
  </si>
  <si>
    <t>Право использования программы «Контур-Диадок»</t>
  </si>
  <si>
    <t>АРМ Муниципал</t>
  </si>
  <si>
    <t>Контракная система в сфере закупок управление муниципальными закупками</t>
  </si>
  <si>
    <t>Публикация в газете «Зори Предгорья»</t>
  </si>
  <si>
    <t xml:space="preserve">Муниципальная программа «Информационное
 общество Северского района в Новодмитриевском сельском поселении на 2024-2026 годы»
</t>
  </si>
  <si>
    <t>Муниципальная программа «Молодёжь Северского района на 2024-2026 годы в Новодмитриевском сельском поселении»</t>
  </si>
  <si>
    <t>Муниципальная программа «Развитие культуры на 2024-2026 годы в Новодмитриевском сельском поселении»</t>
  </si>
  <si>
    <t xml:space="preserve">Муниципальная программа «Поддержка социально-ориентированных некоммерческих организаций в Новодмитриевском сельском поселении на 2024-2026 годы» </t>
  </si>
  <si>
    <t>Муниципальная программа «Социально-экономическое развитие в Новодмитриевском сельском поселении Северского района на 2024-2026 годы»</t>
  </si>
  <si>
    <t>Муниципальная программа «Обеспечение безопасности населения и развития казачества на 2024-2026 годы в Новодмитриевском сельском поселении»</t>
  </si>
  <si>
    <t>Муниципальная программа «Региональная политика и развитие гражданского общества на 2024-2026 годы в Новодмитриевском сельском поселении»</t>
  </si>
  <si>
    <r>
      <t>Реализация мероприятий по развитию территориального общественного самоуправления на территории поселения</t>
    </r>
    <r>
      <rPr>
        <sz val="11"/>
        <color theme="1"/>
        <rFont val="Times New Roman"/>
        <family val="1"/>
        <charset val="204"/>
      </rPr>
      <t xml:space="preserve"> </t>
    </r>
  </si>
  <si>
    <t>Устройство оголовка водопропускной трубы в теле дамбы</t>
  </si>
  <si>
    <t>Увеличение стоимости основных средств</t>
  </si>
  <si>
    <t>Ранец противопажарный РП18 Ермак</t>
  </si>
  <si>
    <t>Мероприятия по обеспечению пожарной безопасности</t>
  </si>
  <si>
    <t>Работы, услуги по содержанию имущества в том числе</t>
  </si>
  <si>
    <t>Услуги по установке пуско-наладке, ТО СИКЗ-1 в административном здании ул. Евтюхова,2 ст.Новодмитриевская</t>
  </si>
  <si>
    <t>Проверка дымоотводящей и вентиляционной системы в административном здании ул. Евтюхова,2 ст.Новодмитриевская</t>
  </si>
  <si>
    <t>Хлопушка резиновая с черенком для тушения кромки пожаров</t>
  </si>
  <si>
    <t>Подпрограмма "Поддержка и развитие Кубанского казачества"</t>
  </si>
  <si>
    <t>Топографическая съемка для газоснабжения мемориала по ул.Красная 67А</t>
  </si>
  <si>
    <t>Кадастровые работы</t>
  </si>
  <si>
    <t>Экспертиза состояния жилого дома на предмет разрушения ул.Чапаева,2 ст.Новодмитриевской</t>
  </si>
  <si>
    <t>Замена водонапорной башни х.Оазис</t>
  </si>
  <si>
    <t>Техническое обслуживание газопровода в х.Оазис</t>
  </si>
  <si>
    <t>Бактериологическое исследование питьевой воды</t>
  </si>
  <si>
    <t>Коммунальные расходы</t>
  </si>
  <si>
    <t>Организация освещения населенных пунктов</t>
  </si>
  <si>
    <t>Мероприятия по организации ритуальных услуг и содержанию мест захоронения в Новодмитриевском сельском поселении</t>
  </si>
  <si>
    <t>Закупка энергетических ресурсов</t>
  </si>
  <si>
    <t xml:space="preserve">Работы, услуги по содержанию имущества    </t>
  </si>
  <si>
    <t>1.1</t>
  </si>
  <si>
    <t>2.1</t>
  </si>
  <si>
    <t>2.2</t>
  </si>
  <si>
    <t>Услуги по спилу и выносу аварийных деревьев на территории кладбища</t>
  </si>
  <si>
    <t>Услуги по уборке мусора на территории поселения</t>
  </si>
  <si>
    <t>Спил и дробление аварийных деревьев вдоль дорог местного значения и на территории поселения</t>
  </si>
  <si>
    <t xml:space="preserve">Скос сорной растительности на территории поселения </t>
  </si>
  <si>
    <t>3.1</t>
  </si>
  <si>
    <t>3.2</t>
  </si>
  <si>
    <t>3.3</t>
  </si>
  <si>
    <t>3.4</t>
  </si>
  <si>
    <t>3.5</t>
  </si>
  <si>
    <t>3.6</t>
  </si>
  <si>
    <t>Обустройство беговой дорожки на футбольном поле по ул.Мира в ст.Новодмитриевской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</si>
  <si>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</si>
  <si>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Транспортные услуги</t>
  </si>
  <si>
    <t>Мероприятия в сфере сохранения и развития культуры</t>
  </si>
  <si>
    <t>1.2</t>
  </si>
  <si>
    <t>2.3</t>
  </si>
  <si>
    <t>Предоставление субсидий бюджетным, автономным учреждениям и иным некоммерческим организациям</t>
  </si>
  <si>
    <t>1.3.</t>
  </si>
  <si>
    <t>1.4</t>
  </si>
  <si>
    <t>1.5</t>
  </si>
  <si>
    <t>1.6</t>
  </si>
  <si>
    <t>1.7</t>
  </si>
  <si>
    <t>1.8</t>
  </si>
  <si>
    <t>1.9</t>
  </si>
  <si>
    <t>1.10</t>
  </si>
  <si>
    <t xml:space="preserve">содержание дорог местного значения </t>
  </si>
  <si>
    <t>2.4</t>
  </si>
  <si>
    <t>2.5</t>
  </si>
  <si>
    <t>2.6</t>
  </si>
  <si>
    <t>Устанение порывов на водопроводной сети поселения с заменой водопроводных труб</t>
  </si>
  <si>
    <t>1.3</t>
  </si>
  <si>
    <t>4.1</t>
  </si>
  <si>
    <t>Благоустройство территории поселения</t>
  </si>
  <si>
    <t>ОТЧЕТ</t>
  </si>
  <si>
    <t>Муниципальная программа «Доступная среда на территории Новодмитриевского сельского поселения на 2024-2026 годы»</t>
  </si>
  <si>
    <t>Муниципальная программа «Поддержка малого и среднего предпринимательства в Новодмитриевском сельском поселении Северского района на 2024-2026годы» 
»</t>
  </si>
  <si>
    <t>И.В.Бакалова</t>
  </si>
  <si>
    <t>О.А.Лай</t>
  </si>
  <si>
    <t>Организация озеленения территории и обустройство зеленых зон малыми архитектурными формами (денежные средства перенесены на 2025год )</t>
  </si>
  <si>
    <t>Грейдирование, выравнивание, отсыпка дорог местного значения</t>
  </si>
  <si>
    <t>Приобретение инертных материалов для подсыпки дорог местного значения</t>
  </si>
  <si>
    <t xml:space="preserve">Услуги спецтехники: копка, чистка кюветов вдоль дорог местного значения  </t>
  </si>
  <si>
    <t>Услуги по выполнению проектно-изыскательских работ: капитальный ремонт автодороги по ул.Красная, ул.Мира, ул.Горького в ст.Новодмитриевской</t>
  </si>
  <si>
    <t>Закупка энергетических ресурсов уличное освещение вдоль дорог месного значения (из расчета 325 светильников)</t>
  </si>
  <si>
    <t>Устранение неисправностей (восстановление работоспособности) отдельных объектов нефинансовых активов, а также объектов и систем, в том числе на:</t>
  </si>
  <si>
    <t>Установка дополнительных и замена сгоревших светильников, обустройство крепежа на монтажной ленте</t>
  </si>
  <si>
    <t>Приобретение светильников и дополнительных расходных материалов для замены и закрепления светильников</t>
  </si>
  <si>
    <t>Абонентская плата за телематические услуги связи в пользу абонента (интернет)</t>
  </si>
  <si>
    <t>Приобретение неисключительных прав на результаты интеллектуальной деятельности, в том числе приобретение пользовательских, лицензионных прав на программное обеспечение, приобретение и обновление справочно-информационных баз данных всего в том числе:</t>
  </si>
  <si>
    <t>Информационно-техническое обслуживание "Советник Проф", доступ к системе</t>
  </si>
  <si>
    <t>Право на программу ЭВМ (ведение похозяйственной книги)</t>
  </si>
  <si>
    <t>Услуги по защите электронного документооборота (поддержке программного продукта) с использованием сертификационных средств криптографической защиты информации</t>
  </si>
  <si>
    <t>Программное обеспечение "ВипНет Клиент"</t>
  </si>
  <si>
    <t>Типографские работы, услуги, в том числе:</t>
  </si>
  <si>
    <t>Сопровождение программного обеспечения ЕПГУ, ГИС ГМП, ПГС, ПОС, ЕИС, СКДФ, ЕРВК</t>
  </si>
  <si>
    <t>Ремонт и содержание скважин (замена насосов ремонт насосов, подъем и установка в скважину)</t>
  </si>
  <si>
    <t>Прочие работы,  услуги</t>
  </si>
  <si>
    <t>Специальная техника на базе шасси трактора (Трактор Беларусь 82.1), в том числе транспортные услуги</t>
  </si>
  <si>
    <t>Экспертиза проектной документации объекта «Водопроводные сети»</t>
  </si>
  <si>
    <t>Электропотребление артизианских скважин: всего 7 единиц, находящихся в собственности поселения</t>
  </si>
  <si>
    <t>утверждено на 2024 год решением Совета (изменения) от 19.12.2024г. №24</t>
  </si>
  <si>
    <t>Содержание систем водоснабжения и водоотведения поселения, в том числе:</t>
  </si>
  <si>
    <t>Мемориал воинам, погибшим в годы ВОВ, расположенный в ст.Новодмитриевская, ул.Красная,67; электроустановки административного здания администрации Новодмитриевского сп, расположенного в ст.Новодмитриевская, ул.Евтюхова,2</t>
  </si>
  <si>
    <t xml:space="preserve">Расходы по оплате договоров на вывоз твердых бытовых отходов, в том числе по объектам: территория кладбища по ул.Орджоникидзе в ст.Новодмитриевская </t>
  </si>
  <si>
    <t>Арендная плата за пользование имуществом всего, в том числе по объектам: аренда контейнеров</t>
  </si>
  <si>
    <t>Услуги спец. техники по наведению порядка на кладбище и прилегающей территории</t>
  </si>
  <si>
    <t>Работы, услуги по содержанию имущества,  в том числе:</t>
  </si>
  <si>
    <t>Услуги спецтехники: чистка копка кюветов вдоль дорог местного значения</t>
  </si>
  <si>
    <t>Диагностика, ТО, ремонт экскаватора ЭО-210</t>
  </si>
  <si>
    <t>Мероприятия по обустройству, ремонту и содержанию нефинансовых активов Новодмитриевского сельского поселения (мемориал воинам, погибшим в годы ВОВ, баскетбольная площадка, сквер, парк в районе Дома культуры)</t>
  </si>
  <si>
    <t>Дезинсекция (акарицидная обработка)</t>
  </si>
  <si>
    <t>ТО системы видеонаблюдения (аренда камер видеонаблюдения)</t>
  </si>
  <si>
    <t>Услуги работы для целей капитальных вложений, в том числе:</t>
  </si>
  <si>
    <t>Газификация объекта мемориал воинам, погибщим в годы ВОВ, восстановление комплекса «Вечный огонь», расположенного в ст.Новодмитриевская, ул.Красная 67</t>
  </si>
  <si>
    <t>Увеличение стоимости основных средств, в том числе:</t>
  </si>
  <si>
    <t>Приобретение детских площадок и игровых комплексов, урны</t>
  </si>
  <si>
    <t>Поддержка местных инициатив граждан по вопросам развития территорий, в том числе:</t>
  </si>
  <si>
    <t>разработка проектной и сметной документации для ремонта объектов нефинансовых активов, в том числе:</t>
  </si>
  <si>
    <t>ПСД "Озеленение и благоустройство парка"  - в районе Дома культуры в ст.Новодмитриевской, ул.Красная 69</t>
  </si>
  <si>
    <t>Проверка сметной документации "Озеленение и благоустройство парка"</t>
  </si>
  <si>
    <t>Увеличение стоимости прочих оборотных запасов (материалов - листовки, баннеры СВО)</t>
  </si>
  <si>
    <t>Безвозмездные перечисления текущего характера государственным (муниципальным) учреждениям</t>
  </si>
  <si>
    <t>Субсидия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МБУК Новодмитриевская ЦКС</t>
  </si>
  <si>
    <t>Субсидии бюджетным учреждениям на иные цели (оплата пожарной сигнализации) МБУК Новодмитриевская ЦКС</t>
  </si>
  <si>
    <t>Стойки под флаги. Информационные стенды</t>
  </si>
  <si>
    <t>Увеличение стоимости прочих оборотных запасов (материалов), в том числе:</t>
  </si>
  <si>
    <t>Флаги, баннеры, листовки, таблички информационные</t>
  </si>
  <si>
    <t>Увеличение стоимости прочих материальных запасов однократного применения, в том числе:</t>
  </si>
  <si>
    <t>Приобретение цветочных букетов для поздравления</t>
  </si>
  <si>
    <t>Поддержка Северской районной организации Краснодарской краевой организации общероссийской общественной организации «Всероссийское общество инвалидов», Соглашение 4</t>
  </si>
  <si>
    <t>Поддержка Северской районной организации Краснодарской краевой общественной организации ветеранов(пенсионеров и инвалидов)войны, труда, вооруженных сил и правоохранительных органов», Соглашение 2</t>
  </si>
  <si>
    <t>Увеличение стоимости мягкого инвентаря (футболки с логотипом "Новодмитриевское сельское поселение")</t>
  </si>
  <si>
    <t>Увеличение стоимости прочих оборотных запасов (материалов)(туристическое снаряжение)</t>
  </si>
  <si>
    <t>Страхование дамбы 2100м, год постройки 1974, ст.Новодмитриевская, ул.Орджоникидзе</t>
  </si>
  <si>
    <t>Прочие работы, услуги, в том числе: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</si>
  <si>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</si>
  <si>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Увеличение стоимости прочих оборотных запасов (материалов) , в том числе:</t>
  </si>
  <si>
    <t>Поддержка Новодмитриевского хуторского казачьего общества. Предоставление субсидии согласно соглашения</t>
  </si>
  <si>
    <t xml:space="preserve">Приобретены новогодние праздничные наборы конфет для детей из многодетных семей </t>
  </si>
  <si>
    <t>Обеспечение мероприятий, направленных на создание для инвалидов и маломобильных граждан условий доступности объектов социальной и транспортной инфраструктуры</t>
  </si>
  <si>
    <t>Создание условий для развития субъектов малого и среднего предпринимательства в условиях формирования конкурентной среды в экономике Новодмитриевского сельского поселения</t>
  </si>
  <si>
    <t>об исполнении плана реализации муниципальных программ Новодмитриевского сельского поселения Северского района за 2024 год</t>
  </si>
  <si>
    <t>за 2024 год</t>
  </si>
  <si>
    <t>Муниципальная программа «Развитие жилищно-коммунальной инфраструктуры в Новодмитриевском сельском поселении на 2024-2026 годы»</t>
  </si>
  <si>
    <t xml:space="preserve">Согласовано: Начальник финансового отдела </t>
  </si>
  <si>
    <t>Подготовил: Ведущий специалист финансового отдела</t>
  </si>
  <si>
    <t>Муниципальная программа "Благоустройство территории в Новодмитриевском сельском поселении на 2024-2026 годы"</t>
  </si>
  <si>
    <t>исполнено за 2024 год</t>
  </si>
  <si>
    <t>Муниципальная программа "Комплексное и устойчивое развитие в сфере дорожного хозяйства в Новодмитриевском сельском поселении Северского района на 2024-2026 годы"</t>
  </si>
  <si>
    <t xml:space="preserve">Муниципальная программа «Развитие физической культуры и спорта на 2024-2026 годы в Новодмитриевском сельском поселении» 
</t>
  </si>
  <si>
    <t xml:space="preserve">Муниципальная программа «Профилактика по незаконному обороту наркотических средств, психотропных веществ и их прекурсоров на территории Новодмитриевского сельского поселения Северского района на 2024-2026 годы»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</si>
</sst>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/>
    <xf numFmtId="0" fontId="1" fillId="0" borderId="1" xfId="0" applyFont="1" applyBorder="1" applyAlignment="1">
      <alignment wrapText="1"/>
    </xf>
    <xf numFmtId="0" fontId="6" fillId="0" borderId="7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/>
    <xf numFmtId="0" fontId="1" fillId="0" borderId="0" xfId="0" applyFont="1"/>
    <xf numFmtId="0" fontId="1" fillId="0" borderId="9" xfId="0" applyFont="1" applyBorder="1"/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5" xfId="0" applyFont="1" applyBorder="1"/>
    <xf numFmtId="0" fontId="5" fillId="0" borderId="1" xfId="0" applyFont="1" applyBorder="1" applyAlignment="1">
      <alignment horizontal="center" vertical="top"/>
    </xf>
    <xf numFmtId="164" fontId="1" fillId="0" borderId="5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1" fillId="0" borderId="9" xfId="0" applyFont="1" applyBorder="1" applyAlignment="1">
      <alignment vertical="top" wrapText="1"/>
    </xf>
    <xf numFmtId="164" fontId="1" fillId="0" borderId="9" xfId="0" applyNumberFormat="1" applyFont="1" applyBorder="1"/>
    <xf numFmtId="0" fontId="1" fillId="0" borderId="0" xfId="0" applyFont="1" applyBorder="1" applyAlignment="1">
      <alignment vertical="top" wrapText="1"/>
    </xf>
    <xf numFmtId="164" fontId="1" fillId="0" borderId="0" xfId="0" applyNumberFormat="1" applyFont="1" applyBorder="1"/>
    <xf numFmtId="0" fontId="5" fillId="0" borderId="0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164" fontId="5" fillId="0" borderId="5" xfId="0" applyNumberFormat="1" applyFont="1" applyBorder="1"/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07"/>
  <sheetViews>
    <sheetView tabSelected="1" topLeftCell="A136" zoomScale="115" zoomScaleNormal="115" workbookViewId="0">
      <selection activeCell="B197" sqref="B197:E197"/>
    </sheetView>
  </sheetViews>
  <sheetFormatPr defaultColWidth="8.85546875" defaultRowHeight="15" x14ac:dyDescent="0.25"/>
  <cols>
    <col min="1" max="1" width="5.140625" style="17" customWidth="1"/>
    <col min="2" max="2" width="39.140625" style="17" customWidth="1"/>
    <col min="3" max="3" width="21.42578125" style="17" customWidth="1"/>
    <col min="4" max="4" width="12.28515625" style="17" customWidth="1"/>
    <col min="5" max="5" width="10.28515625" style="17" customWidth="1"/>
    <col min="6" max="16384" width="8.85546875" style="17"/>
  </cols>
  <sheetData>
    <row r="2" spans="1:5" ht="18.75" x14ac:dyDescent="0.3">
      <c r="B2" s="78" t="s">
        <v>81</v>
      </c>
      <c r="C2" s="78"/>
      <c r="D2" s="78"/>
      <c r="E2" s="79"/>
    </row>
    <row r="3" spans="1:5" ht="17.45" customHeight="1" x14ac:dyDescent="0.25">
      <c r="B3" s="80" t="s">
        <v>149</v>
      </c>
      <c r="C3" s="80"/>
      <c r="D3" s="80"/>
      <c r="E3" s="80"/>
    </row>
    <row r="4" spans="1:5" ht="18.75" x14ac:dyDescent="0.3">
      <c r="B4" s="78" t="s">
        <v>150</v>
      </c>
      <c r="C4" s="78"/>
      <c r="D4" s="78"/>
      <c r="E4" s="78"/>
    </row>
    <row r="8" spans="1:5" ht="48" customHeight="1" x14ac:dyDescent="0.25">
      <c r="A8" s="43">
        <v>1</v>
      </c>
      <c r="B8" s="77" t="s">
        <v>156</v>
      </c>
      <c r="C8" s="77"/>
      <c r="D8" s="77"/>
      <c r="E8" s="77"/>
    </row>
    <row r="9" spans="1:5" ht="12" customHeight="1" x14ac:dyDescent="0.3">
      <c r="B9" s="44"/>
    </row>
    <row r="11" spans="1:5" ht="51" x14ac:dyDescent="0.25">
      <c r="A11" s="6" t="s">
        <v>0</v>
      </c>
      <c r="B11" s="6" t="s">
        <v>1</v>
      </c>
      <c r="C11" s="6" t="s">
        <v>108</v>
      </c>
      <c r="D11" s="6" t="s">
        <v>155</v>
      </c>
      <c r="E11" s="6" t="s">
        <v>2</v>
      </c>
    </row>
    <row r="12" spans="1:5" x14ac:dyDescent="0.25">
      <c r="A12" s="16"/>
      <c r="B12" s="7" t="s">
        <v>3</v>
      </c>
      <c r="C12" s="7">
        <f>C13+C24</f>
        <v>5018.8</v>
      </c>
      <c r="D12" s="7">
        <f>D13+D24</f>
        <v>4827.3999999999996</v>
      </c>
      <c r="E12" s="27">
        <f>D12/C12*100</f>
        <v>96.18633936399138</v>
      </c>
    </row>
    <row r="13" spans="1:5" ht="29.25" x14ac:dyDescent="0.25">
      <c r="A13" s="7">
        <v>1</v>
      </c>
      <c r="B13" s="26" t="s">
        <v>73</v>
      </c>
      <c r="C13" s="26">
        <f>SUM(C14:C23)</f>
        <v>4578.8</v>
      </c>
      <c r="D13" s="26">
        <f>SUM(D14:D23)</f>
        <v>4409.5</v>
      </c>
      <c r="E13" s="27">
        <f t="shared" ref="E13:E28" si="0">D13/C13*100</f>
        <v>96.30252467895518</v>
      </c>
    </row>
    <row r="14" spans="1:5" ht="30" x14ac:dyDescent="0.25">
      <c r="A14" s="30" t="s">
        <v>45</v>
      </c>
      <c r="B14" s="15" t="s">
        <v>87</v>
      </c>
      <c r="C14" s="16">
        <v>945</v>
      </c>
      <c r="D14" s="16">
        <v>944</v>
      </c>
      <c r="E14" s="28">
        <f t="shared" si="0"/>
        <v>99.894179894179885</v>
      </c>
    </row>
    <row r="15" spans="1:5" ht="30" x14ac:dyDescent="0.25">
      <c r="A15" s="30" t="s">
        <v>62</v>
      </c>
      <c r="B15" s="15" t="s">
        <v>88</v>
      </c>
      <c r="C15" s="16">
        <v>1300</v>
      </c>
      <c r="D15" s="16">
        <v>1297</v>
      </c>
      <c r="E15" s="28">
        <f t="shared" si="0"/>
        <v>99.769230769230759</v>
      </c>
    </row>
    <row r="16" spans="1:5" ht="30" x14ac:dyDescent="0.25">
      <c r="A16" s="30" t="s">
        <v>65</v>
      </c>
      <c r="B16" s="15" t="s">
        <v>89</v>
      </c>
      <c r="C16" s="16">
        <v>416.5</v>
      </c>
      <c r="D16" s="16">
        <v>411.9</v>
      </c>
      <c r="E16" s="28">
        <f t="shared" si="0"/>
        <v>98.895558223289314</v>
      </c>
    </row>
    <row r="17" spans="1:5" ht="30" x14ac:dyDescent="0.25">
      <c r="A17" s="30" t="s">
        <v>66</v>
      </c>
      <c r="B17" s="15" t="s">
        <v>4</v>
      </c>
      <c r="C17" s="16">
        <v>112.5</v>
      </c>
      <c r="D17" s="16">
        <v>112.5</v>
      </c>
      <c r="E17" s="28">
        <f t="shared" si="0"/>
        <v>100</v>
      </c>
    </row>
    <row r="18" spans="1:5" ht="30" x14ac:dyDescent="0.25">
      <c r="A18" s="30" t="s">
        <v>67</v>
      </c>
      <c r="B18" s="15" t="s">
        <v>5</v>
      </c>
      <c r="C18" s="16">
        <v>172.5</v>
      </c>
      <c r="D18" s="16">
        <v>172.5</v>
      </c>
      <c r="E18" s="28">
        <f t="shared" si="0"/>
        <v>100</v>
      </c>
    </row>
    <row r="19" spans="1:5" ht="30" x14ac:dyDescent="0.25">
      <c r="A19" s="30" t="s">
        <v>68</v>
      </c>
      <c r="B19" s="15" t="s">
        <v>6</v>
      </c>
      <c r="C19" s="16">
        <v>145.80000000000001</v>
      </c>
      <c r="D19" s="16">
        <v>145.80000000000001</v>
      </c>
      <c r="E19" s="28">
        <f t="shared" si="0"/>
        <v>100</v>
      </c>
    </row>
    <row r="20" spans="1:5" x14ac:dyDescent="0.25">
      <c r="A20" s="30" t="s">
        <v>69</v>
      </c>
      <c r="B20" s="15" t="s">
        <v>7</v>
      </c>
      <c r="C20" s="16">
        <v>105</v>
      </c>
      <c r="D20" s="16">
        <v>105</v>
      </c>
      <c r="E20" s="28">
        <f t="shared" si="0"/>
        <v>100</v>
      </c>
    </row>
    <row r="21" spans="1:5" x14ac:dyDescent="0.25">
      <c r="A21" s="30" t="s">
        <v>70</v>
      </c>
      <c r="B21" s="15" t="s">
        <v>8</v>
      </c>
      <c r="C21" s="16">
        <v>22.5</v>
      </c>
      <c r="D21" s="16">
        <v>22.5</v>
      </c>
      <c r="E21" s="28">
        <f t="shared" si="0"/>
        <v>100</v>
      </c>
    </row>
    <row r="22" spans="1:5" ht="64.5" customHeight="1" x14ac:dyDescent="0.25">
      <c r="A22" s="30" t="s">
        <v>71</v>
      </c>
      <c r="B22" s="15" t="s">
        <v>90</v>
      </c>
      <c r="C22" s="16">
        <v>196</v>
      </c>
      <c r="D22" s="16">
        <v>196</v>
      </c>
      <c r="E22" s="28">
        <f t="shared" si="0"/>
        <v>100</v>
      </c>
    </row>
    <row r="23" spans="1:5" ht="45" x14ac:dyDescent="0.25">
      <c r="A23" s="30" t="s">
        <v>72</v>
      </c>
      <c r="B23" s="15" t="s">
        <v>91</v>
      </c>
      <c r="C23" s="16">
        <v>1163</v>
      </c>
      <c r="D23" s="16">
        <v>1002.3</v>
      </c>
      <c r="E23" s="28">
        <f t="shared" si="0"/>
        <v>86.182287188306105</v>
      </c>
    </row>
    <row r="24" spans="1:5" ht="29.25" x14ac:dyDescent="0.25">
      <c r="A24" s="7">
        <v>2</v>
      </c>
      <c r="B24" s="26" t="s">
        <v>9</v>
      </c>
      <c r="C24" s="26">
        <f>C26+C27+C28</f>
        <v>440</v>
      </c>
      <c r="D24" s="26">
        <f>D26+D27+D28</f>
        <v>417.90000000000003</v>
      </c>
      <c r="E24" s="28">
        <f t="shared" si="0"/>
        <v>94.977272727272734</v>
      </c>
    </row>
    <row r="25" spans="1:5" ht="78.75" customHeight="1" x14ac:dyDescent="0.25">
      <c r="A25" s="16"/>
      <c r="B25" s="20" t="s">
        <v>92</v>
      </c>
      <c r="C25" s="16">
        <v>440</v>
      </c>
      <c r="D25" s="16">
        <v>417.9</v>
      </c>
      <c r="E25" s="28"/>
    </row>
    <row r="26" spans="1:5" ht="45" x14ac:dyDescent="0.25">
      <c r="A26" s="30" t="s">
        <v>46</v>
      </c>
      <c r="B26" s="20" t="s">
        <v>93</v>
      </c>
      <c r="C26" s="16">
        <v>80</v>
      </c>
      <c r="D26" s="16">
        <v>78.099999999999994</v>
      </c>
      <c r="E26" s="28">
        <f t="shared" si="0"/>
        <v>97.625</v>
      </c>
    </row>
    <row r="27" spans="1:5" ht="45" x14ac:dyDescent="0.25">
      <c r="A27" s="30" t="s">
        <v>47</v>
      </c>
      <c r="B27" s="8" t="s">
        <v>10</v>
      </c>
      <c r="C27" s="16">
        <v>75</v>
      </c>
      <c r="D27" s="16">
        <v>60.2</v>
      </c>
      <c r="E27" s="28">
        <f t="shared" si="0"/>
        <v>80.26666666666668</v>
      </c>
    </row>
    <row r="28" spans="1:5" ht="45" x14ac:dyDescent="0.25">
      <c r="A28" s="30" t="s">
        <v>63</v>
      </c>
      <c r="B28" s="15" t="s">
        <v>94</v>
      </c>
      <c r="C28" s="16">
        <v>285</v>
      </c>
      <c r="D28" s="16">
        <v>279.60000000000002</v>
      </c>
      <c r="E28" s="28">
        <f t="shared" si="0"/>
        <v>98.10526315789474</v>
      </c>
    </row>
    <row r="29" spans="1:5" x14ac:dyDescent="0.25">
      <c r="A29" s="18"/>
      <c r="B29" s="45"/>
      <c r="C29" s="18"/>
      <c r="D29" s="18"/>
      <c r="E29" s="46"/>
    </row>
    <row r="30" spans="1:5" x14ac:dyDescent="0.25">
      <c r="A30" s="36"/>
      <c r="B30" s="47"/>
      <c r="C30" s="36"/>
      <c r="D30" s="36"/>
      <c r="E30" s="48"/>
    </row>
    <row r="31" spans="1:5" ht="48.6" customHeight="1" x14ac:dyDescent="0.25">
      <c r="A31" s="49">
        <v>2</v>
      </c>
      <c r="B31" s="70" t="s">
        <v>17</v>
      </c>
      <c r="C31" s="70"/>
      <c r="D31" s="70"/>
      <c r="E31" s="70"/>
    </row>
    <row r="32" spans="1:5" x14ac:dyDescent="0.25">
      <c r="A32" s="36"/>
      <c r="B32" s="37"/>
      <c r="C32" s="36"/>
      <c r="D32" s="36"/>
      <c r="E32" s="36"/>
    </row>
    <row r="33" spans="1:5" ht="51" x14ac:dyDescent="0.25">
      <c r="A33" s="6" t="s">
        <v>0</v>
      </c>
      <c r="B33" s="6" t="s">
        <v>1</v>
      </c>
      <c r="C33" s="6" t="s">
        <v>108</v>
      </c>
      <c r="D33" s="6" t="s">
        <v>155</v>
      </c>
      <c r="E33" s="6" t="s">
        <v>2</v>
      </c>
    </row>
    <row r="34" spans="1:5" x14ac:dyDescent="0.25">
      <c r="A34" s="16"/>
      <c r="B34" s="7" t="s">
        <v>3</v>
      </c>
      <c r="C34" s="7">
        <f>C35</f>
        <v>634.29999999999995</v>
      </c>
      <c r="D34" s="7">
        <f>D35</f>
        <v>584.79999999999995</v>
      </c>
      <c r="E34" s="27">
        <f>D34/C34*100</f>
        <v>92.196121708970509</v>
      </c>
    </row>
    <row r="35" spans="1:5" x14ac:dyDescent="0.25">
      <c r="A35" s="7"/>
      <c r="B35" s="26"/>
      <c r="C35" s="26">
        <f>C36+C37+C44+C48</f>
        <v>634.29999999999995</v>
      </c>
      <c r="D35" s="26">
        <f>D36+D37+D44+D48</f>
        <v>584.79999999999995</v>
      </c>
      <c r="E35" s="27">
        <f t="shared" ref="E35:E49" si="1">D35/C35*100</f>
        <v>92.196121708970509</v>
      </c>
    </row>
    <row r="36" spans="1:5" ht="45.75" thickBot="1" x14ac:dyDescent="0.3">
      <c r="A36" s="16">
        <v>1</v>
      </c>
      <c r="B36" s="12" t="s">
        <v>95</v>
      </c>
      <c r="C36" s="16">
        <v>45.5</v>
      </c>
      <c r="D36" s="16">
        <v>42</v>
      </c>
      <c r="E36" s="28">
        <f t="shared" si="1"/>
        <v>92.307692307692307</v>
      </c>
    </row>
    <row r="37" spans="1:5" ht="105.75" thickBot="1" x14ac:dyDescent="0.3">
      <c r="A37" s="29">
        <f>A36+1</f>
        <v>2</v>
      </c>
      <c r="B37" s="3" t="s">
        <v>96</v>
      </c>
      <c r="C37" s="16">
        <f>C38+C39+C40+C41+C42+C43</f>
        <v>399.99999999999994</v>
      </c>
      <c r="D37" s="16">
        <f>D38+D39+D40+D41+D42+D43</f>
        <v>399.99999999999994</v>
      </c>
      <c r="E37" s="28"/>
    </row>
    <row r="38" spans="1:5" ht="15.75" thickBot="1" x14ac:dyDescent="0.3">
      <c r="A38" s="30" t="s">
        <v>46</v>
      </c>
      <c r="B38" s="1" t="s">
        <v>11</v>
      </c>
      <c r="C38" s="16">
        <v>99.7</v>
      </c>
      <c r="D38" s="1">
        <v>99.7</v>
      </c>
      <c r="E38" s="28">
        <f t="shared" si="1"/>
        <v>100</v>
      </c>
    </row>
    <row r="39" spans="1:5" ht="45.75" thickBot="1" x14ac:dyDescent="0.3">
      <c r="A39" s="30" t="s">
        <v>47</v>
      </c>
      <c r="B39" s="4" t="s">
        <v>97</v>
      </c>
      <c r="C39" s="16">
        <v>63</v>
      </c>
      <c r="D39" s="42">
        <v>63</v>
      </c>
      <c r="E39" s="28">
        <f t="shared" si="1"/>
        <v>100</v>
      </c>
    </row>
    <row r="40" spans="1:5" ht="45.75" thickBot="1" x14ac:dyDescent="0.3">
      <c r="A40" s="30" t="s">
        <v>63</v>
      </c>
      <c r="B40" s="4" t="s">
        <v>102</v>
      </c>
      <c r="C40" s="16">
        <v>175.5</v>
      </c>
      <c r="D40" s="42">
        <v>175.5</v>
      </c>
      <c r="E40" s="28">
        <f t="shared" si="1"/>
        <v>100</v>
      </c>
    </row>
    <row r="41" spans="1:5" ht="15.75" thickBot="1" x14ac:dyDescent="0.3">
      <c r="A41" s="30" t="s">
        <v>74</v>
      </c>
      <c r="B41" s="4" t="s">
        <v>12</v>
      </c>
      <c r="C41" s="16">
        <v>33.4</v>
      </c>
      <c r="D41" s="4">
        <v>33.4</v>
      </c>
      <c r="E41" s="28">
        <f t="shared" si="1"/>
        <v>100</v>
      </c>
    </row>
    <row r="42" spans="1:5" ht="30.75" thickBot="1" x14ac:dyDescent="0.3">
      <c r="A42" s="30" t="s">
        <v>75</v>
      </c>
      <c r="B42" s="4" t="s">
        <v>13</v>
      </c>
      <c r="C42" s="16">
        <v>4.9000000000000004</v>
      </c>
      <c r="D42" s="42">
        <v>4.9000000000000004</v>
      </c>
      <c r="E42" s="28">
        <f t="shared" si="1"/>
        <v>100</v>
      </c>
    </row>
    <row r="43" spans="1:5" ht="30.75" thickBot="1" x14ac:dyDescent="0.3">
      <c r="A43" s="30" t="s">
        <v>76</v>
      </c>
      <c r="B43" s="4" t="s">
        <v>98</v>
      </c>
      <c r="C43" s="16">
        <v>23.5</v>
      </c>
      <c r="D43" s="42">
        <v>23.5</v>
      </c>
      <c r="E43" s="28">
        <f t="shared" si="1"/>
        <v>100</v>
      </c>
    </row>
    <row r="44" spans="1:5" ht="90.75" thickBot="1" x14ac:dyDescent="0.3">
      <c r="A44" s="31">
        <v>3</v>
      </c>
      <c r="B44" s="4" t="s">
        <v>99</v>
      </c>
      <c r="C44" s="16">
        <v>38.799999999999997</v>
      </c>
      <c r="D44" s="16">
        <v>38.799999999999997</v>
      </c>
      <c r="E44" s="28"/>
    </row>
    <row r="45" spans="1:5" ht="30.75" thickBot="1" x14ac:dyDescent="0.3">
      <c r="A45" s="32" t="s">
        <v>52</v>
      </c>
      <c r="B45" s="5" t="s">
        <v>100</v>
      </c>
      <c r="C45" s="33">
        <v>18.8</v>
      </c>
      <c r="D45" s="4">
        <v>18.8</v>
      </c>
      <c r="E45" s="28">
        <f t="shared" si="1"/>
        <v>100</v>
      </c>
    </row>
    <row r="46" spans="1:5" ht="15.75" thickBot="1" x14ac:dyDescent="0.3">
      <c r="A46" s="30" t="s">
        <v>53</v>
      </c>
      <c r="B46" s="1" t="s">
        <v>14</v>
      </c>
      <c r="C46" s="16">
        <v>12</v>
      </c>
      <c r="D46" s="4">
        <v>12</v>
      </c>
      <c r="E46" s="28">
        <f t="shared" si="1"/>
        <v>100</v>
      </c>
    </row>
    <row r="47" spans="1:5" ht="30.75" thickBot="1" x14ac:dyDescent="0.3">
      <c r="A47" s="30" t="s">
        <v>54</v>
      </c>
      <c r="B47" s="2" t="s">
        <v>15</v>
      </c>
      <c r="C47" s="16">
        <v>8</v>
      </c>
      <c r="D47" s="16">
        <v>8</v>
      </c>
      <c r="E47" s="28">
        <f t="shared" si="1"/>
        <v>100</v>
      </c>
    </row>
    <row r="48" spans="1:5" ht="30" x14ac:dyDescent="0.25">
      <c r="A48" s="38">
        <v>4</v>
      </c>
      <c r="B48" s="13" t="s">
        <v>101</v>
      </c>
      <c r="C48" s="33">
        <f>C49</f>
        <v>150</v>
      </c>
      <c r="D48" s="33">
        <f>D49</f>
        <v>104</v>
      </c>
      <c r="E48" s="35"/>
    </row>
    <row r="49" spans="1:5" x14ac:dyDescent="0.25">
      <c r="A49" s="16"/>
      <c r="B49" s="20" t="s">
        <v>16</v>
      </c>
      <c r="C49" s="16">
        <v>150</v>
      </c>
      <c r="D49" s="16">
        <v>104</v>
      </c>
      <c r="E49" s="28">
        <f t="shared" si="1"/>
        <v>69.333333333333343</v>
      </c>
    </row>
    <row r="50" spans="1:5" x14ac:dyDescent="0.25">
      <c r="A50" s="36"/>
      <c r="B50" s="37"/>
      <c r="C50" s="36"/>
      <c r="D50" s="36"/>
      <c r="E50" s="36"/>
    </row>
    <row r="51" spans="1:5" x14ac:dyDescent="0.25">
      <c r="A51" s="36"/>
      <c r="B51" s="37"/>
      <c r="C51" s="36"/>
      <c r="D51" s="36"/>
      <c r="E51" s="36"/>
    </row>
    <row r="52" spans="1:5" ht="39" customHeight="1" x14ac:dyDescent="0.25">
      <c r="A52" s="49">
        <v>3</v>
      </c>
      <c r="B52" s="71" t="s">
        <v>151</v>
      </c>
      <c r="C52" s="71"/>
      <c r="D52" s="71"/>
      <c r="E52" s="71"/>
    </row>
    <row r="53" spans="1:5" x14ac:dyDescent="0.25">
      <c r="A53" s="36"/>
      <c r="B53" s="37"/>
      <c r="C53" s="36"/>
      <c r="D53" s="36"/>
      <c r="E53" s="36"/>
    </row>
    <row r="54" spans="1:5" ht="51" x14ac:dyDescent="0.25">
      <c r="A54" s="6" t="s">
        <v>0</v>
      </c>
      <c r="B54" s="6" t="s">
        <v>1</v>
      </c>
      <c r="C54" s="6" t="s">
        <v>108</v>
      </c>
      <c r="D54" s="6" t="s">
        <v>155</v>
      </c>
      <c r="E54" s="6" t="s">
        <v>2</v>
      </c>
    </row>
    <row r="55" spans="1:5" x14ac:dyDescent="0.25">
      <c r="A55" s="16"/>
      <c r="B55" s="7" t="s">
        <v>3</v>
      </c>
      <c r="C55" s="7">
        <f>C56+C61+C63+C66</f>
        <v>9428.2999999999993</v>
      </c>
      <c r="D55" s="7">
        <f>D56+D61+D63+D66</f>
        <v>8997.5999999999985</v>
      </c>
      <c r="E55" s="28">
        <f>D55/C55*100</f>
        <v>95.431838189281208</v>
      </c>
    </row>
    <row r="56" spans="1:5" ht="42.75" x14ac:dyDescent="0.25">
      <c r="A56" s="34"/>
      <c r="B56" s="11" t="s">
        <v>109</v>
      </c>
      <c r="C56" s="26">
        <f>SUM(C57:C60)</f>
        <v>3220</v>
      </c>
      <c r="D56" s="26">
        <f>SUM(D57:D60)</f>
        <v>3220</v>
      </c>
      <c r="E56" s="28">
        <f t="shared" ref="E56:E67" si="2">D56/C56*100</f>
        <v>100</v>
      </c>
    </row>
    <row r="57" spans="1:5" ht="45" x14ac:dyDescent="0.25">
      <c r="A57" s="50" t="s">
        <v>45</v>
      </c>
      <c r="B57" s="20" t="s">
        <v>103</v>
      </c>
      <c r="C57" s="16">
        <v>634.29999999999995</v>
      </c>
      <c r="D57" s="16">
        <v>634.29999999999995</v>
      </c>
      <c r="E57" s="28">
        <f t="shared" si="2"/>
        <v>100</v>
      </c>
    </row>
    <row r="58" spans="1:5" x14ac:dyDescent="0.25">
      <c r="A58" s="51" t="s">
        <v>62</v>
      </c>
      <c r="B58" s="20" t="s">
        <v>37</v>
      </c>
      <c r="C58" s="16">
        <v>628.29999999999995</v>
      </c>
      <c r="D58" s="16">
        <v>628.29999999999995</v>
      </c>
      <c r="E58" s="28">
        <f t="shared" si="2"/>
        <v>100</v>
      </c>
    </row>
    <row r="59" spans="1:5" ht="45" x14ac:dyDescent="0.25">
      <c r="A59" s="51" t="s">
        <v>78</v>
      </c>
      <c r="B59" s="20" t="s">
        <v>77</v>
      </c>
      <c r="C59" s="16">
        <f>1816.3-2.9</f>
        <v>1813.3999999999999</v>
      </c>
      <c r="D59" s="16">
        <f>1816.2-2.8</f>
        <v>1813.4</v>
      </c>
      <c r="E59" s="28">
        <f t="shared" si="2"/>
        <v>100.00000000000003</v>
      </c>
    </row>
    <row r="60" spans="1:5" ht="30" x14ac:dyDescent="0.25">
      <c r="A60" s="51" t="s">
        <v>66</v>
      </c>
      <c r="B60" s="20" t="s">
        <v>38</v>
      </c>
      <c r="C60" s="16">
        <v>144</v>
      </c>
      <c r="D60" s="16">
        <v>144</v>
      </c>
      <c r="E60" s="28">
        <f t="shared" si="2"/>
        <v>100</v>
      </c>
    </row>
    <row r="61" spans="1:5" x14ac:dyDescent="0.25">
      <c r="A61" s="34">
        <v>2</v>
      </c>
      <c r="B61" s="64" t="s">
        <v>26</v>
      </c>
      <c r="C61" s="7">
        <f>SUM(C62)</f>
        <v>3113</v>
      </c>
      <c r="D61" s="7">
        <f>D62</f>
        <v>3113</v>
      </c>
      <c r="E61" s="27">
        <f t="shared" si="2"/>
        <v>100</v>
      </c>
    </row>
    <row r="62" spans="1:5" ht="45" x14ac:dyDescent="0.25">
      <c r="A62" s="30" t="s">
        <v>46</v>
      </c>
      <c r="B62" s="20" t="s">
        <v>105</v>
      </c>
      <c r="C62" s="16">
        <v>3113</v>
      </c>
      <c r="D62" s="16">
        <v>3113</v>
      </c>
      <c r="E62" s="28">
        <f t="shared" si="2"/>
        <v>100</v>
      </c>
    </row>
    <row r="63" spans="1:5" x14ac:dyDescent="0.25">
      <c r="A63" s="52">
        <v>3</v>
      </c>
      <c r="B63" s="16" t="s">
        <v>104</v>
      </c>
      <c r="C63" s="7">
        <f>SUM(C64:C65)</f>
        <v>167.5</v>
      </c>
      <c r="D63" s="7">
        <f>SUM(D64:D65)</f>
        <v>167.4</v>
      </c>
      <c r="E63" s="27">
        <f t="shared" si="2"/>
        <v>99.940298507462686</v>
      </c>
    </row>
    <row r="64" spans="1:5" ht="30" x14ac:dyDescent="0.25">
      <c r="A64" s="30" t="s">
        <v>52</v>
      </c>
      <c r="B64" s="20" t="s">
        <v>39</v>
      </c>
      <c r="C64" s="16">
        <v>52.5</v>
      </c>
      <c r="D64" s="16">
        <v>52.4</v>
      </c>
      <c r="E64" s="28">
        <f t="shared" si="2"/>
        <v>99.80952380952381</v>
      </c>
    </row>
    <row r="65" spans="1:5" ht="30" x14ac:dyDescent="0.25">
      <c r="A65" s="30" t="s">
        <v>53</v>
      </c>
      <c r="B65" s="20" t="s">
        <v>106</v>
      </c>
      <c r="C65" s="16">
        <v>115</v>
      </c>
      <c r="D65" s="16">
        <v>115</v>
      </c>
      <c r="E65" s="28">
        <f t="shared" si="2"/>
        <v>100</v>
      </c>
    </row>
    <row r="66" spans="1:5" x14ac:dyDescent="0.25">
      <c r="A66" s="52">
        <v>4</v>
      </c>
      <c r="B66" s="7" t="s">
        <v>40</v>
      </c>
      <c r="C66" s="7">
        <f>C67</f>
        <v>2927.8</v>
      </c>
      <c r="D66" s="7">
        <f>D67</f>
        <v>2497.1999999999998</v>
      </c>
      <c r="E66" s="27">
        <f t="shared" si="2"/>
        <v>85.292711250768477</v>
      </c>
    </row>
    <row r="67" spans="1:5" ht="45" x14ac:dyDescent="0.25">
      <c r="A67" s="51" t="s">
        <v>79</v>
      </c>
      <c r="B67" s="15" t="s">
        <v>107</v>
      </c>
      <c r="C67" s="16">
        <v>2927.8</v>
      </c>
      <c r="D67" s="16">
        <v>2497.1999999999998</v>
      </c>
      <c r="E67" s="28">
        <f t="shared" si="2"/>
        <v>85.292711250768477</v>
      </c>
    </row>
    <row r="68" spans="1:5" x14ac:dyDescent="0.25">
      <c r="A68" s="36"/>
      <c r="B68" s="37"/>
      <c r="C68" s="36"/>
      <c r="D68" s="36"/>
      <c r="E68" s="48"/>
    </row>
    <row r="69" spans="1:5" ht="34.9" customHeight="1" x14ac:dyDescent="0.25">
      <c r="A69" s="53">
        <v>4</v>
      </c>
      <c r="B69" s="76" t="s">
        <v>154</v>
      </c>
      <c r="C69" s="76"/>
      <c r="D69" s="76"/>
      <c r="E69" s="76"/>
    </row>
    <row r="70" spans="1:5" ht="8.4499999999999993" customHeight="1" x14ac:dyDescent="0.25">
      <c r="A70" s="36"/>
      <c r="B70" s="37"/>
      <c r="C70" s="36"/>
      <c r="D70" s="36"/>
      <c r="E70" s="36"/>
    </row>
    <row r="71" spans="1:5" ht="51" x14ac:dyDescent="0.25">
      <c r="A71" s="6" t="s">
        <v>0</v>
      </c>
      <c r="B71" s="6" t="s">
        <v>1</v>
      </c>
      <c r="C71" s="6" t="s">
        <v>108</v>
      </c>
      <c r="D71" s="6" t="s">
        <v>155</v>
      </c>
      <c r="E71" s="6" t="s">
        <v>2</v>
      </c>
    </row>
    <row r="72" spans="1:5" x14ac:dyDescent="0.25">
      <c r="A72" s="16"/>
      <c r="B72" s="7" t="s">
        <v>3</v>
      </c>
      <c r="C72" s="7">
        <f>C73+C76+C83</f>
        <v>11035</v>
      </c>
      <c r="D72" s="7">
        <f>D73+D76+D83</f>
        <v>9112.7999999999993</v>
      </c>
      <c r="E72" s="27">
        <f>D72/C72*100</f>
        <v>82.580879021295871</v>
      </c>
    </row>
    <row r="73" spans="1:5" ht="28.5" x14ac:dyDescent="0.25">
      <c r="A73" s="7">
        <v>1</v>
      </c>
      <c r="B73" s="65" t="s">
        <v>41</v>
      </c>
      <c r="C73" s="26">
        <f>C75</f>
        <v>280</v>
      </c>
      <c r="D73" s="26">
        <f>D75</f>
        <v>193.2</v>
      </c>
      <c r="E73" s="27">
        <f t="shared" ref="E73:E102" si="3">D73/C73*100</f>
        <v>69</v>
      </c>
    </row>
    <row r="74" spans="1:5" x14ac:dyDescent="0.25">
      <c r="A74" s="30" t="s">
        <v>45</v>
      </c>
      <c r="B74" s="66" t="s">
        <v>43</v>
      </c>
      <c r="C74" s="26"/>
      <c r="D74" s="26"/>
      <c r="E74" s="27"/>
    </row>
    <row r="75" spans="1:5" ht="105" x14ac:dyDescent="0.25">
      <c r="A75" s="16"/>
      <c r="B75" s="15" t="s">
        <v>110</v>
      </c>
      <c r="C75" s="16">
        <v>280</v>
      </c>
      <c r="D75" s="16">
        <v>193.2</v>
      </c>
      <c r="E75" s="28">
        <f t="shared" si="3"/>
        <v>69</v>
      </c>
    </row>
    <row r="76" spans="1:5" ht="71.25" x14ac:dyDescent="0.25">
      <c r="A76" s="34">
        <v>2</v>
      </c>
      <c r="B76" s="65" t="s">
        <v>42</v>
      </c>
      <c r="C76" s="7">
        <f>C77+C80</f>
        <v>313</v>
      </c>
      <c r="D76" s="7">
        <f>D77+D80</f>
        <v>266.60000000000002</v>
      </c>
      <c r="E76" s="27">
        <f t="shared" si="3"/>
        <v>85.175718849840266</v>
      </c>
    </row>
    <row r="77" spans="1:5" x14ac:dyDescent="0.25">
      <c r="A77" s="30" t="s">
        <v>46</v>
      </c>
      <c r="B77" s="16" t="s">
        <v>40</v>
      </c>
      <c r="C77" s="16">
        <f>SUM(C78:C79)</f>
        <v>250</v>
      </c>
      <c r="D77" s="16">
        <f>SUM(D78:D79)</f>
        <v>203.6</v>
      </c>
      <c r="E77" s="28">
        <f t="shared" si="3"/>
        <v>81.44</v>
      </c>
    </row>
    <row r="78" spans="1:5" ht="75" x14ac:dyDescent="0.25">
      <c r="A78" s="16"/>
      <c r="B78" s="15" t="s">
        <v>111</v>
      </c>
      <c r="C78" s="16">
        <v>241</v>
      </c>
      <c r="D78" s="16">
        <v>196.5</v>
      </c>
      <c r="E78" s="28">
        <f t="shared" si="3"/>
        <v>81.53526970954357</v>
      </c>
    </row>
    <row r="79" spans="1:5" ht="45" x14ac:dyDescent="0.25">
      <c r="A79" s="16"/>
      <c r="B79" s="20" t="s">
        <v>112</v>
      </c>
      <c r="C79" s="16">
        <v>9</v>
      </c>
      <c r="D79" s="16">
        <v>7.1</v>
      </c>
      <c r="E79" s="28">
        <f t="shared" si="3"/>
        <v>78.888888888888886</v>
      </c>
    </row>
    <row r="80" spans="1:5" ht="30" x14ac:dyDescent="0.25">
      <c r="A80" s="30" t="s">
        <v>47</v>
      </c>
      <c r="B80" s="8" t="s">
        <v>44</v>
      </c>
      <c r="C80" s="16">
        <f>SUM(C81:C82)</f>
        <v>63</v>
      </c>
      <c r="D80" s="16">
        <f>SUM(D81:D82)</f>
        <v>63</v>
      </c>
      <c r="E80" s="28">
        <f t="shared" si="3"/>
        <v>100</v>
      </c>
    </row>
    <row r="81" spans="1:5" ht="45" x14ac:dyDescent="0.25">
      <c r="A81" s="16"/>
      <c r="B81" s="20" t="s">
        <v>113</v>
      </c>
      <c r="C81" s="16">
        <v>28.5</v>
      </c>
      <c r="D81" s="16">
        <v>28.5</v>
      </c>
      <c r="E81" s="28">
        <f t="shared" si="3"/>
        <v>100</v>
      </c>
    </row>
    <row r="82" spans="1:5" ht="30" x14ac:dyDescent="0.25">
      <c r="A82" s="16"/>
      <c r="B82" s="20" t="s">
        <v>48</v>
      </c>
      <c r="C82" s="16">
        <v>34.5</v>
      </c>
      <c r="D82" s="16">
        <v>34.5</v>
      </c>
      <c r="E82" s="28">
        <f t="shared" si="3"/>
        <v>100</v>
      </c>
    </row>
    <row r="83" spans="1:5" ht="28.5" x14ac:dyDescent="0.25">
      <c r="A83" s="52">
        <v>3</v>
      </c>
      <c r="B83" s="67" t="s">
        <v>80</v>
      </c>
      <c r="C83" s="7">
        <f>C84+C93+C94+C96+C98+C100</f>
        <v>10442</v>
      </c>
      <c r="D83" s="7">
        <f>D84+D93+D94+D96+D98+D100</f>
        <v>8653</v>
      </c>
      <c r="E83" s="28">
        <f t="shared" si="3"/>
        <v>82.867266807125077</v>
      </c>
    </row>
    <row r="84" spans="1:5" ht="30" x14ac:dyDescent="0.25">
      <c r="A84" s="51" t="s">
        <v>52</v>
      </c>
      <c r="B84" s="8" t="s">
        <v>114</v>
      </c>
      <c r="C84" s="16">
        <f>SUM(C85:C92)</f>
        <v>2357.6999999999998</v>
      </c>
      <c r="D84" s="16">
        <f>SUM(D85:D92)</f>
        <v>2290.8999999999996</v>
      </c>
      <c r="E84" s="28">
        <f t="shared" si="3"/>
        <v>97.166730287992536</v>
      </c>
    </row>
    <row r="85" spans="1:5" ht="30" x14ac:dyDescent="0.25">
      <c r="A85" s="30"/>
      <c r="B85" s="20" t="s">
        <v>49</v>
      </c>
      <c r="C85" s="16">
        <v>446</v>
      </c>
      <c r="D85" s="16">
        <v>445.5</v>
      </c>
      <c r="E85" s="28">
        <f t="shared" si="3"/>
        <v>99.88789237668162</v>
      </c>
    </row>
    <row r="86" spans="1:5" ht="45" x14ac:dyDescent="0.25">
      <c r="A86" s="30"/>
      <c r="B86" s="20" t="s">
        <v>50</v>
      </c>
      <c r="C86" s="16">
        <v>441</v>
      </c>
      <c r="D86" s="16">
        <v>440.6</v>
      </c>
      <c r="E86" s="28">
        <f t="shared" si="3"/>
        <v>99.909297052154201</v>
      </c>
    </row>
    <row r="87" spans="1:5" ht="30" x14ac:dyDescent="0.25">
      <c r="A87" s="30"/>
      <c r="B87" s="20" t="s">
        <v>115</v>
      </c>
      <c r="C87" s="16">
        <v>240</v>
      </c>
      <c r="D87" s="16">
        <v>240</v>
      </c>
      <c r="E87" s="28">
        <f t="shared" si="3"/>
        <v>100</v>
      </c>
    </row>
    <row r="88" spans="1:5" ht="30" x14ac:dyDescent="0.25">
      <c r="A88" s="30"/>
      <c r="B88" s="20" t="s">
        <v>51</v>
      </c>
      <c r="C88" s="16">
        <v>540</v>
      </c>
      <c r="D88" s="16">
        <v>539.29999999999995</v>
      </c>
      <c r="E88" s="28">
        <f t="shared" si="3"/>
        <v>99.870370370370367</v>
      </c>
    </row>
    <row r="89" spans="1:5" ht="30" x14ac:dyDescent="0.25">
      <c r="A89" s="30"/>
      <c r="B89" s="20" t="s">
        <v>116</v>
      </c>
      <c r="C89" s="16">
        <v>89</v>
      </c>
      <c r="D89" s="16">
        <v>88.1</v>
      </c>
      <c r="E89" s="28">
        <f t="shared" si="3"/>
        <v>98.988764044943807</v>
      </c>
    </row>
    <row r="90" spans="1:5" ht="90" x14ac:dyDescent="0.25">
      <c r="A90" s="30"/>
      <c r="B90" s="20" t="s">
        <v>117</v>
      </c>
      <c r="C90" s="16">
        <v>449.7</v>
      </c>
      <c r="D90" s="16">
        <v>386.1</v>
      </c>
      <c r="E90" s="28">
        <f t="shared" si="3"/>
        <v>85.857238158772518</v>
      </c>
    </row>
    <row r="91" spans="1:5" x14ac:dyDescent="0.25">
      <c r="A91" s="30"/>
      <c r="B91" s="20" t="s">
        <v>118</v>
      </c>
      <c r="C91" s="16">
        <v>14</v>
      </c>
      <c r="D91" s="16">
        <v>13.6</v>
      </c>
      <c r="E91" s="28">
        <f t="shared" si="3"/>
        <v>97.142857142857139</v>
      </c>
    </row>
    <row r="92" spans="1:5" ht="30" x14ac:dyDescent="0.25">
      <c r="A92" s="30"/>
      <c r="B92" s="20" t="s">
        <v>119</v>
      </c>
      <c r="C92" s="16">
        <v>138</v>
      </c>
      <c r="D92" s="16">
        <v>137.69999999999999</v>
      </c>
      <c r="E92" s="28">
        <f t="shared" si="3"/>
        <v>99.782608695652158</v>
      </c>
    </row>
    <row r="93" spans="1:5" ht="60" x14ac:dyDescent="0.25">
      <c r="A93" s="51" t="s">
        <v>53</v>
      </c>
      <c r="B93" s="41" t="s">
        <v>86</v>
      </c>
      <c r="C93" s="16">
        <v>1720</v>
      </c>
      <c r="D93" s="16">
        <v>0</v>
      </c>
      <c r="E93" s="28">
        <f t="shared" si="3"/>
        <v>0</v>
      </c>
    </row>
    <row r="94" spans="1:5" ht="30" x14ac:dyDescent="0.25">
      <c r="A94" s="30" t="s">
        <v>54</v>
      </c>
      <c r="B94" s="8" t="s">
        <v>120</v>
      </c>
      <c r="C94" s="16">
        <f>C95</f>
        <v>919</v>
      </c>
      <c r="D94" s="16">
        <f>D95</f>
        <v>918.4</v>
      </c>
      <c r="E94" s="28">
        <f t="shared" si="3"/>
        <v>99.93471164309031</v>
      </c>
    </row>
    <row r="95" spans="1:5" ht="75" x14ac:dyDescent="0.25">
      <c r="A95" s="30"/>
      <c r="B95" s="21" t="s">
        <v>121</v>
      </c>
      <c r="C95" s="16">
        <v>919</v>
      </c>
      <c r="D95" s="16">
        <v>918.4</v>
      </c>
      <c r="E95" s="28">
        <f t="shared" si="3"/>
        <v>99.93471164309031</v>
      </c>
    </row>
    <row r="96" spans="1:5" ht="30" x14ac:dyDescent="0.25">
      <c r="A96" s="30" t="s">
        <v>55</v>
      </c>
      <c r="B96" s="15" t="s">
        <v>122</v>
      </c>
      <c r="C96" s="16">
        <f>C97</f>
        <v>730</v>
      </c>
      <c r="D96" s="16">
        <f>D97</f>
        <v>729</v>
      </c>
      <c r="E96" s="28">
        <f t="shared" si="3"/>
        <v>99.863013698630127</v>
      </c>
    </row>
    <row r="97" spans="1:5" ht="30" x14ac:dyDescent="0.25">
      <c r="A97" s="30"/>
      <c r="B97" s="20" t="s">
        <v>123</v>
      </c>
      <c r="C97" s="16">
        <v>730</v>
      </c>
      <c r="D97" s="16">
        <v>729</v>
      </c>
      <c r="E97" s="28">
        <f t="shared" si="3"/>
        <v>99.863013698630127</v>
      </c>
    </row>
    <row r="98" spans="1:5" ht="45" x14ac:dyDescent="0.25">
      <c r="A98" s="30" t="s">
        <v>56</v>
      </c>
      <c r="B98" s="22" t="s">
        <v>124</v>
      </c>
      <c r="C98" s="16">
        <f>C99</f>
        <v>4452.3</v>
      </c>
      <c r="D98" s="16">
        <f>D99</f>
        <v>4452.3</v>
      </c>
      <c r="E98" s="28">
        <f t="shared" si="3"/>
        <v>100</v>
      </c>
    </row>
    <row r="99" spans="1:5" ht="45" x14ac:dyDescent="0.25">
      <c r="A99" s="30"/>
      <c r="B99" s="8" t="s">
        <v>58</v>
      </c>
      <c r="C99" s="16">
        <v>4452.3</v>
      </c>
      <c r="D99" s="16">
        <v>4452.3</v>
      </c>
      <c r="E99" s="28">
        <f t="shared" si="3"/>
        <v>100</v>
      </c>
    </row>
    <row r="100" spans="1:5" ht="45" x14ac:dyDescent="0.25">
      <c r="A100" s="30" t="s">
        <v>57</v>
      </c>
      <c r="B100" s="20" t="s">
        <v>125</v>
      </c>
      <c r="C100" s="16">
        <f>SUM(C101:C102)</f>
        <v>263</v>
      </c>
      <c r="D100" s="16">
        <f t="shared" ref="D100" si="4">SUM(D101:D102)</f>
        <v>262.39999999999998</v>
      </c>
      <c r="E100" s="28">
        <f t="shared" si="3"/>
        <v>99.771863117870723</v>
      </c>
    </row>
    <row r="101" spans="1:5" ht="45" x14ac:dyDescent="0.25">
      <c r="A101" s="30"/>
      <c r="B101" s="20" t="s">
        <v>126</v>
      </c>
      <c r="C101" s="16">
        <v>169</v>
      </c>
      <c r="D101" s="16">
        <v>169</v>
      </c>
      <c r="E101" s="28">
        <f t="shared" si="3"/>
        <v>100</v>
      </c>
    </row>
    <row r="102" spans="1:5" ht="30" x14ac:dyDescent="0.25">
      <c r="A102" s="30"/>
      <c r="B102" s="20" t="s">
        <v>127</v>
      </c>
      <c r="C102" s="16">
        <v>94</v>
      </c>
      <c r="D102" s="16">
        <v>93.4</v>
      </c>
      <c r="E102" s="28">
        <f t="shared" si="3"/>
        <v>99.361702127659584</v>
      </c>
    </row>
    <row r="103" spans="1:5" x14ac:dyDescent="0.25">
      <c r="A103" s="54"/>
      <c r="B103" s="19"/>
      <c r="C103" s="36"/>
      <c r="D103" s="36"/>
      <c r="E103" s="48"/>
    </row>
    <row r="104" spans="1:5" ht="37.15" customHeight="1" x14ac:dyDescent="0.25">
      <c r="A104" s="53">
        <v>5</v>
      </c>
      <c r="B104" s="72" t="s">
        <v>18</v>
      </c>
      <c r="C104" s="72"/>
      <c r="D104" s="72"/>
      <c r="E104" s="72"/>
    </row>
    <row r="105" spans="1:5" x14ac:dyDescent="0.25">
      <c r="A105" s="16"/>
      <c r="B105" s="16"/>
      <c r="C105" s="16"/>
      <c r="D105" s="16"/>
      <c r="E105" s="16"/>
    </row>
    <row r="106" spans="1:5" ht="51" x14ac:dyDescent="0.25">
      <c r="A106" s="6" t="s">
        <v>0</v>
      </c>
      <c r="B106" s="6" t="s">
        <v>1</v>
      </c>
      <c r="C106" s="6" t="s">
        <v>108</v>
      </c>
      <c r="D106" s="6" t="s">
        <v>155</v>
      </c>
      <c r="E106" s="6" t="s">
        <v>2</v>
      </c>
    </row>
    <row r="107" spans="1:5" x14ac:dyDescent="0.25">
      <c r="A107" s="16"/>
      <c r="B107" s="7" t="s">
        <v>3</v>
      </c>
      <c r="C107" s="7">
        <f>C108+C109+C110</f>
        <v>325.10000000000002</v>
      </c>
      <c r="D107" s="7">
        <f>D108+D109+D110</f>
        <v>322.89999999999998</v>
      </c>
      <c r="E107" s="27">
        <f>D107/C107*100</f>
        <v>99.323285143032905</v>
      </c>
    </row>
    <row r="108" spans="1:5" ht="90" x14ac:dyDescent="0.25">
      <c r="A108" s="55">
        <v>1</v>
      </c>
      <c r="B108" s="12" t="s">
        <v>59</v>
      </c>
      <c r="C108" s="56">
        <v>295.10000000000002</v>
      </c>
      <c r="D108" s="56">
        <v>292.89999999999998</v>
      </c>
      <c r="E108" s="35">
        <f t="shared" ref="E108:E109" si="5">D108/C108*100</f>
        <v>99.254490003388668</v>
      </c>
    </row>
    <row r="109" spans="1:5" x14ac:dyDescent="0.25">
      <c r="A109" s="16">
        <v>2</v>
      </c>
      <c r="B109" s="16" t="s">
        <v>60</v>
      </c>
      <c r="C109" s="16">
        <v>16</v>
      </c>
      <c r="D109" s="16">
        <v>16</v>
      </c>
      <c r="E109" s="28">
        <f t="shared" si="5"/>
        <v>100</v>
      </c>
    </row>
    <row r="110" spans="1:5" ht="45" x14ac:dyDescent="0.25">
      <c r="A110" s="16">
        <v>3</v>
      </c>
      <c r="B110" s="8" t="s">
        <v>128</v>
      </c>
      <c r="C110" s="16">
        <v>14</v>
      </c>
      <c r="D110" s="16">
        <v>14</v>
      </c>
      <c r="E110" s="28">
        <f t="shared" ref="E110" si="6">D110/C110*100</f>
        <v>100</v>
      </c>
    </row>
    <row r="113" spans="1:5" ht="30.6" customHeight="1" x14ac:dyDescent="0.25">
      <c r="A113" s="43">
        <v>6</v>
      </c>
      <c r="B113" s="69" t="s">
        <v>19</v>
      </c>
      <c r="C113" s="69"/>
      <c r="D113" s="69"/>
      <c r="E113" s="69"/>
    </row>
    <row r="115" spans="1:5" ht="51" x14ac:dyDescent="0.25">
      <c r="A115" s="6" t="s">
        <v>0</v>
      </c>
      <c r="B115" s="6" t="s">
        <v>1</v>
      </c>
      <c r="C115" s="6" t="s">
        <v>108</v>
      </c>
      <c r="D115" s="6" t="s">
        <v>155</v>
      </c>
      <c r="E115" s="6" t="s">
        <v>2</v>
      </c>
    </row>
    <row r="116" spans="1:5" x14ac:dyDescent="0.25">
      <c r="A116" s="16"/>
      <c r="B116" s="7" t="s">
        <v>3</v>
      </c>
      <c r="C116" s="7">
        <f>C117+C120</f>
        <v>6661.5</v>
      </c>
      <c r="D116" s="7">
        <f>D117+D120</f>
        <v>6661.5</v>
      </c>
      <c r="E116" s="27">
        <f>D116/C116*100</f>
        <v>100</v>
      </c>
    </row>
    <row r="117" spans="1:5" ht="57" x14ac:dyDescent="0.25">
      <c r="A117" s="57">
        <v>1</v>
      </c>
      <c r="B117" s="11" t="s">
        <v>129</v>
      </c>
      <c r="C117" s="7">
        <f>SUM(C118:C119)</f>
        <v>6561.5</v>
      </c>
      <c r="D117" s="7">
        <f>SUM(D118:D119)</f>
        <v>6561.5</v>
      </c>
      <c r="E117" s="27">
        <f>D117/C117*100</f>
        <v>100</v>
      </c>
    </row>
    <row r="118" spans="1:5" ht="90" x14ac:dyDescent="0.25">
      <c r="A118" s="51" t="s">
        <v>45</v>
      </c>
      <c r="B118" s="15" t="s">
        <v>130</v>
      </c>
      <c r="C118" s="8">
        <v>6142.2</v>
      </c>
      <c r="D118" s="8">
        <v>6142.2</v>
      </c>
      <c r="E118" s="28">
        <f t="shared" ref="E118:E126" si="7">D118/C118*100</f>
        <v>100</v>
      </c>
    </row>
    <row r="119" spans="1:5" ht="45" customHeight="1" x14ac:dyDescent="0.25">
      <c r="A119" s="51" t="s">
        <v>62</v>
      </c>
      <c r="B119" s="2" t="s">
        <v>131</v>
      </c>
      <c r="C119" s="16">
        <v>419.3</v>
      </c>
      <c r="D119" s="16">
        <v>419.3</v>
      </c>
      <c r="E119" s="28">
        <f t="shared" si="7"/>
        <v>100</v>
      </c>
    </row>
    <row r="120" spans="1:5" ht="28.5" x14ac:dyDescent="0.25">
      <c r="A120" s="58">
        <v>2</v>
      </c>
      <c r="B120" s="14" t="s">
        <v>61</v>
      </c>
      <c r="C120" s="7">
        <f>C121+C123+C125</f>
        <v>100</v>
      </c>
      <c r="D120" s="7">
        <f>D121+D123+D125</f>
        <v>100</v>
      </c>
      <c r="E120" s="28">
        <f t="shared" si="7"/>
        <v>100</v>
      </c>
    </row>
    <row r="121" spans="1:5" ht="30" x14ac:dyDescent="0.25">
      <c r="A121" s="30" t="s">
        <v>46</v>
      </c>
      <c r="B121" s="2" t="s">
        <v>122</v>
      </c>
      <c r="C121" s="16">
        <v>37.5</v>
      </c>
      <c r="D121" s="16">
        <v>37.5</v>
      </c>
      <c r="E121" s="28">
        <f t="shared" si="7"/>
        <v>100</v>
      </c>
    </row>
    <row r="122" spans="1:5" ht="30" x14ac:dyDescent="0.25">
      <c r="A122" s="30"/>
      <c r="B122" s="8" t="s">
        <v>132</v>
      </c>
      <c r="C122" s="16">
        <v>37.5</v>
      </c>
      <c r="D122" s="16">
        <v>37.5</v>
      </c>
      <c r="E122" s="28"/>
    </row>
    <row r="123" spans="1:5" ht="45" x14ac:dyDescent="0.25">
      <c r="A123" s="30" t="s">
        <v>47</v>
      </c>
      <c r="B123" s="2" t="s">
        <v>133</v>
      </c>
      <c r="C123" s="16">
        <v>37.200000000000003</v>
      </c>
      <c r="D123" s="16">
        <v>37.200000000000003</v>
      </c>
      <c r="E123" s="28">
        <f t="shared" si="7"/>
        <v>100</v>
      </c>
    </row>
    <row r="124" spans="1:5" ht="30" x14ac:dyDescent="0.25">
      <c r="A124" s="30"/>
      <c r="B124" s="8" t="s">
        <v>134</v>
      </c>
      <c r="C124" s="16">
        <v>37.200000000000003</v>
      </c>
      <c r="D124" s="16">
        <v>37.200000000000003</v>
      </c>
      <c r="E124" s="28">
        <f t="shared" si="7"/>
        <v>100</v>
      </c>
    </row>
    <row r="125" spans="1:5" ht="45" x14ac:dyDescent="0.25">
      <c r="A125" s="30" t="s">
        <v>63</v>
      </c>
      <c r="B125" s="2" t="s">
        <v>135</v>
      </c>
      <c r="C125" s="16">
        <v>25.3</v>
      </c>
      <c r="D125" s="16">
        <v>25.3</v>
      </c>
      <c r="E125" s="28">
        <f t="shared" si="7"/>
        <v>100</v>
      </c>
    </row>
    <row r="126" spans="1:5" ht="30" x14ac:dyDescent="0.25">
      <c r="A126" s="30"/>
      <c r="B126" s="8" t="s">
        <v>136</v>
      </c>
      <c r="C126" s="16">
        <v>25.3</v>
      </c>
      <c r="D126" s="16">
        <v>25.3</v>
      </c>
      <c r="E126" s="28">
        <f t="shared" si="7"/>
        <v>100</v>
      </c>
    </row>
    <row r="128" spans="1:5" ht="46.9" customHeight="1" x14ac:dyDescent="0.25">
      <c r="A128" s="43">
        <v>7</v>
      </c>
      <c r="B128" s="73" t="s">
        <v>20</v>
      </c>
      <c r="C128" s="73"/>
      <c r="D128" s="73"/>
      <c r="E128" s="73"/>
    </row>
    <row r="130" spans="1:5" ht="51" x14ac:dyDescent="0.25">
      <c r="A130" s="6" t="s">
        <v>0</v>
      </c>
      <c r="B130" s="6" t="s">
        <v>1</v>
      </c>
      <c r="C130" s="6" t="s">
        <v>108</v>
      </c>
      <c r="D130" s="6" t="s">
        <v>155</v>
      </c>
      <c r="E130" s="6" t="s">
        <v>2</v>
      </c>
    </row>
    <row r="131" spans="1:5" x14ac:dyDescent="0.25">
      <c r="A131" s="16"/>
      <c r="B131" s="7" t="s">
        <v>3</v>
      </c>
      <c r="C131" s="7">
        <f>C132</f>
        <v>40</v>
      </c>
      <c r="D131" s="7">
        <f>D132</f>
        <v>40</v>
      </c>
      <c r="E131" s="27">
        <f>D131/C131*100</f>
        <v>100</v>
      </c>
    </row>
    <row r="132" spans="1:5" ht="57.75" x14ac:dyDescent="0.25">
      <c r="A132" s="7">
        <v>1</v>
      </c>
      <c r="B132" s="23" t="s">
        <v>64</v>
      </c>
      <c r="C132" s="26">
        <f>C134+C135</f>
        <v>40</v>
      </c>
      <c r="D132" s="26">
        <f t="shared" ref="D132" si="8">D134+D135</f>
        <v>40</v>
      </c>
      <c r="E132" s="28">
        <f t="shared" ref="E132:E135" si="9">D132/C132*100</f>
        <v>100</v>
      </c>
    </row>
    <row r="133" spans="1:5" ht="15.75" thickBot="1" x14ac:dyDescent="0.3">
      <c r="A133" s="16">
        <v>1</v>
      </c>
      <c r="B133" s="8"/>
      <c r="C133" s="16"/>
      <c r="D133" s="16"/>
      <c r="E133" s="28" t="e">
        <f t="shared" si="9"/>
        <v>#DIV/0!</v>
      </c>
    </row>
    <row r="134" spans="1:5" ht="90.75" thickBot="1" x14ac:dyDescent="0.3">
      <c r="A134" s="30" t="s">
        <v>45</v>
      </c>
      <c r="B134" s="24" t="s">
        <v>137</v>
      </c>
      <c r="C134" s="16">
        <v>20</v>
      </c>
      <c r="D134" s="16">
        <v>20</v>
      </c>
      <c r="E134" s="28">
        <f t="shared" si="9"/>
        <v>100</v>
      </c>
    </row>
    <row r="135" spans="1:5" ht="105.75" thickBot="1" x14ac:dyDescent="0.3">
      <c r="A135" s="30" t="s">
        <v>62</v>
      </c>
      <c r="B135" s="25" t="s">
        <v>138</v>
      </c>
      <c r="C135" s="16">
        <v>20</v>
      </c>
      <c r="D135" s="16">
        <v>20</v>
      </c>
      <c r="E135" s="28">
        <f t="shared" si="9"/>
        <v>100</v>
      </c>
    </row>
    <row r="137" spans="1:5" ht="30" customHeight="1" x14ac:dyDescent="0.25">
      <c r="A137" s="43">
        <v>8</v>
      </c>
      <c r="B137" s="74" t="s">
        <v>157</v>
      </c>
      <c r="C137" s="74"/>
      <c r="D137" s="74"/>
      <c r="E137" s="74"/>
    </row>
    <row r="139" spans="1:5" ht="51" x14ac:dyDescent="0.25">
      <c r="A139" s="6" t="s">
        <v>0</v>
      </c>
      <c r="B139" s="6" t="s">
        <v>1</v>
      </c>
      <c r="C139" s="6" t="s">
        <v>108</v>
      </c>
      <c r="D139" s="6" t="s">
        <v>155</v>
      </c>
      <c r="E139" s="6" t="s">
        <v>2</v>
      </c>
    </row>
    <row r="140" spans="1:5" x14ac:dyDescent="0.25">
      <c r="A140" s="16"/>
      <c r="B140" s="7" t="s">
        <v>3</v>
      </c>
      <c r="C140" s="7">
        <f>C141+C142+C143</f>
        <v>325.10000000000002</v>
      </c>
      <c r="D140" s="7">
        <f>D141+D142+D143</f>
        <v>320.60000000000002</v>
      </c>
      <c r="E140" s="27">
        <f>D140/C140*100</f>
        <v>98.615810519840053</v>
      </c>
    </row>
    <row r="141" spans="1:5" ht="90" x14ac:dyDescent="0.25">
      <c r="A141" s="16">
        <v>1</v>
      </c>
      <c r="B141" s="12" t="s">
        <v>59</v>
      </c>
      <c r="C141" s="8">
        <v>295.10000000000002</v>
      </c>
      <c r="D141" s="8">
        <v>290.60000000000002</v>
      </c>
      <c r="E141" s="28">
        <f t="shared" ref="E141:E142" si="10">D141/C141*100</f>
        <v>98.475093188749568</v>
      </c>
    </row>
    <row r="142" spans="1:5" ht="45" x14ac:dyDescent="0.25">
      <c r="A142" s="16">
        <v>2</v>
      </c>
      <c r="B142" s="8" t="s">
        <v>139</v>
      </c>
      <c r="C142" s="16">
        <v>20.5</v>
      </c>
      <c r="D142" s="16">
        <v>20.5</v>
      </c>
      <c r="E142" s="28">
        <f t="shared" si="10"/>
        <v>100</v>
      </c>
    </row>
    <row r="143" spans="1:5" ht="45" x14ac:dyDescent="0.25">
      <c r="A143" s="16">
        <v>3</v>
      </c>
      <c r="B143" s="2" t="s">
        <v>140</v>
      </c>
      <c r="C143" s="16">
        <v>9.5</v>
      </c>
      <c r="D143" s="16">
        <v>9.5</v>
      </c>
      <c r="E143" s="28">
        <f t="shared" ref="E143" si="11">D143/C143*100</f>
        <v>100</v>
      </c>
    </row>
    <row r="144" spans="1:5" x14ac:dyDescent="0.25">
      <c r="A144" s="16"/>
      <c r="B144" s="59"/>
      <c r="C144" s="16"/>
      <c r="D144" s="16"/>
      <c r="E144" s="28"/>
    </row>
    <row r="147" spans="1:5" ht="38.450000000000003" customHeight="1" x14ac:dyDescent="0.25">
      <c r="A147" s="43">
        <v>9</v>
      </c>
      <c r="B147" s="69" t="s">
        <v>21</v>
      </c>
      <c r="C147" s="69"/>
      <c r="D147" s="69"/>
      <c r="E147" s="69"/>
    </row>
    <row r="149" spans="1:5" ht="51" x14ac:dyDescent="0.25">
      <c r="A149" s="6" t="s">
        <v>0</v>
      </c>
      <c r="B149" s="6" t="s">
        <v>1</v>
      </c>
      <c r="C149" s="6" t="s">
        <v>108</v>
      </c>
      <c r="D149" s="6" t="s">
        <v>155</v>
      </c>
      <c r="E149" s="6" t="s">
        <v>2</v>
      </c>
    </row>
    <row r="150" spans="1:5" x14ac:dyDescent="0.25">
      <c r="A150" s="16"/>
      <c r="B150" s="7" t="s">
        <v>3</v>
      </c>
      <c r="C150" s="7">
        <f>SUM(C151:C155)</f>
        <v>200</v>
      </c>
      <c r="D150" s="7">
        <f>SUM(D151:D155)</f>
        <v>143.1</v>
      </c>
      <c r="E150" s="27">
        <f>D150/C150*100</f>
        <v>71.55</v>
      </c>
    </row>
    <row r="151" spans="1:5" ht="45" x14ac:dyDescent="0.25">
      <c r="A151" s="31">
        <v>1</v>
      </c>
      <c r="B151" s="15" t="s">
        <v>141</v>
      </c>
      <c r="C151" s="8">
        <v>30</v>
      </c>
      <c r="D151" s="8">
        <v>29.6</v>
      </c>
      <c r="E151" s="28">
        <f t="shared" ref="E151" si="12">D151/C151*100</f>
        <v>98.666666666666671</v>
      </c>
    </row>
    <row r="152" spans="1:5" x14ac:dyDescent="0.25">
      <c r="A152" s="31">
        <v>2</v>
      </c>
      <c r="B152" s="16" t="s">
        <v>142</v>
      </c>
      <c r="C152" s="16"/>
      <c r="D152" s="16"/>
      <c r="E152" s="28"/>
    </row>
    <row r="153" spans="1:5" ht="45" x14ac:dyDescent="0.25">
      <c r="A153" s="50" t="s">
        <v>46</v>
      </c>
      <c r="B153" s="20" t="s">
        <v>34</v>
      </c>
      <c r="C153" s="16">
        <v>20</v>
      </c>
      <c r="D153" s="16">
        <v>13</v>
      </c>
      <c r="E153" s="28">
        <f t="shared" ref="E153:E154" si="13">D153/C153*100</f>
        <v>65</v>
      </c>
    </row>
    <row r="154" spans="1:5" x14ac:dyDescent="0.25">
      <c r="A154" s="50" t="s">
        <v>47</v>
      </c>
      <c r="B154" s="20" t="s">
        <v>35</v>
      </c>
      <c r="C154" s="16">
        <v>120</v>
      </c>
      <c r="D154" s="16">
        <v>75</v>
      </c>
      <c r="E154" s="28">
        <f t="shared" si="13"/>
        <v>62.5</v>
      </c>
    </row>
    <row r="155" spans="1:5" ht="45" x14ac:dyDescent="0.25">
      <c r="A155" s="50" t="s">
        <v>63</v>
      </c>
      <c r="B155" s="20" t="s">
        <v>36</v>
      </c>
      <c r="C155" s="16">
        <v>30</v>
      </c>
      <c r="D155" s="16">
        <v>25.5</v>
      </c>
      <c r="E155" s="28">
        <f t="shared" ref="E155" si="14">D155/C155*100</f>
        <v>85</v>
      </c>
    </row>
    <row r="156" spans="1:5" ht="46.9" customHeight="1" x14ac:dyDescent="0.25">
      <c r="A156" s="43">
        <v>10</v>
      </c>
      <c r="B156" s="75" t="s">
        <v>22</v>
      </c>
      <c r="C156" s="75"/>
      <c r="D156" s="75"/>
      <c r="E156" s="75"/>
    </row>
    <row r="158" spans="1:5" ht="51" x14ac:dyDescent="0.25">
      <c r="A158" s="6" t="s">
        <v>0</v>
      </c>
      <c r="B158" s="6" t="s">
        <v>1</v>
      </c>
      <c r="C158" s="6" t="s">
        <v>108</v>
      </c>
      <c r="D158" s="6" t="s">
        <v>155</v>
      </c>
      <c r="E158" s="6" t="s">
        <v>2</v>
      </c>
    </row>
    <row r="159" spans="1:5" x14ac:dyDescent="0.25">
      <c r="A159" s="16"/>
      <c r="B159" s="7" t="s">
        <v>3</v>
      </c>
      <c r="C159" s="7">
        <f>C160+C164+C170</f>
        <v>200.8</v>
      </c>
      <c r="D159" s="7">
        <f>D160+D164+D170</f>
        <v>200.29999999999998</v>
      </c>
      <c r="E159" s="27">
        <f>D159/C159*100</f>
        <v>99.750996015936238</v>
      </c>
    </row>
    <row r="160" spans="1:5" ht="71.25" x14ac:dyDescent="0.25">
      <c r="A160" s="60">
        <v>1</v>
      </c>
      <c r="B160" s="11" t="s">
        <v>143</v>
      </c>
      <c r="C160" s="26">
        <f>C161+C163</f>
        <v>160.80000000000001</v>
      </c>
      <c r="D160" s="26">
        <f>D161+D163</f>
        <v>160.69999999999999</v>
      </c>
      <c r="E160" s="27">
        <f t="shared" ref="E160:E161" si="15">D160/C160*100</f>
        <v>99.937810945273625</v>
      </c>
    </row>
    <row r="161" spans="1:5" ht="30" x14ac:dyDescent="0.25">
      <c r="A161" s="16"/>
      <c r="B161" s="8" t="s">
        <v>25</v>
      </c>
      <c r="C161" s="16">
        <v>140.80000000000001</v>
      </c>
      <c r="D161" s="16">
        <v>140.69999999999999</v>
      </c>
      <c r="E161" s="28">
        <f t="shared" si="15"/>
        <v>99.928977272727266</v>
      </c>
    </row>
    <row r="162" spans="1:5" ht="30.75" thickBot="1" x14ac:dyDescent="0.3">
      <c r="A162" s="16"/>
      <c r="B162" s="12" t="s">
        <v>122</v>
      </c>
      <c r="C162" s="16"/>
      <c r="D162" s="16"/>
      <c r="E162" s="28"/>
    </row>
    <row r="163" spans="1:5" x14ac:dyDescent="0.25">
      <c r="A163" s="16"/>
      <c r="B163" s="13" t="s">
        <v>27</v>
      </c>
      <c r="C163" s="16">
        <v>20</v>
      </c>
      <c r="D163" s="16">
        <v>20</v>
      </c>
      <c r="E163" s="28">
        <f t="shared" ref="E163:E164" si="16">D163/C163*100</f>
        <v>100</v>
      </c>
    </row>
    <row r="164" spans="1:5" ht="28.5" x14ac:dyDescent="0.25">
      <c r="A164" s="60">
        <v>2</v>
      </c>
      <c r="B164" s="14" t="s">
        <v>28</v>
      </c>
      <c r="C164" s="7">
        <f>SUM(C165:C169)</f>
        <v>20</v>
      </c>
      <c r="D164" s="7">
        <f>SUM(D165:D169)</f>
        <v>19.600000000000001</v>
      </c>
      <c r="E164" s="27">
        <f t="shared" si="16"/>
        <v>98.000000000000014</v>
      </c>
    </row>
    <row r="165" spans="1:5" ht="30.75" thickBot="1" x14ac:dyDescent="0.3">
      <c r="A165" s="16"/>
      <c r="B165" s="12" t="s">
        <v>29</v>
      </c>
      <c r="C165" s="16"/>
      <c r="D165" s="16"/>
      <c r="E165" s="28"/>
    </row>
    <row r="166" spans="1:5" ht="60.75" thickBot="1" x14ac:dyDescent="0.3">
      <c r="A166" s="16"/>
      <c r="B166" s="1" t="s">
        <v>31</v>
      </c>
      <c r="C166" s="16">
        <v>2</v>
      </c>
      <c r="D166" s="16">
        <v>1.7</v>
      </c>
      <c r="E166" s="28">
        <f t="shared" ref="E166:E167" si="17">D166/C166*100</f>
        <v>85</v>
      </c>
    </row>
    <row r="167" spans="1:5" ht="45.75" thickBot="1" x14ac:dyDescent="0.3">
      <c r="A167" s="16"/>
      <c r="B167" s="4" t="s">
        <v>30</v>
      </c>
      <c r="C167" s="16">
        <v>4.5</v>
      </c>
      <c r="D167" s="16">
        <v>4.5</v>
      </c>
      <c r="E167" s="28">
        <f t="shared" si="17"/>
        <v>100</v>
      </c>
    </row>
    <row r="168" spans="1:5" ht="45.75" thickBot="1" x14ac:dyDescent="0.3">
      <c r="A168" s="16"/>
      <c r="B168" s="2" t="s">
        <v>144</v>
      </c>
      <c r="C168" s="16"/>
      <c r="D168" s="16"/>
      <c r="E168" s="28"/>
    </row>
    <row r="169" spans="1:5" ht="30" x14ac:dyDescent="0.25">
      <c r="A169" s="16"/>
      <c r="B169" s="13" t="s">
        <v>32</v>
      </c>
      <c r="C169" s="16">
        <v>13.5</v>
      </c>
      <c r="D169" s="16">
        <v>13.4</v>
      </c>
      <c r="E169" s="28">
        <f t="shared" ref="E169" si="18">D169/C169*100</f>
        <v>99.259259259259252</v>
      </c>
    </row>
    <row r="170" spans="1:5" ht="28.5" x14ac:dyDescent="0.25">
      <c r="A170" s="60">
        <v>3</v>
      </c>
      <c r="B170" s="14" t="s">
        <v>33</v>
      </c>
      <c r="C170" s="7">
        <f>SUM(C171:C171)</f>
        <v>20</v>
      </c>
      <c r="D170" s="7">
        <f>SUM(D171:D171)</f>
        <v>20</v>
      </c>
      <c r="E170" s="27">
        <f t="shared" ref="E170:E171" si="19">D170/C170*100</f>
        <v>100</v>
      </c>
    </row>
    <row r="171" spans="1:5" ht="60" x14ac:dyDescent="0.25">
      <c r="A171" s="16"/>
      <c r="B171" s="39" t="s">
        <v>145</v>
      </c>
      <c r="C171" s="16">
        <v>20</v>
      </c>
      <c r="D171" s="16">
        <v>20</v>
      </c>
      <c r="E171" s="28">
        <f t="shared" si="19"/>
        <v>100</v>
      </c>
    </row>
    <row r="172" spans="1:5" x14ac:dyDescent="0.25">
      <c r="A172" s="36"/>
      <c r="B172" s="2"/>
      <c r="C172" s="36"/>
      <c r="D172" s="36"/>
      <c r="E172" s="48"/>
    </row>
    <row r="173" spans="1:5" ht="64.900000000000006" customHeight="1" x14ac:dyDescent="0.25">
      <c r="A173" s="10">
        <v>11</v>
      </c>
      <c r="B173" s="69" t="s">
        <v>158</v>
      </c>
      <c r="C173" s="69"/>
      <c r="D173" s="69"/>
      <c r="E173" s="69"/>
    </row>
    <row r="175" spans="1:5" ht="51" x14ac:dyDescent="0.25">
      <c r="A175" s="6" t="s">
        <v>0</v>
      </c>
      <c r="B175" s="6" t="s">
        <v>1</v>
      </c>
      <c r="C175" s="6" t="s">
        <v>108</v>
      </c>
      <c r="D175" s="6" t="s">
        <v>155</v>
      </c>
      <c r="E175" s="6" t="s">
        <v>2</v>
      </c>
    </row>
    <row r="176" spans="1:5" x14ac:dyDescent="0.25">
      <c r="A176" s="16"/>
      <c r="B176" s="7" t="s">
        <v>3</v>
      </c>
      <c r="C176" s="7">
        <f>C177</f>
        <v>3</v>
      </c>
      <c r="D176" s="7">
        <f>D177</f>
        <v>3</v>
      </c>
      <c r="E176" s="27">
        <f>D176/C176*100</f>
        <v>100</v>
      </c>
    </row>
    <row r="177" spans="1:5" ht="45" x14ac:dyDescent="0.25">
      <c r="A177" s="61">
        <v>1</v>
      </c>
      <c r="B177" s="2" t="s">
        <v>135</v>
      </c>
      <c r="C177" s="62">
        <v>3</v>
      </c>
      <c r="D177" s="62">
        <v>3</v>
      </c>
      <c r="E177" s="63">
        <f t="shared" ref="E177" si="20">D177/C177*100</f>
        <v>100</v>
      </c>
    </row>
    <row r="178" spans="1:5" ht="45" x14ac:dyDescent="0.25">
      <c r="A178" s="16"/>
      <c r="B178" s="8" t="s">
        <v>146</v>
      </c>
      <c r="C178" s="16"/>
      <c r="D178" s="16"/>
      <c r="E178" s="28"/>
    </row>
    <row r="181" spans="1:5" ht="45.6" customHeight="1" x14ac:dyDescent="0.25">
      <c r="A181" s="10">
        <v>12</v>
      </c>
      <c r="B181" s="69" t="s">
        <v>23</v>
      </c>
      <c r="C181" s="69"/>
      <c r="D181" s="69"/>
      <c r="E181" s="69"/>
    </row>
    <row r="183" spans="1:5" ht="51" x14ac:dyDescent="0.25">
      <c r="A183" s="6" t="s">
        <v>0</v>
      </c>
      <c r="B183" s="6" t="s">
        <v>1</v>
      </c>
      <c r="C183" s="6" t="s">
        <v>108</v>
      </c>
      <c r="D183" s="6" t="s">
        <v>155</v>
      </c>
      <c r="E183" s="6" t="s">
        <v>2</v>
      </c>
    </row>
    <row r="184" spans="1:5" x14ac:dyDescent="0.25">
      <c r="A184" s="16"/>
      <c r="B184" s="7" t="s">
        <v>3</v>
      </c>
      <c r="C184" s="7">
        <f>C185</f>
        <v>14.4</v>
      </c>
      <c r="D184" s="7">
        <f>D185</f>
        <v>0</v>
      </c>
      <c r="E184" s="27">
        <f>D184/C184*100</f>
        <v>0</v>
      </c>
    </row>
    <row r="185" spans="1:5" x14ac:dyDescent="0.25">
      <c r="A185" s="7">
        <v>1</v>
      </c>
      <c r="B185" s="26"/>
      <c r="C185" s="26">
        <f>SUM(C186:C199)</f>
        <v>14.4</v>
      </c>
      <c r="D185" s="26">
        <f>SUM(D186:D199)</f>
        <v>0</v>
      </c>
      <c r="E185" s="27">
        <f t="shared" ref="E185:E186" si="21">D185/C185*100</f>
        <v>0</v>
      </c>
    </row>
    <row r="186" spans="1:5" ht="45" x14ac:dyDescent="0.25">
      <c r="A186" s="16">
        <v>1</v>
      </c>
      <c r="B186" s="68" t="s">
        <v>24</v>
      </c>
      <c r="C186" s="16">
        <v>14.4</v>
      </c>
      <c r="D186" s="16">
        <v>0</v>
      </c>
      <c r="E186" s="28">
        <f t="shared" si="21"/>
        <v>0</v>
      </c>
    </row>
    <row r="189" spans="1:5" ht="41.45" customHeight="1" x14ac:dyDescent="0.25">
      <c r="A189" s="10">
        <v>13</v>
      </c>
      <c r="B189" s="69" t="s">
        <v>82</v>
      </c>
      <c r="C189" s="69"/>
      <c r="D189" s="69"/>
      <c r="E189" s="69"/>
    </row>
    <row r="191" spans="1:5" ht="51" x14ac:dyDescent="0.25">
      <c r="A191" s="6" t="s">
        <v>0</v>
      </c>
      <c r="B191" s="6" t="s">
        <v>1</v>
      </c>
      <c r="C191" s="6" t="s">
        <v>108</v>
      </c>
      <c r="D191" s="6" t="s">
        <v>155</v>
      </c>
      <c r="E191" s="6" t="s">
        <v>2</v>
      </c>
    </row>
    <row r="192" spans="1:5" x14ac:dyDescent="0.25">
      <c r="A192" s="16"/>
      <c r="B192" s="7" t="s">
        <v>3</v>
      </c>
      <c r="C192" s="7">
        <f>C193</f>
        <v>0</v>
      </c>
      <c r="D192" s="7">
        <f>D193</f>
        <v>0</v>
      </c>
      <c r="E192" s="27"/>
    </row>
    <row r="193" spans="1:5" ht="15.75" thickBot="1" x14ac:dyDescent="0.3">
      <c r="A193" s="7">
        <v>1</v>
      </c>
      <c r="B193" s="26"/>
      <c r="C193" s="26">
        <f>SUM(C194:C207)</f>
        <v>0</v>
      </c>
      <c r="D193" s="26">
        <f>SUM(D194:D207)</f>
        <v>0</v>
      </c>
      <c r="E193" s="27"/>
    </row>
    <row r="194" spans="1:5" ht="75.75" thickBot="1" x14ac:dyDescent="0.3">
      <c r="A194" s="16">
        <v>1</v>
      </c>
      <c r="B194" s="9" t="s">
        <v>147</v>
      </c>
      <c r="C194" s="16">
        <v>0</v>
      </c>
      <c r="D194" s="16">
        <v>0</v>
      </c>
      <c r="E194" s="28"/>
    </row>
    <row r="197" spans="1:5" ht="48" customHeight="1" x14ac:dyDescent="0.25">
      <c r="A197" s="10">
        <v>14</v>
      </c>
      <c r="B197" s="69" t="s">
        <v>83</v>
      </c>
      <c r="C197" s="69"/>
      <c r="D197" s="69"/>
      <c r="E197" s="69"/>
    </row>
    <row r="199" spans="1:5" ht="51" x14ac:dyDescent="0.25">
      <c r="A199" s="6" t="s">
        <v>0</v>
      </c>
      <c r="B199" s="6" t="s">
        <v>1</v>
      </c>
      <c r="C199" s="6" t="s">
        <v>108</v>
      </c>
      <c r="D199" s="6" t="s">
        <v>155</v>
      </c>
      <c r="E199" s="6" t="s">
        <v>2</v>
      </c>
    </row>
    <row r="200" spans="1:5" x14ac:dyDescent="0.25">
      <c r="A200" s="16"/>
      <c r="B200" s="7" t="s">
        <v>3</v>
      </c>
      <c r="C200" s="7">
        <f>C201</f>
        <v>0</v>
      </c>
      <c r="D200" s="7">
        <f>D201</f>
        <v>0</v>
      </c>
      <c r="E200" s="27"/>
    </row>
    <row r="201" spans="1:5" x14ac:dyDescent="0.25">
      <c r="A201" s="7">
        <v>1</v>
      </c>
      <c r="B201" s="26"/>
      <c r="C201" s="26">
        <f>SUM(C202:C215)</f>
        <v>0</v>
      </c>
      <c r="D201" s="26">
        <f>SUM(D202:D215)</f>
        <v>0</v>
      </c>
      <c r="E201" s="27"/>
    </row>
    <row r="202" spans="1:5" ht="90" x14ac:dyDescent="0.25">
      <c r="A202" s="16">
        <v>1</v>
      </c>
      <c r="B202" s="40" t="s">
        <v>148</v>
      </c>
      <c r="C202" s="16">
        <v>0</v>
      </c>
      <c r="D202" s="16">
        <v>0</v>
      </c>
      <c r="E202" s="28"/>
    </row>
    <row r="205" spans="1:5" x14ac:dyDescent="0.25">
      <c r="B205" s="17" t="s">
        <v>153</v>
      </c>
      <c r="D205" s="17" t="s">
        <v>84</v>
      </c>
    </row>
    <row r="207" spans="1:5" x14ac:dyDescent="0.25">
      <c r="B207" s="17" t="s">
        <v>152</v>
      </c>
      <c r="D207" s="17" t="s">
        <v>85</v>
      </c>
    </row>
  </sheetData>
  <mergeCells count="17">
    <mergeCell ref="B8:E8"/>
    <mergeCell ref="B2:E2"/>
    <mergeCell ref="B3:E3"/>
    <mergeCell ref="B4:E4"/>
    <mergeCell ref="B189:E189"/>
    <mergeCell ref="B197:E197"/>
    <mergeCell ref="B181:E181"/>
    <mergeCell ref="B31:E31"/>
    <mergeCell ref="B52:E52"/>
    <mergeCell ref="B104:E104"/>
    <mergeCell ref="B113:E113"/>
    <mergeCell ref="B128:E128"/>
    <mergeCell ref="B137:E137"/>
    <mergeCell ref="B147:E147"/>
    <mergeCell ref="B156:E156"/>
    <mergeCell ref="B173:E173"/>
    <mergeCell ref="B69:E69"/>
  </mergeCells>
  <pageMargins left="0.7" right="0.7" top="0.75" bottom="0.75" header="0.3" footer="0.3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ИВБакалова</dc:creator>
  <cp:lastModifiedBy>Novodm</cp:lastModifiedBy>
  <cp:lastPrinted>2025-05-07T09:40:47Z</cp:lastPrinted>
  <dcterms:created xsi:type="dcterms:W3CDTF">2025-01-18T11:05:26Z</dcterms:created>
  <dcterms:modified xsi:type="dcterms:W3CDTF">2025-05-15T12:48:43Z</dcterms:modified>
</cp:coreProperties>
</file>