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270"/>
  </bookViews>
  <sheets>
    <sheet name="МП" sheetId="1" r:id="rId1"/>
    <sheet name="Лист2" sheetId="2"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2" l="1"/>
  <c r="D4" i="2" s="1"/>
  <c r="D56" i="1" l="1"/>
  <c r="D85" i="1"/>
  <c r="D84" i="1" s="1"/>
  <c r="E95" i="1"/>
  <c r="D97" i="1"/>
  <c r="E98" i="1"/>
  <c r="E152" i="1"/>
  <c r="C157" i="1"/>
  <c r="E158" i="1"/>
  <c r="C85" i="1" l="1"/>
  <c r="C84" i="1" s="1"/>
  <c r="D162" i="1" l="1"/>
  <c r="E171" i="1"/>
  <c r="D170" i="1"/>
  <c r="C170" i="1"/>
  <c r="E92" i="1"/>
  <c r="E170" i="1" l="1"/>
  <c r="D48" i="1"/>
  <c r="D44" i="1"/>
  <c r="D37" i="1"/>
  <c r="E21" i="1"/>
  <c r="D139" i="1" l="1"/>
  <c r="D137" i="1" s="1"/>
  <c r="C139" i="1"/>
  <c r="C137" i="1" s="1"/>
  <c r="D123" i="1"/>
  <c r="C123" i="1"/>
  <c r="E124" i="1"/>
  <c r="D118" i="1"/>
  <c r="C118" i="1"/>
  <c r="D120" i="1"/>
  <c r="C120" i="1"/>
  <c r="C122" i="1"/>
  <c r="C185" i="1" l="1"/>
  <c r="C193" i="1"/>
  <c r="C44" i="1"/>
  <c r="C48" i="1" l="1"/>
  <c r="D35" i="1"/>
  <c r="C37" i="1"/>
  <c r="C35" i="1" s="1"/>
  <c r="D24" i="1"/>
  <c r="C24" i="1"/>
  <c r="E123" i="1"/>
  <c r="E121" i="1"/>
  <c r="D201" i="1" l="1"/>
  <c r="C201" i="1"/>
  <c r="D200" i="1"/>
  <c r="C200" i="1"/>
  <c r="D193" i="1"/>
  <c r="D192" i="1" s="1"/>
  <c r="C192" i="1"/>
  <c r="E140" i="1" l="1"/>
  <c r="E130" i="1"/>
  <c r="E131" i="1"/>
  <c r="E132" i="1"/>
  <c r="D129" i="1"/>
  <c r="C129" i="1"/>
  <c r="D117" i="1"/>
  <c r="C117" i="1"/>
  <c r="E120" i="1"/>
  <c r="E122" i="1"/>
  <c r="E118" i="1"/>
  <c r="E129" i="1" l="1"/>
  <c r="E117" i="1"/>
  <c r="D114" i="1"/>
  <c r="D113" i="1" s="1"/>
  <c r="C114" i="1"/>
  <c r="C113" i="1" s="1"/>
  <c r="D104" i="1"/>
  <c r="C104" i="1"/>
  <c r="E107" i="1"/>
  <c r="E86" i="1"/>
  <c r="E87" i="1"/>
  <c r="E88" i="1"/>
  <c r="E89" i="1"/>
  <c r="E90" i="1"/>
  <c r="E91" i="1"/>
  <c r="E97" i="1"/>
  <c r="E94" i="1"/>
  <c r="D93" i="1"/>
  <c r="C93" i="1"/>
  <c r="D77" i="1"/>
  <c r="C77" i="1"/>
  <c r="D80" i="1"/>
  <c r="D76" i="1" s="1"/>
  <c r="C80" i="1"/>
  <c r="E78" i="1"/>
  <c r="E79" i="1"/>
  <c r="E81" i="1"/>
  <c r="E82" i="1"/>
  <c r="D73" i="1"/>
  <c r="C73" i="1"/>
  <c r="C76" i="1" l="1"/>
  <c r="E114" i="1"/>
  <c r="E93" i="1"/>
  <c r="E85" i="1"/>
  <c r="E77" i="1"/>
  <c r="E80" i="1"/>
  <c r="E57" i="1"/>
  <c r="E59" i="1"/>
  <c r="E60" i="1"/>
  <c r="E62" i="1"/>
  <c r="E67" i="1"/>
  <c r="D66" i="1"/>
  <c r="C66" i="1"/>
  <c r="C63" i="1"/>
  <c r="C61" i="1"/>
  <c r="C56" i="1"/>
  <c r="D63" i="1"/>
  <c r="D61" i="1"/>
  <c r="E61" i="1" l="1"/>
  <c r="E66" i="1"/>
  <c r="E84" i="1"/>
  <c r="C72" i="1"/>
  <c r="E76" i="1"/>
  <c r="D72" i="1"/>
  <c r="D55" i="1"/>
  <c r="E56" i="1"/>
  <c r="C55" i="1"/>
  <c r="D147" i="1"/>
  <c r="C147" i="1"/>
  <c r="E150" i="1"/>
  <c r="E151" i="1"/>
  <c r="D168" i="1"/>
  <c r="C168" i="1"/>
  <c r="C162" i="1"/>
  <c r="E169" i="1"/>
  <c r="E167" i="1"/>
  <c r="E164" i="1"/>
  <c r="E165" i="1"/>
  <c r="D157" i="1"/>
  <c r="E186" i="1"/>
  <c r="D185" i="1"/>
  <c r="D184" i="1" s="1"/>
  <c r="C184" i="1"/>
  <c r="C176" i="1" s="1"/>
  <c r="E139" i="1"/>
  <c r="E106" i="1"/>
  <c r="E75" i="1"/>
  <c r="C156" i="1" l="1"/>
  <c r="E162" i="1"/>
  <c r="E184" i="1"/>
  <c r="E168" i="1"/>
  <c r="D156" i="1"/>
  <c r="C128" i="1"/>
  <c r="E185" i="1"/>
  <c r="E177" i="1"/>
  <c r="D34" i="1"/>
  <c r="C34" i="1"/>
  <c r="E49" i="1"/>
  <c r="E39" i="1"/>
  <c r="E40" i="1"/>
  <c r="E41" i="1"/>
  <c r="E42" i="1"/>
  <c r="E43" i="1"/>
  <c r="E45" i="1"/>
  <c r="E46" i="1"/>
  <c r="A37" i="1"/>
  <c r="E36" i="1"/>
  <c r="E14" i="1"/>
  <c r="E15" i="1"/>
  <c r="E16" i="1"/>
  <c r="E17" i="1"/>
  <c r="E18" i="1"/>
  <c r="E19" i="1"/>
  <c r="E23" i="1"/>
  <c r="E26" i="1"/>
  <c r="E27" i="1"/>
  <c r="E28" i="1"/>
  <c r="D13" i="1"/>
  <c r="C13" i="1"/>
  <c r="E24" i="1" l="1"/>
  <c r="E13" i="1"/>
  <c r="D176" i="1"/>
  <c r="E176" i="1" s="1"/>
  <c r="E34" i="1"/>
  <c r="E35" i="1"/>
  <c r="D12" i="1"/>
  <c r="C12" i="1"/>
  <c r="E12" i="1" l="1"/>
  <c r="E157" i="1"/>
  <c r="E156" i="1" l="1"/>
  <c r="E148" i="1" l="1"/>
  <c r="E147" i="1" l="1"/>
  <c r="E138" i="1" l="1"/>
  <c r="E137" i="1" l="1"/>
  <c r="D128" i="1" l="1"/>
  <c r="E128" i="1" l="1"/>
  <c r="E115" i="1" l="1"/>
  <c r="E113" i="1" l="1"/>
  <c r="E105" i="1" l="1"/>
  <c r="E104" i="1" l="1"/>
  <c r="E73" i="1" l="1"/>
  <c r="E72" i="1" l="1"/>
  <c r="E55" i="1" l="1"/>
</calcChain>
</file>

<file path=xl/sharedStrings.xml><?xml version="1.0" encoding="utf-8"?>
<sst xmlns="http://schemas.openxmlformats.org/spreadsheetml/2006/main" count="283" uniqueCount="163">
  <si>
    <t>№ п/п</t>
  </si>
  <si>
    <t>наименование мероприятия</t>
  </si>
  <si>
    <t>процент исполнения %</t>
  </si>
  <si>
    <t xml:space="preserve">Всего утверждено </t>
  </si>
  <si>
    <t>Чистка дорог от снега</t>
  </si>
  <si>
    <t>Обеспечение безопасности дорожного движения</t>
  </si>
  <si>
    <t>закупка энергетических ресурсов уличное освещение вдоль дорог месного значения (из расчета 325светильников)</t>
  </si>
  <si>
    <t>устранение неисправностей (восстановление работоспособности) отдельных объектов нефинансовых активов, а также объектов и систем, в том числе на:</t>
  </si>
  <si>
    <t>Установка дополнительных и замена сгоревших светильников,обустройство крепежа на монтажной ленте</t>
  </si>
  <si>
    <t>приобритение светильников и дополнительных расходных материалов для замены и закрепления светильников</t>
  </si>
  <si>
    <t>Услуги системного администратора</t>
  </si>
  <si>
    <t>Информационно техническое обслуживание Советник проф доступ к системе</t>
  </si>
  <si>
    <t>Сопровождение программного обеспечения сайта закупок</t>
  </si>
  <si>
    <t>ПО АС Бюджет поселения</t>
  </si>
  <si>
    <t>Право использования программы «Контур-Диадок»</t>
  </si>
  <si>
    <t>Право на программу ЭВМ</t>
  </si>
  <si>
    <t>услуги по защите электронного документооборота (поддержке программного продукта) с использованием сертификационных средств криптографической защиты информации;</t>
  </si>
  <si>
    <t>Программый обеспечение ВипНет Клиент</t>
  </si>
  <si>
    <t>АРМ Муниципал</t>
  </si>
  <si>
    <t>Публикация в газете «Зори Предгорья»</t>
  </si>
  <si>
    <t>Муниципальная программа Комплексное и устойчивое развитие в сфере дорожного хозяйства в Новодмитриевском сельском поселении Северского района на 2024-2026 годы»</t>
  </si>
  <si>
    <t xml:space="preserve">Муниципальная программа «Информационное
 общество Северского района в Новодмитриевском сельском поселении на 2024-2026 годы»
</t>
  </si>
  <si>
    <t>Муниципальная программа«Развитие жилищно-коммунальной инфраструктуры в Новодмитриевском сельском поселении на 2024-2026 годы»</t>
  </si>
  <si>
    <t xml:space="preserve">Муниципальная программа«Благоустройство территории в Новодмитриевском сельском поселении 
на 2024-2026 годы»
</t>
  </si>
  <si>
    <t>Муниципальная программа «Молодёжь Северского района на 2024-2026 годы в Новодмитриевском сельском поселении»</t>
  </si>
  <si>
    <t>Муниципальная программа «Развитие культуры на 2024-2026 годы в Новодмитриевском сельском поселении»</t>
  </si>
  <si>
    <t xml:space="preserve">Муниципальная программа «Поддержка социально-ориентированных некоммерческих организаций в Новодмитриевском сельском поселении на 2024-2026 годы» </t>
  </si>
  <si>
    <t xml:space="preserve">Муниципальная программа «Развитие
 физической культуры и спорта на 2024-2026 годы в Новодмитриевском сельском поселении» 
</t>
  </si>
  <si>
    <t>Муниципальная программа «Социально-экономическое развитие в Новодмитриевском сельском поселении Северского района на 2024-2026 годы»</t>
  </si>
  <si>
    <t>Муниципальная программа «Обеспечение безопасности населения и развития казачества на 2024-2026 годы в Новодмитриевском сельском поселении»</t>
  </si>
  <si>
    <t xml:space="preserve">Муниципальная программа «Профилактика по незаконному обороту наркотических средств,
психотропных веществ и их прекурсоров на территории Новодмитриевского сельского поселения Северского района на 2024-2026 годы» 
</t>
  </si>
  <si>
    <t>Муниципальная программа «Региональная политика и развитие гражданского общества на 2024-2026 годы в Новодмитриевском сельском поселении»</t>
  </si>
  <si>
    <r>
      <t>Реализация мероприятий по развитию территориального общественного самоуправления на территории поселения</t>
    </r>
    <r>
      <rPr>
        <sz val="11"/>
        <color theme="1"/>
        <rFont val="Times New Roman"/>
        <family val="1"/>
        <charset val="204"/>
      </rPr>
      <t xml:space="preserve"> </t>
    </r>
  </si>
  <si>
    <t>"Мероприятия по предупреждению и ликвидации последствий чрезвычайных ситуаций и стихийных бедствий природного и техногенного характера</t>
  </si>
  <si>
    <t>Увеличение стоимости основных средств</t>
  </si>
  <si>
    <t>Мероприятия по обеспечению пожарной безопасности</t>
  </si>
  <si>
    <t>Работы, услуги по содержанию имущества в том числе</t>
  </si>
  <si>
    <t>Услуги по установке пуско-наладке, ТО СИКЗ-1 в административном здании ул. Евтюхова,2 ст.Новодмитриевская</t>
  </si>
  <si>
    <t>Проверка дымоотводящей и вентиляционной системы в административном здании ул. Евтюхова,2 ст.Новодмитриевская</t>
  </si>
  <si>
    <t>Подпрограмма "Поддержка и развитие Кубанского казачества"</t>
  </si>
  <si>
    <t>Поддержка новодмитриевского хуторского казачьего общества Предоставление субсидии согласно соглашения</t>
  </si>
  <si>
    <t>страхование дамбы2100м  год постройки 1974 ст.Новодмитриевская ул.Орджоникидзе</t>
  </si>
  <si>
    <t>Прочие работы  услуги</t>
  </si>
  <si>
    <t>Типографские работы, услуги  в том числе</t>
  </si>
  <si>
    <t>Техническое обслуживание газопровода в х.Оазис</t>
  </si>
  <si>
    <t>Бактериологическое исследование питьевой воды</t>
  </si>
  <si>
    <t>Коммунальные расходы</t>
  </si>
  <si>
    <t>Организация освещения населенных пунктов</t>
  </si>
  <si>
    <t>Мероприятия по организации ритуальных услуг и содержанию мест захоронения в Новодмитриевском сельском поселении</t>
  </si>
  <si>
    <t>Закупка энергетических ресурсов</t>
  </si>
  <si>
    <t xml:space="preserve">расходы по оплате договоров на вывоз твердых бытовых отходов в том числе по объектам  Территория кладбища ул.Ордженикидзе ст.Новодмитриевская </t>
  </si>
  <si>
    <t>Арендная плата за пользование имуществом всего, в том числе по объектам:Аренда контейнеров</t>
  </si>
  <si>
    <t>1.1</t>
  </si>
  <si>
    <t>2.1</t>
  </si>
  <si>
    <t>2.2</t>
  </si>
  <si>
    <t>Услуги спец техники по наведению порядка на кладбище и прилегающей территории</t>
  </si>
  <si>
    <t>Услуги по спилу и выносу аварийных деревьев на территории кладбища</t>
  </si>
  <si>
    <t>Спил и дробление аварийных деревьев вдоль дорог местного значения и на территории поселения</t>
  </si>
  <si>
    <t>дезинсекция(акарицидная обработка</t>
  </si>
  <si>
    <t>3.1</t>
  </si>
  <si>
    <t>3.2</t>
  </si>
  <si>
    <t>3.3</t>
  </si>
  <si>
    <t>3.4</t>
  </si>
  <si>
    <t>3.5</t>
  </si>
  <si>
    <t>3.6</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</si>
  <si>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</si>
  <si>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Транспортные услуги</t>
  </si>
  <si>
    <t>Увеличение стоимости прочих оборотных запасов(материалов</t>
  </si>
  <si>
    <t>Безвозмездные перечисления текущего характера государственным (муниципальным) учреждениям"»</t>
  </si>
  <si>
    <t>Мероприятия в сфере сохранения и развития культуры</t>
  </si>
  <si>
    <t>1.2</t>
  </si>
  <si>
    <t>2.3</t>
  </si>
  <si>
    <t xml:space="preserve">Увеличение стоимости основных средств в том числе </t>
  </si>
  <si>
    <t>Увеличение стоимости прочих оборотных запасов(материалов в том числе</t>
  </si>
  <si>
    <t>Предоставление субсидий бюджетным, автономным учреждениям и иным некоммерческим организациям</t>
  </si>
  <si>
    <t>1.3.</t>
  </si>
  <si>
    <t>1.4</t>
  </si>
  <si>
    <t>1.5</t>
  </si>
  <si>
    <t>1.6</t>
  </si>
  <si>
    <t>1.7</t>
  </si>
  <si>
    <t>1.8</t>
  </si>
  <si>
    <t>1.9</t>
  </si>
  <si>
    <t xml:space="preserve">содержание дорог местного значения </t>
  </si>
  <si>
    <t>2.4</t>
  </si>
  <si>
    <t>2.5</t>
  </si>
  <si>
    <t>2.6</t>
  </si>
  <si>
    <t>Абонентская плата за телематические услуги связи в пользу Абонента (интернет)</t>
  </si>
  <si>
    <t xml:space="preserve">Содержание систем водоснабжения и водоотведения поселения в том числе </t>
  </si>
  <si>
    <t>1.3</t>
  </si>
  <si>
    <t>4.1</t>
  </si>
  <si>
    <t>Благоустройство территории поселения</t>
  </si>
  <si>
    <t xml:space="preserve">Приобритены новогодние праздничные наборы конфет для детей из многодетных семей </t>
  </si>
  <si>
    <t>ОТЧЕТ</t>
  </si>
  <si>
    <t>Увеличение стоимости основных средств в том числе:</t>
  </si>
  <si>
    <t>Работы, услуги по содержанию имущества  в том числе:</t>
  </si>
  <si>
    <t>Прочие работы  услуги в том числе:</t>
  </si>
  <si>
    <t>Увеличение стоимости прочих материальных запасов однократного применения в том числе:</t>
  </si>
  <si>
    <t>Муниципальная программа «Доступная среда на территории Новодмитриевского сельского поселения на 2024-2026 годы»</t>
  </si>
  <si>
    <t>обеспечение мероприятий, направленных на создание для инвалидов и маломобильных граждан условий доступности объектов социальной и транспортной инфраструктуры</t>
  </si>
  <si>
    <t>Муниципальная программа «Поддержка малого и среднего предпринимательства в Новодмитриевском сельском поселении Северского района на 2024-2026годы» 
»</t>
  </si>
  <si>
    <t>Создание условий для развития субъектов малого и среднего предпринимательства в условиях формирования конкурентной среды в экономике Новодмитриевского сельского поселения Северского района:</t>
  </si>
  <si>
    <t>Подготовил: Ведущий специалист финотдела</t>
  </si>
  <si>
    <t>И.В.Бакалова</t>
  </si>
  <si>
    <t>Увеличение стоимости прочих оборотных запасов(материалов)в том числе:</t>
  </si>
  <si>
    <t xml:space="preserve">Согласовано: Начальник финотдела </t>
  </si>
  <si>
    <t>О.А.Лай</t>
  </si>
  <si>
    <t>приобретение неисключительных прав на результаты интеллектуальной деятельности, в том числе приобретение пользовательских, лицензионных прав на программное обеспечение, приобретение и обновление справочно-информационных баз данных всего в том числе:</t>
  </si>
  <si>
    <t>утвержденно на 2025 год решением сессии(изменения) от 23.01.2025г.№32</t>
  </si>
  <si>
    <t>приобритение насосов</t>
  </si>
  <si>
    <t>прочие работы и услуги  в том числе: разработка проекта санитарно-защитной зоны для администрации новодмитриевского сп. "кладбище ст.Новодмитриевской с учетом проектирования "административного-бытового помещения"-</t>
  </si>
  <si>
    <t>3.7</t>
  </si>
  <si>
    <t>3.8</t>
  </si>
  <si>
    <t>3.9</t>
  </si>
  <si>
    <t>плакаты рекламные тематические, банеры информационные, листовки информационные</t>
  </si>
  <si>
    <t>Информационные стенды</t>
  </si>
  <si>
    <t>3</t>
  </si>
  <si>
    <t>сохранение объектов культурного наследия, находящихся в собственности Новодмитриевского сельского поселения</t>
  </si>
  <si>
    <t>увеличение стоимости строительных материалов для текущего ремонта памятников</t>
  </si>
  <si>
    <t>проектно-изыскательские работы тротуар ул.Первомайская, ст.Новодмитриевская</t>
  </si>
  <si>
    <t>ремонт роторной косилки(запасные части, работа)</t>
  </si>
  <si>
    <t>3.10</t>
  </si>
  <si>
    <t>Подпрограмма "Противодействие коррупции"</t>
  </si>
  <si>
    <t>информационные стенды и плакаты</t>
  </si>
  <si>
    <t>технические условия для присоединения объекта водоснабжения ул.Куйбышева, ст.Новодмитриевская</t>
  </si>
  <si>
    <t>Мемориал войнам погибшим в годы ВОВ расположенный ст.Новодмитриевская, ул.Красная,67 футбольное поле ст.Новодмитриевская, ул.Мира, административное здание ул.Евтюхова,2</t>
  </si>
  <si>
    <t xml:space="preserve">Работы, услуги по содержанию имущества  в том числе:   </t>
  </si>
  <si>
    <t>Сбор бросового мусора на обочинах вдоль дорог местного значения по следующим ул.Горького 24м3*, ул.Красная 84м3, ул.Октябрьская 24м3, ул.Мира (вдоль стадиона) 36м3, ул.Мичурина 48м3, х.Оазис ул.Длинная 24м3</t>
  </si>
  <si>
    <t>Услуги по уборке мусора на территории поселения  ул.Мичурина Горького  24м3*, от ул.Шверника до ул.Мира 24м3, ул.Горького 36м3, ул.Красная 24м3, ул.Ленина 36м3, ул.Ленина  36м3,   , ул.Папанина 36м3, ул.Садовая 48м3*, ул.КУйбышева 24м3, ул.Шверника  от ул.Горького до ул.Бр.Семилетовых 36м3, ул.Чапаева 36м3, х.Оазис ул.Карасунская 36м3  Уборка парка от мусора *12 месяцев</t>
  </si>
  <si>
    <t>Ремонт и содержание скважин (замена насосов ремонт насосов подъем и установка в скважину на скважинах №3520_х.Оазис), 36257(лагерь труда и отдыха), 14, 30376)</t>
  </si>
  <si>
    <t>Электропотребление артизианских скважин всего 7 единиц находящихся в собственности новодмитриевского сп (№14 водазабор Чкалова, №7329 ул.Кооперативная, №13 ул.Мичурина, №36257 лагерь труда и отдыха, артскважина ул.Горького, №3520 х.Оазис, ул.Евтюхова водозаборная башня)</t>
  </si>
  <si>
    <t>Услуги спецтехники Копка чистка, выравнивание кюветов вдоль дорог местного значения  по ул. Пролетарская, Шверника, Чкалова, Партизанская, Первомайская, Шевченко ст.Новодмитриевской, с использованием трактора Беларусь 82.1 гос.номер 3627ХХ23)ул.Куйбышева</t>
  </si>
  <si>
    <t>субсидия бюджетным учреждениям на финансовое обеспечение государственного(муниципального)задания на оказание государственных(муниципальных)услуг(выполнение работ) Соглашение №1 от 09.01.2025г.</t>
  </si>
  <si>
    <t>противопожарное оборудование и приспособления</t>
  </si>
  <si>
    <t>Скос сорной растительности вдоль дорог местного значения по следующим  ул.Октябрьская от №4 до №70  11660м*2*3,0, ул.Красная полностью 9760*4*3,0, ул.Мира от №2 до №22  8901*2*3,0</t>
  </si>
  <si>
    <t>исполненно за 1 полугодие 2025года</t>
  </si>
  <si>
    <t>утвержденно на 2025 год решением сессии(изменения) от 29.05.2025г.№46</t>
  </si>
  <si>
    <t>информационные таблички и плакаты</t>
  </si>
  <si>
    <t>Увеличение стоимости прочих оборотных запасов(материалов) в том числе:</t>
  </si>
  <si>
    <t>топографическая съемка земельного участка по ул.Мира(стадион)</t>
  </si>
  <si>
    <t>Кадастровые работы(земельного участка ул.Мира(стадион), земельного участка ул.Кавказская), изготовление технических планов(здание ул.Евтюхова,2);</t>
  </si>
  <si>
    <t>Поддержка северской районной организации Краснодарской краевой организации общероссийской общественной организации «Всероссийское общество инвалидов» соглашение №4 от 23.01.25г.</t>
  </si>
  <si>
    <t>Поддержка северской районной организации Краснодарской краевой общественной организации ветеранов(пенсионеров и инвалидов)войны, труда, вооруженных сил и правоохранительных органов», соглашение №2 от 23.01.25г.</t>
  </si>
  <si>
    <t>Увеличение стоимости прочих материальных запасов однократного применения в том числе  (приобретены и вручены цветы )</t>
  </si>
  <si>
    <t>3.11</t>
  </si>
  <si>
    <t>Организация озеленения территории и обустройство зеленых зон малыми архитектурными формами  в том числе:</t>
  </si>
  <si>
    <t>закупка,посадка и уход за можжевельником на мемориале войнам погибшим в годы ВОВ ст.Новодмитриевской</t>
  </si>
  <si>
    <t>приобритение детских площадок и игровых комплексов-3шт,тренажеры-10шт., урны, стенд информационный(футбольное поле)</t>
  </si>
  <si>
    <t>ТО системы видеонаблюдения на 12 месяцев ст. Новодмитриевская, ул. Первомайская, д. 61;
ст. Новодмитриевская, ул. Октябрьская, д. 1;
ст. Новодмитриевская, ул. Красная, д. 102.ул.Красная,67 мемориал</t>
  </si>
  <si>
    <t>Мероприятия по обустройству, ремонту и содержанию нефинансовых активов Новодмитриевского сельского поселения(мемориал войнам погибшим в годы ВОВ,детские площадки поселения, территория возле ДК, памятники на х.Шуваев, х.Оазис )</t>
  </si>
  <si>
    <t>Скос сорной растительности на территории поселения  ул.Мичурина от школы до ул.Горького  8000м2*4*3,0, ул.Шверника и до ул.Евтюхова2 3650*4*3, угол ул.Октябрьская и ул.Красная 2715*2*3, от ул.Евтюхова до ул.Шверника,60А  3150*4*3    Покос территории парка ул.Красная,69 -10283м2*4</t>
  </si>
  <si>
    <t>Увеличение стоимости горюче-смазочных материалов в том числе:</t>
  </si>
  <si>
    <t>дизельное топливо для заправки трактора</t>
  </si>
  <si>
    <t>Устанение порывов на водопроводной сети поселения с заменой водопроводных труб (ст.Новодмитриевская по ул. Матросова14А, Кирова2, Шверника 35, Партизанская 27, Пролетарская 15А, Гоголя 5, Партизанская 1А, Красная 36, Лермонтова 18, Лермонтова 5, Шверника 48, Евтюхова 2, Мира(стадион), Пушкина, Шевченко 15, Кооперативная, Ломоносова, по ул.Кавказска-Набережная, устройство фундамента под установку башни Рожновского ул.Мичурина</t>
  </si>
  <si>
    <t>Нанесение дорожной разметки, установка дорожных знаков по ул.Мичурина и ул.Чапаева в ст.Новодмитриевской, устройство исскуственных неровностей по ул.Октябрьской с установкой дорожных знаков</t>
  </si>
  <si>
    <t>Грейдирование, выравнивание, отсыпка дорог местного значения</t>
  </si>
  <si>
    <t>Спил и дробление аварийных деревьев вдоль дорог местного значения в ст.Новодмитриевской ул.Октябрьская,70; ул.Горького, ул.Красная 67,ул.Чапаева возле ДС№5,</t>
  </si>
  <si>
    <t>установка и приобритение тренажеров , обустройство площадки под тренажеры</t>
  </si>
  <si>
    <t>приобритение инертных материалов для подсыпки на дороги местного значения(песок для подсыпки на перекрестках дорог и тротуаров для безопасности граждан и транспорта) -(щебень 20/40 на ул.Октябрьская подсыпка после замены водопроводной трубы, - щебень 40/70 на пер.Куйбышева),щебень 40/70 на ул.Куйбышева, щебень 20/40 на ул.Октябрьская</t>
  </si>
  <si>
    <t>Об исполнении плана реализации муниципальных программ Новодмитриевского сельского поселения Северского муниципального района Краснодарского края за 1 полугодие 2025 год</t>
  </si>
  <si>
    <t xml:space="preserve">Ремонт и содержание скважин (замена насосов ремонт насосов подъем и установка в скважину на скважинах </t>
  </si>
  <si>
    <t>приобритение глубинных насосов -  4 шт</t>
  </si>
  <si>
    <t>Исп. Бакалова И.В.</t>
  </si>
  <si>
    <t xml:space="preserve">Устанение порывов на водопроводной сети поселения с заменой водопроводных труб в ст.Новодмитриевская , устройство фундамента под установку башни Рожновского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</si>
</sst>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charset val="204"/>
      <scheme val="minor"/>
    </font>
    <font>
      <b/>
      <sz val="11"/>
      <color theme="1"/>
      <name val="Calibri"/>
      <family val="2"/>
      <charset val="204"/>
      <scheme val="minor"/>
    </font>
    <font>
      <sz val="11"/>
      <color theme="1"/>
      <name val="Times New Roman"/>
      <family val="1"/>
      <charset val="204"/>
    </font>
    <font>
      <b/>
      <sz val="12"/>
      <color indexed="8"/>
      <name val="Times New Roman"/>
      <family val="1"/>
      <charset val="204"/>
    </font>
    <font>
      <b/>
      <sz val="12"/>
      <color theme="1"/>
      <name val="Times New Roman"/>
      <family val="1"/>
      <charset val="204"/>
    </font>
    <font>
      <b/>
      <sz val="14"/>
      <color theme="1"/>
      <name val="Calibri"/>
      <family val="2"/>
      <charset val="204"/>
      <scheme val="minor"/>
    </font>
    <font>
      <sz val="10"/>
      <color theme="1"/>
      <name val="Times New Roman"/>
      <family val="1"/>
      <charset val="204"/>
    </font>
    <font>
      <b/>
      <sz val="11"/>
      <color theme="1"/>
      <name val="Times New Roman"/>
      <family val="1"/>
      <charset val="204"/>
    </font>
    <font>
      <sz val="11"/>
      <color rgb="FF000000"/>
      <name val="Times New Roman"/>
      <family val="1"/>
      <charset val="204"/>
    </font>
    <font>
      <sz val="12"/>
      <color theme="1"/>
      <name val="Times New Roman"/>
      <family val="1"/>
      <charset val="204"/>
    </font>
    <font>
      <sz val="12"/>
      <color rgb="FF000000"/>
      <name val="Times New Roman"/>
      <family val="1"/>
      <charset val="204"/>
    </font>
    <font>
      <b/>
      <sz val="14"/>
      <color theme="1"/>
      <name val="Times New Roman"/>
      <family val="1"/>
      <charset val="204"/>
    </font>
    <font>
      <sz val="11.5"/>
      <color theme="1"/>
      <name val="Times New Roman"/>
      <family val="1"/>
      <charset val="204"/>
    </font>
    <font>
      <b/>
      <sz val="12"/>
      <color rgb="FF000000"/>
      <name val="Times New Roman"/>
      <family val="1"/>
      <charset val="20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s>
  <cellStyleXfs count="1">
    <xf numFmtId="0" fontId="0" fillId="0" borderId="0"/>
  </cellStyleXfs>
  <cellXfs count="98">
    <xf numFmtId="0" fontId="0" fillId="0" borderId="0" xfId="0"/>
    <xf numFmtId="0" fontId="0" fillId="0" borderId="1" xfId="0" applyBorder="1"/>
    <xf numFmtId="0" fontId="2" fillId="0" borderId="2" xfId="0" applyFont="1" applyBorder="1" applyAlignment="1">
      <alignment vertical="center" wrapText="1"/>
    </xf>
    <xf numFmtId="0" fontId="2" fillId="0" borderId="0" xfId="0" applyFont="1" applyAlignment="1">
      <alignment wrapText="1"/>
    </xf>
    <xf numFmtId="0" fontId="2" fillId="0" borderId="2" xfId="0" applyFont="1" applyBorder="1" applyAlignment="1">
      <alignment vertical="top" wrapText="1"/>
    </xf>
    <xf numFmtId="0" fontId="5" fillId="0" borderId="0" xfId="0" applyFont="1"/>
    <xf numFmtId="0" fontId="2" fillId="0" borderId="6" xfId="0" applyFont="1" applyBorder="1" applyAlignment="1">
      <alignment vertical="center" wrapText="1"/>
    </xf>
    <xf numFmtId="0" fontId="2" fillId="0" borderId="8" xfId="0" applyFont="1" applyBorder="1" applyAlignment="1">
      <alignment vertical="center" wrapText="1"/>
    </xf>
    <xf numFmtId="0" fontId="6" fillId="0" borderId="1" xfId="0" applyFont="1" applyBorder="1" applyAlignment="1">
      <alignment vertical="top" wrapText="1"/>
    </xf>
    <xf numFmtId="0" fontId="7" fillId="0" borderId="1" xfId="0" applyFont="1" applyBorder="1"/>
    <xf numFmtId="0" fontId="2" fillId="0" borderId="1" xfId="0" applyFont="1" applyBorder="1" applyAlignment="1">
      <alignment wrapText="1"/>
    </xf>
    <xf numFmtId="0" fontId="1" fillId="0" borderId="0" xfId="0" applyFont="1" applyAlignment="1">
      <alignment vertical="center"/>
    </xf>
    <xf numFmtId="0" fontId="8" fillId="0" borderId="9" xfId="0" applyFont="1" applyBorder="1" applyAlignment="1">
      <alignment horizontal="justify" vertical="center" wrapText="1"/>
    </xf>
    <xf numFmtId="0" fontId="7" fillId="0" borderId="0" xfId="0" applyFont="1" applyAlignment="1">
      <alignment vertical="center"/>
    </xf>
    <xf numFmtId="0" fontId="7" fillId="0" borderId="1" xfId="0" applyFont="1" applyBorder="1" applyAlignment="1">
      <alignment vertical="top" wrapText="1"/>
    </xf>
    <xf numFmtId="0" fontId="2" fillId="0" borderId="0" xfId="0" applyFont="1" applyAlignment="1">
      <alignment vertical="top"/>
    </xf>
    <xf numFmtId="0" fontId="2" fillId="0" borderId="0" xfId="0" applyFont="1" applyAlignment="1">
      <alignment vertical="top" wrapText="1"/>
    </xf>
    <xf numFmtId="0" fontId="2" fillId="0" borderId="10" xfId="0" applyFont="1" applyBorder="1" applyAlignment="1">
      <alignment vertical="center" wrapText="1"/>
    </xf>
    <xf numFmtId="0" fontId="7" fillId="0" borderId="1" xfId="0" applyFont="1" applyBorder="1" applyAlignment="1">
      <alignment horizontal="left" vertical="center" wrapText="1"/>
    </xf>
    <xf numFmtId="0" fontId="2" fillId="0" borderId="1" xfId="0" applyFont="1" applyBorder="1" applyAlignment="1">
      <alignment vertical="top" wrapText="1"/>
    </xf>
    <xf numFmtId="0" fontId="2" fillId="0" borderId="1" xfId="0" applyFont="1" applyBorder="1"/>
    <xf numFmtId="0" fontId="2" fillId="0" borderId="0" xfId="0" applyFont="1"/>
    <xf numFmtId="0" fontId="7" fillId="0" borderId="2" xfId="0" applyFont="1" applyBorder="1" applyAlignment="1">
      <alignment vertical="center" wrapText="1"/>
    </xf>
    <xf numFmtId="0" fontId="7" fillId="0" borderId="10" xfId="0" applyFont="1" applyBorder="1" applyAlignment="1">
      <alignment vertical="center" wrapText="1"/>
    </xf>
    <xf numFmtId="0" fontId="2" fillId="0" borderId="12" xfId="0" applyFont="1" applyBorder="1"/>
    <xf numFmtId="0" fontId="2" fillId="0" borderId="0" xfId="0" applyFont="1" applyBorder="1" applyAlignment="1">
      <alignment vertical="center" wrapText="1"/>
    </xf>
    <xf numFmtId="0" fontId="2" fillId="0" borderId="1" xfId="0" applyFont="1" applyBorder="1" applyAlignment="1">
      <alignment vertical="center" wrapText="1"/>
    </xf>
    <xf numFmtId="0" fontId="7" fillId="0" borderId="2" xfId="0" applyFont="1" applyBorder="1" applyAlignment="1">
      <alignment horizontal="justify" vertical="center" wrapText="1"/>
    </xf>
    <xf numFmtId="0" fontId="2" fillId="0" borderId="6" xfId="0" applyFont="1" applyBorder="1" applyAlignment="1">
      <alignment vertical="top" wrapText="1"/>
    </xf>
    <xf numFmtId="0" fontId="0" fillId="0" borderId="0" xfId="0" applyBorder="1"/>
    <xf numFmtId="0" fontId="1" fillId="0" borderId="0" xfId="0" applyFont="1" applyAlignment="1">
      <alignment horizontal="center" vertical="center"/>
    </xf>
    <xf numFmtId="0" fontId="9" fillId="0" borderId="0" xfId="0" applyFont="1" applyAlignment="1">
      <alignment vertical="top" wrapText="1"/>
    </xf>
    <xf numFmtId="0" fontId="7" fillId="0" borderId="0" xfId="0" applyFont="1" applyAlignment="1">
      <alignment wrapText="1"/>
    </xf>
    <xf numFmtId="0" fontId="2" fillId="0" borderId="2" xfId="0" applyFont="1" applyBorder="1" applyAlignment="1">
      <alignment horizontal="justify" vertical="center" wrapText="1"/>
    </xf>
    <xf numFmtId="0" fontId="2" fillId="0" borderId="6" xfId="0" applyFont="1" applyBorder="1" applyAlignment="1">
      <alignment horizontal="justify" vertical="center" wrapText="1"/>
    </xf>
    <xf numFmtId="0" fontId="7" fillId="0" borderId="1" xfId="0" applyFont="1" applyBorder="1" applyAlignment="1">
      <alignment wrapText="1"/>
    </xf>
    <xf numFmtId="164" fontId="7" fillId="0" borderId="1" xfId="0" applyNumberFormat="1" applyFont="1" applyBorder="1"/>
    <xf numFmtId="164" fontId="2" fillId="0" borderId="1" xfId="0" applyNumberFormat="1" applyFont="1" applyBorder="1"/>
    <xf numFmtId="0" fontId="2" fillId="0" borderId="1" xfId="0" applyFont="1" applyBorder="1" applyAlignment="1">
      <alignment vertical="center"/>
    </xf>
    <xf numFmtId="49" fontId="2" fillId="0" borderId="1" xfId="0" applyNumberFormat="1" applyFont="1" applyBorder="1"/>
    <xf numFmtId="0" fontId="2" fillId="0" borderId="1" xfId="0" applyFont="1" applyBorder="1" applyAlignment="1">
      <alignment horizontal="center" vertical="center"/>
    </xf>
    <xf numFmtId="49" fontId="2" fillId="0" borderId="7" xfId="0" applyNumberFormat="1" applyFont="1" applyBorder="1"/>
    <xf numFmtId="0" fontId="2" fillId="0" borderId="7" xfId="0" applyFont="1" applyBorder="1"/>
    <xf numFmtId="0" fontId="7" fillId="0" borderId="1" xfId="0" applyFont="1" applyBorder="1" applyAlignment="1">
      <alignment horizontal="center" vertical="top"/>
    </xf>
    <xf numFmtId="0" fontId="8" fillId="0" borderId="13" xfId="0" applyFont="1" applyBorder="1"/>
    <xf numFmtId="164" fontId="0" fillId="0" borderId="0" xfId="0" applyNumberFormat="1" applyBorder="1"/>
    <xf numFmtId="0" fontId="0" fillId="0" borderId="0" xfId="0" applyBorder="1" applyAlignment="1">
      <alignment wrapText="1"/>
    </xf>
    <xf numFmtId="0" fontId="1" fillId="0" borderId="0" xfId="0" applyFont="1" applyBorder="1" applyAlignment="1">
      <alignment vertical="center"/>
    </xf>
    <xf numFmtId="0" fontId="0" fillId="0" borderId="0" xfId="0" applyBorder="1" applyAlignment="1">
      <alignment vertical="top" wrapText="1"/>
    </xf>
    <xf numFmtId="0" fontId="2" fillId="0" borderId="7" xfId="0" applyFont="1" applyBorder="1" applyAlignment="1">
      <alignment vertical="top" wrapText="1"/>
    </xf>
    <xf numFmtId="0" fontId="0" fillId="0" borderId="12" xfId="0" applyBorder="1"/>
    <xf numFmtId="0" fontId="0" fillId="0" borderId="12" xfId="0" applyBorder="1" applyAlignment="1">
      <alignment vertical="top" wrapText="1"/>
    </xf>
    <xf numFmtId="164" fontId="0" fillId="0" borderId="12" xfId="0" applyNumberFormat="1" applyBorder="1"/>
    <xf numFmtId="164" fontId="2" fillId="0" borderId="7" xfId="0" applyNumberFormat="1" applyFont="1" applyBorder="1"/>
    <xf numFmtId="0" fontId="2" fillId="0" borderId="0" xfId="0" applyFont="1" applyBorder="1"/>
    <xf numFmtId="0" fontId="2" fillId="0" borderId="0" xfId="0" applyFont="1" applyBorder="1" applyAlignment="1">
      <alignment wrapText="1"/>
    </xf>
    <xf numFmtId="0" fontId="2" fillId="0" borderId="7" xfId="0" applyFont="1" applyBorder="1" applyAlignment="1">
      <alignment horizontal="center"/>
    </xf>
    <xf numFmtId="0" fontId="1" fillId="0" borderId="0" xfId="0" applyFont="1" applyBorder="1" applyAlignment="1">
      <alignment horizontal="center" vertical="center"/>
    </xf>
    <xf numFmtId="164" fontId="0" fillId="0" borderId="0" xfId="0" applyNumberFormat="1" applyFont="1" applyBorder="1"/>
    <xf numFmtId="49" fontId="0" fillId="0" borderId="0" xfId="0" applyNumberFormat="1" applyBorder="1"/>
    <xf numFmtId="0" fontId="2" fillId="0" borderId="4" xfId="0" applyFont="1" applyBorder="1" applyAlignment="1">
      <alignment wrapText="1"/>
    </xf>
    <xf numFmtId="0" fontId="7" fillId="0" borderId="11" xfId="0" applyFont="1" applyBorder="1"/>
    <xf numFmtId="0" fontId="2" fillId="0" borderId="1" xfId="0" applyFont="1" applyBorder="1" applyAlignment="1">
      <alignment horizontal="justify" vertical="center"/>
    </xf>
    <xf numFmtId="0" fontId="7" fillId="0" borderId="0" xfId="0" applyFont="1" applyAlignment="1">
      <alignment vertical="top" wrapText="1"/>
    </xf>
    <xf numFmtId="49" fontId="7" fillId="0" borderId="1" xfId="0" applyNumberFormat="1" applyFont="1" applyBorder="1"/>
    <xf numFmtId="0" fontId="7" fillId="0" borderId="1" xfId="0" applyFont="1" applyBorder="1" applyAlignment="1">
      <alignment vertical="center"/>
    </xf>
    <xf numFmtId="0" fontId="7" fillId="0" borderId="7" xfId="0" applyFont="1" applyBorder="1"/>
    <xf numFmtId="0" fontId="7" fillId="0" borderId="7" xfId="0" applyFont="1" applyBorder="1" applyAlignment="1">
      <alignment wrapText="1"/>
    </xf>
    <xf numFmtId="164" fontId="7" fillId="0" borderId="7" xfId="0" applyNumberFormat="1" applyFont="1" applyBorder="1"/>
    <xf numFmtId="49" fontId="2" fillId="0" borderId="1" xfId="0" applyNumberFormat="1" applyFont="1" applyBorder="1" applyAlignment="1">
      <alignment horizontal="center" vertical="center"/>
    </xf>
    <xf numFmtId="0" fontId="12" fillId="0" borderId="1" xfId="0" applyFont="1" applyBorder="1" applyAlignment="1">
      <alignment wrapText="1"/>
    </xf>
    <xf numFmtId="0" fontId="7" fillId="0" borderId="1" xfId="0" applyFont="1" applyBorder="1" applyAlignment="1">
      <alignment horizontal="center" vertical="center"/>
    </xf>
    <xf numFmtId="49" fontId="2" fillId="0" borderId="1" xfId="0" applyNumberFormat="1" applyFont="1" applyBorder="1" applyAlignment="1">
      <alignment vertical="center"/>
    </xf>
    <xf numFmtId="49" fontId="7" fillId="0" borderId="1" xfId="0" applyNumberFormat="1" applyFont="1" applyBorder="1" applyAlignment="1">
      <alignment vertical="center"/>
    </xf>
    <xf numFmtId="0" fontId="2" fillId="0" borderId="7" xfId="0" applyFont="1" applyBorder="1" applyAlignment="1">
      <alignment vertical="center"/>
    </xf>
    <xf numFmtId="0" fontId="2" fillId="0" borderId="7" xfId="0" applyFont="1" applyBorder="1" applyAlignment="1">
      <alignment wrapText="1"/>
    </xf>
    <xf numFmtId="0" fontId="7" fillId="0" borderId="1" xfId="0" applyFont="1" applyBorder="1" applyAlignment="1">
      <alignment horizontal="center"/>
    </xf>
    <xf numFmtId="0" fontId="2" fillId="0" borderId="5" xfId="0" applyFont="1" applyBorder="1"/>
    <xf numFmtId="49" fontId="2" fillId="0" borderId="3" xfId="0" applyNumberFormat="1" applyFont="1" applyBorder="1"/>
    <xf numFmtId="0" fontId="10" fillId="0" borderId="1" xfId="0" applyFont="1" applyBorder="1" applyAlignment="1">
      <alignment vertical="top" wrapText="1"/>
    </xf>
    <xf numFmtId="49" fontId="2" fillId="0" borderId="0" xfId="0" applyNumberFormat="1" applyFont="1" applyBorder="1"/>
    <xf numFmtId="0" fontId="10" fillId="0" borderId="0" xfId="0" applyFont="1" applyBorder="1" applyAlignment="1">
      <alignment vertical="top" wrapText="1"/>
    </xf>
    <xf numFmtId="164" fontId="2" fillId="0" borderId="0" xfId="0" applyNumberFormat="1" applyFont="1" applyBorder="1"/>
    <xf numFmtId="0" fontId="13" fillId="0" borderId="1" xfId="0" applyFont="1" applyBorder="1" applyAlignment="1">
      <alignment vertical="top" wrapText="1"/>
    </xf>
    <xf numFmtId="0" fontId="7" fillId="0" borderId="5" xfId="0" applyFont="1" applyBorder="1"/>
    <xf numFmtId="0" fontId="2" fillId="0" borderId="0" xfId="0" applyFont="1" applyFill="1" applyBorder="1" applyAlignment="1">
      <alignment vertical="center" wrapText="1"/>
    </xf>
    <xf numFmtId="0" fontId="4" fillId="0" borderId="0" xfId="0" applyFont="1" applyBorder="1" applyAlignment="1">
      <alignment wrapText="1"/>
    </xf>
    <xf numFmtId="0" fontId="4" fillId="0" borderId="0" xfId="0" applyFont="1" applyBorder="1" applyAlignment="1">
      <alignment vertical="top" wrapText="1"/>
    </xf>
    <xf numFmtId="0" fontId="4" fillId="0" borderId="14" xfId="0" applyFont="1" applyBorder="1" applyAlignment="1">
      <alignment vertical="top" wrapText="1"/>
    </xf>
    <xf numFmtId="0" fontId="4" fillId="0" borderId="0" xfId="0" applyFont="1" applyAlignment="1">
      <alignment vertical="top" wrapText="1"/>
    </xf>
    <xf numFmtId="0" fontId="11" fillId="0" borderId="0" xfId="0" applyFont="1" applyAlignment="1">
      <alignment horizontal="center" wrapText="1"/>
    </xf>
    <xf numFmtId="0" fontId="11"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7" fillId="0" borderId="0" xfId="0" applyFont="1" applyAlignment="1">
      <alignment horizontal="left" vertical="top" wrapText="1"/>
    </xf>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7" fillId="0" borderId="0" xfId="0" applyFont="1" applyBorder="1" applyAlignment="1">
      <alignmen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07"/>
  <sheetViews>
    <sheetView tabSelected="1" topLeftCell="A10" zoomScale="115" zoomScaleNormal="115" workbookViewId="0">
      <selection activeCell="A15" sqref="A15"/>
    </sheetView>
  </sheetViews>
  <sheetFormatPr defaultRowHeight="15" x14ac:dyDescent="0.25"/>
  <cols>
    <col min="1" max="1" width="5.140625" customWidth="1"/>
    <col min="2" max="2" width="37.7109375" customWidth="1"/>
    <col min="3" max="3" width="21.42578125" customWidth="1"/>
    <col min="4" max="4" width="12.28515625" customWidth="1"/>
    <col min="5" max="5" width="9.42578125" customWidth="1"/>
  </cols>
  <sheetData>
    <row r="2" spans="1:5" ht="18.75" x14ac:dyDescent="0.3">
      <c r="B2" s="90" t="s">
        <v>92</v>
      </c>
      <c r="C2" s="90"/>
      <c r="D2" s="90"/>
    </row>
    <row r="3" spans="1:5" ht="81.75" customHeight="1" x14ac:dyDescent="0.25">
      <c r="B3" s="91" t="s">
        <v>158</v>
      </c>
      <c r="C3" s="91"/>
      <c r="D3" s="91"/>
    </row>
    <row r="4" spans="1:5" x14ac:dyDescent="0.25">
      <c r="B4" s="92"/>
      <c r="C4" s="92"/>
      <c r="D4" s="92"/>
    </row>
    <row r="8" spans="1:5" ht="55.9" customHeight="1" x14ac:dyDescent="0.25">
      <c r="A8" s="30">
        <v>1</v>
      </c>
      <c r="B8" s="95" t="s">
        <v>20</v>
      </c>
      <c r="C8" s="96"/>
      <c r="D8" s="96"/>
    </row>
    <row r="9" spans="1:5" ht="18" x14ac:dyDescent="0.35">
      <c r="B9" s="5"/>
    </row>
    <row r="11" spans="1:5" ht="55.9" customHeight="1" x14ac:dyDescent="0.25">
      <c r="A11" s="8" t="s">
        <v>0</v>
      </c>
      <c r="B11" s="8" t="s">
        <v>1</v>
      </c>
      <c r="C11" s="8" t="s">
        <v>135</v>
      </c>
      <c r="D11" s="8" t="s">
        <v>134</v>
      </c>
      <c r="E11" s="8" t="s">
        <v>2</v>
      </c>
    </row>
    <row r="12" spans="1:5" x14ac:dyDescent="0.25">
      <c r="A12" s="20"/>
      <c r="B12" s="9" t="s">
        <v>3</v>
      </c>
      <c r="C12" s="9">
        <f>C13+C24</f>
        <v>5434</v>
      </c>
      <c r="D12" s="9">
        <f>D13+D24</f>
        <v>2635.6000000000004</v>
      </c>
      <c r="E12" s="36">
        <f>D12/C12*100</f>
        <v>48.502024291497982</v>
      </c>
    </row>
    <row r="13" spans="1:5" ht="29.25" x14ac:dyDescent="0.25">
      <c r="A13" s="9">
        <v>1</v>
      </c>
      <c r="B13" s="35" t="s">
        <v>82</v>
      </c>
      <c r="C13" s="35">
        <f>SUM(C14:C23)</f>
        <v>4644</v>
      </c>
      <c r="D13" s="35">
        <f>SUM(D14:D23)</f>
        <v>2017.4</v>
      </c>
      <c r="E13" s="36">
        <f t="shared" ref="E13:E28" si="0">D13/C13*100</f>
        <v>43.440999138673561</v>
      </c>
    </row>
    <row r="14" spans="1:5" ht="30" x14ac:dyDescent="0.25">
      <c r="A14" s="39" t="s">
        <v>52</v>
      </c>
      <c r="B14" s="19" t="s">
        <v>154</v>
      </c>
      <c r="C14" s="20">
        <v>900</v>
      </c>
      <c r="D14" s="20">
        <v>490.1</v>
      </c>
      <c r="E14" s="37">
        <f t="shared" si="0"/>
        <v>54.455555555555556</v>
      </c>
    </row>
    <row r="15" spans="1:5" ht="170.25" customHeight="1" x14ac:dyDescent="0.25">
      <c r="A15" s="72" t="s">
        <v>70</v>
      </c>
      <c r="B15" s="19" t="s">
        <v>157</v>
      </c>
      <c r="C15" s="20">
        <v>1550</v>
      </c>
      <c r="D15" s="20">
        <v>316.3</v>
      </c>
      <c r="E15" s="37">
        <f t="shared" si="0"/>
        <v>20.406451612903226</v>
      </c>
    </row>
    <row r="16" spans="1:5" ht="120.75" thickBot="1" x14ac:dyDescent="0.3">
      <c r="A16" s="39" t="s">
        <v>75</v>
      </c>
      <c r="B16" s="19" t="s">
        <v>130</v>
      </c>
      <c r="C16" s="20">
        <v>280</v>
      </c>
      <c r="D16" s="20">
        <v>164</v>
      </c>
      <c r="E16" s="37">
        <f t="shared" si="0"/>
        <v>58.571428571428577</v>
      </c>
    </row>
    <row r="17" spans="1:5" ht="100.5" customHeight="1" thickBot="1" x14ac:dyDescent="0.3">
      <c r="A17" s="39" t="s">
        <v>76</v>
      </c>
      <c r="B17" s="4" t="s">
        <v>133</v>
      </c>
      <c r="C17" s="20">
        <v>240.5</v>
      </c>
      <c r="D17" s="20">
        <v>96.2</v>
      </c>
      <c r="E17" s="37">
        <f t="shared" si="0"/>
        <v>40</v>
      </c>
    </row>
    <row r="18" spans="1:5" ht="85.5" customHeight="1" thickBot="1" x14ac:dyDescent="0.3">
      <c r="A18" s="39" t="s">
        <v>77</v>
      </c>
      <c r="B18" s="4" t="s">
        <v>155</v>
      </c>
      <c r="C18" s="20">
        <v>187.5</v>
      </c>
      <c r="D18" s="20">
        <v>187.5</v>
      </c>
      <c r="E18" s="37">
        <f t="shared" si="0"/>
        <v>100</v>
      </c>
    </row>
    <row r="19" spans="1:5" ht="112.5" customHeight="1" thickBot="1" x14ac:dyDescent="0.3">
      <c r="A19" s="39" t="s">
        <v>78</v>
      </c>
      <c r="B19" s="4" t="s">
        <v>126</v>
      </c>
      <c r="C19" s="20">
        <v>216</v>
      </c>
      <c r="D19" s="20">
        <v>90</v>
      </c>
      <c r="E19" s="37">
        <f t="shared" si="0"/>
        <v>41.666666666666671</v>
      </c>
    </row>
    <row r="20" spans="1:5" ht="15.75" thickBot="1" x14ac:dyDescent="0.3">
      <c r="A20" s="39" t="s">
        <v>79</v>
      </c>
      <c r="B20" s="4" t="s">
        <v>4</v>
      </c>
      <c r="C20" s="20">
        <v>0</v>
      </c>
      <c r="D20" s="20">
        <v>0</v>
      </c>
      <c r="E20" s="37">
        <v>0</v>
      </c>
    </row>
    <row r="21" spans="1:5" ht="45.75" thickBot="1" x14ac:dyDescent="0.3">
      <c r="A21" s="39" t="s">
        <v>80</v>
      </c>
      <c r="B21" s="4" t="s">
        <v>118</v>
      </c>
      <c r="C21" s="20">
        <v>120</v>
      </c>
      <c r="D21" s="20">
        <v>120</v>
      </c>
      <c r="E21" s="37">
        <f t="shared" si="0"/>
        <v>100</v>
      </c>
    </row>
    <row r="22" spans="1:5" ht="15.75" thickBot="1" x14ac:dyDescent="0.3">
      <c r="A22" s="39"/>
      <c r="B22" s="4"/>
      <c r="C22" s="20"/>
      <c r="D22" s="20"/>
      <c r="E22" s="37"/>
    </row>
    <row r="23" spans="1:5" ht="57" customHeight="1" x14ac:dyDescent="0.25">
      <c r="A23" s="39" t="s">
        <v>81</v>
      </c>
      <c r="B23" s="19" t="s">
        <v>6</v>
      </c>
      <c r="C23" s="20">
        <v>1150</v>
      </c>
      <c r="D23" s="20">
        <v>553.29999999999995</v>
      </c>
      <c r="E23" s="37">
        <f t="shared" si="0"/>
        <v>48.113043478260863</v>
      </c>
    </row>
    <row r="24" spans="1:5" ht="30" thickBot="1" x14ac:dyDescent="0.3">
      <c r="A24" s="9">
        <v>2</v>
      </c>
      <c r="B24" s="35" t="s">
        <v>5</v>
      </c>
      <c r="C24" s="35">
        <f>C26+C27+C28</f>
        <v>790</v>
      </c>
      <c r="D24" s="35">
        <f>D26+D27+D28</f>
        <v>618.20000000000005</v>
      </c>
      <c r="E24" s="37">
        <f t="shared" si="0"/>
        <v>78.253164556962034</v>
      </c>
    </row>
    <row r="25" spans="1:5" ht="75.75" thickBot="1" x14ac:dyDescent="0.3">
      <c r="A25" s="20"/>
      <c r="B25" s="2" t="s">
        <v>7</v>
      </c>
      <c r="C25" s="20">
        <v>790</v>
      </c>
      <c r="D25" s="20">
        <v>618.20000000000005</v>
      </c>
      <c r="E25" s="37"/>
    </row>
    <row r="26" spans="1:5" ht="45.75" thickBot="1" x14ac:dyDescent="0.3">
      <c r="A26" s="39" t="s">
        <v>53</v>
      </c>
      <c r="B26" s="2" t="s">
        <v>8</v>
      </c>
      <c r="C26" s="20">
        <v>77.7</v>
      </c>
      <c r="D26" s="20">
        <v>27</v>
      </c>
      <c r="E26" s="37">
        <f t="shared" si="0"/>
        <v>34.749034749034749</v>
      </c>
    </row>
    <row r="27" spans="1:5" ht="105" x14ac:dyDescent="0.25">
      <c r="A27" s="39" t="s">
        <v>54</v>
      </c>
      <c r="B27" s="3" t="s">
        <v>153</v>
      </c>
      <c r="C27" s="20">
        <v>432.7</v>
      </c>
      <c r="D27" s="20">
        <v>432.7</v>
      </c>
      <c r="E27" s="37">
        <f t="shared" si="0"/>
        <v>100</v>
      </c>
    </row>
    <row r="28" spans="1:5" ht="60" x14ac:dyDescent="0.25">
      <c r="A28" s="41" t="s">
        <v>71</v>
      </c>
      <c r="B28" s="49" t="s">
        <v>9</v>
      </c>
      <c r="C28" s="42">
        <v>279.60000000000002</v>
      </c>
      <c r="D28" s="42">
        <v>158.5</v>
      </c>
      <c r="E28" s="53">
        <f t="shared" si="0"/>
        <v>56.68812589413448</v>
      </c>
    </row>
    <row r="29" spans="1:5" x14ac:dyDescent="0.25">
      <c r="A29" s="50"/>
      <c r="B29" s="51"/>
      <c r="C29" s="50"/>
      <c r="D29" s="50"/>
      <c r="E29" s="52"/>
    </row>
    <row r="30" spans="1:5" x14ac:dyDescent="0.25">
      <c r="A30" s="29"/>
      <c r="B30" s="48"/>
      <c r="C30" s="29"/>
      <c r="D30" s="29"/>
      <c r="E30" s="45"/>
    </row>
    <row r="31" spans="1:5" ht="49.15" customHeight="1" x14ac:dyDescent="0.25">
      <c r="A31" s="47">
        <v>2</v>
      </c>
      <c r="B31" s="97" t="s">
        <v>21</v>
      </c>
      <c r="C31" s="97"/>
      <c r="D31" s="97"/>
      <c r="E31" s="29"/>
    </row>
    <row r="32" spans="1:5" x14ac:dyDescent="0.25">
      <c r="A32" s="29"/>
      <c r="B32" s="46"/>
      <c r="C32" s="29"/>
      <c r="D32" s="29"/>
      <c r="E32" s="29"/>
    </row>
    <row r="33" spans="1:5" ht="51" x14ac:dyDescent="0.25">
      <c r="A33" s="8" t="s">
        <v>0</v>
      </c>
      <c r="B33" s="8" t="s">
        <v>1</v>
      </c>
      <c r="C33" s="8" t="s">
        <v>135</v>
      </c>
      <c r="D33" s="8" t="s">
        <v>134</v>
      </c>
      <c r="E33" s="8" t="s">
        <v>2</v>
      </c>
    </row>
    <row r="34" spans="1:5" x14ac:dyDescent="0.25">
      <c r="A34" s="20"/>
      <c r="B34" s="9" t="s">
        <v>3</v>
      </c>
      <c r="C34" s="9">
        <f>C35</f>
        <v>634.29999999999995</v>
      </c>
      <c r="D34" s="9">
        <f>D35</f>
        <v>274.59999999999997</v>
      </c>
      <c r="E34" s="36">
        <f>D34/C34*100</f>
        <v>43.291817751852435</v>
      </c>
    </row>
    <row r="35" spans="1:5" x14ac:dyDescent="0.25">
      <c r="A35" s="9"/>
      <c r="B35" s="35"/>
      <c r="C35" s="35">
        <f>C36+C37+C44+C48</f>
        <v>634.29999999999995</v>
      </c>
      <c r="D35" s="35">
        <f>D36+D37+D44+D48</f>
        <v>274.59999999999997</v>
      </c>
      <c r="E35" s="36">
        <f t="shared" ref="E35:E49" si="1">D35/C35*100</f>
        <v>43.291817751852435</v>
      </c>
    </row>
    <row r="36" spans="1:5" ht="34.9" customHeight="1" thickBot="1" x14ac:dyDescent="0.3">
      <c r="A36" s="20">
        <v>1</v>
      </c>
      <c r="B36" s="16" t="s">
        <v>86</v>
      </c>
      <c r="C36" s="20">
        <v>51.5</v>
      </c>
      <c r="D36" s="20">
        <v>23.5</v>
      </c>
      <c r="E36" s="37">
        <f t="shared" si="1"/>
        <v>45.631067961165051</v>
      </c>
    </row>
    <row r="37" spans="1:5" ht="126.75" customHeight="1" thickBot="1" x14ac:dyDescent="0.3">
      <c r="A37" s="38">
        <f>A36+1</f>
        <v>2</v>
      </c>
      <c r="B37" s="4" t="s">
        <v>106</v>
      </c>
      <c r="C37" s="20">
        <f>C38+C39+C40+C41+C42+C43</f>
        <v>408.40000000000003</v>
      </c>
      <c r="D37" s="20">
        <f>D38+D39+D40+D41+D42+D43</f>
        <v>205.39999999999998</v>
      </c>
      <c r="E37" s="37"/>
    </row>
    <row r="38" spans="1:5" ht="15.75" thickBot="1" x14ac:dyDescent="0.3">
      <c r="A38" s="39" t="s">
        <v>53</v>
      </c>
      <c r="B38" s="2" t="s">
        <v>10</v>
      </c>
      <c r="C38" s="20">
        <v>0</v>
      </c>
      <c r="D38" s="2">
        <v>0</v>
      </c>
      <c r="E38" s="37">
        <v>0</v>
      </c>
    </row>
    <row r="39" spans="1:5" ht="45.75" thickBot="1" x14ac:dyDescent="0.3">
      <c r="A39" s="39" t="s">
        <v>54</v>
      </c>
      <c r="B39" s="6" t="s">
        <v>11</v>
      </c>
      <c r="C39" s="20">
        <v>92.4</v>
      </c>
      <c r="D39" s="6">
        <v>38.5</v>
      </c>
      <c r="E39" s="37">
        <f t="shared" si="1"/>
        <v>41.666666666666664</v>
      </c>
    </row>
    <row r="40" spans="1:5" ht="30.75" thickBot="1" x14ac:dyDescent="0.3">
      <c r="A40" s="39" t="s">
        <v>71</v>
      </c>
      <c r="B40" s="6" t="s">
        <v>12</v>
      </c>
      <c r="C40" s="20">
        <v>229.8</v>
      </c>
      <c r="D40" s="6">
        <v>95.7</v>
      </c>
      <c r="E40" s="37">
        <f t="shared" si="1"/>
        <v>41.644908616187983</v>
      </c>
    </row>
    <row r="41" spans="1:5" ht="15.75" thickBot="1" x14ac:dyDescent="0.3">
      <c r="A41" s="39" t="s">
        <v>83</v>
      </c>
      <c r="B41" s="6" t="s">
        <v>13</v>
      </c>
      <c r="C41" s="20">
        <v>36.700000000000003</v>
      </c>
      <c r="D41" s="6">
        <v>36.700000000000003</v>
      </c>
      <c r="E41" s="37">
        <f t="shared" si="1"/>
        <v>100</v>
      </c>
    </row>
    <row r="42" spans="1:5" ht="30.75" thickBot="1" x14ac:dyDescent="0.3">
      <c r="A42" s="39" t="s">
        <v>84</v>
      </c>
      <c r="B42" s="6" t="s">
        <v>14</v>
      </c>
      <c r="C42" s="20">
        <v>4.9000000000000004</v>
      </c>
      <c r="D42" s="6">
        <v>0</v>
      </c>
      <c r="E42" s="37">
        <f t="shared" si="1"/>
        <v>0</v>
      </c>
    </row>
    <row r="43" spans="1:5" ht="15.75" thickBot="1" x14ac:dyDescent="0.3">
      <c r="A43" s="39" t="s">
        <v>85</v>
      </c>
      <c r="B43" s="6" t="s">
        <v>15</v>
      </c>
      <c r="C43" s="20">
        <v>44.6</v>
      </c>
      <c r="D43" s="6">
        <v>34.5</v>
      </c>
      <c r="E43" s="37">
        <f t="shared" si="1"/>
        <v>77.354260089686093</v>
      </c>
    </row>
    <row r="44" spans="1:5" ht="90.75" thickBot="1" x14ac:dyDescent="0.3">
      <c r="A44" s="40">
        <v>3</v>
      </c>
      <c r="B44" s="6" t="s">
        <v>16</v>
      </c>
      <c r="C44" s="20">
        <f>C45+C46</f>
        <v>24.4</v>
      </c>
      <c r="D44" s="20">
        <f>D45+D46</f>
        <v>17.399999999999999</v>
      </c>
      <c r="E44" s="37"/>
    </row>
    <row r="45" spans="1:5" ht="30.75" thickBot="1" x14ac:dyDescent="0.3">
      <c r="A45" s="41" t="s">
        <v>59</v>
      </c>
      <c r="B45" s="7" t="s">
        <v>17</v>
      </c>
      <c r="C45" s="42">
        <v>12.4</v>
      </c>
      <c r="D45" s="6">
        <v>12.4</v>
      </c>
      <c r="E45" s="37">
        <f t="shared" si="1"/>
        <v>100</v>
      </c>
    </row>
    <row r="46" spans="1:5" ht="15.75" thickBot="1" x14ac:dyDescent="0.3">
      <c r="A46" s="39" t="s">
        <v>60</v>
      </c>
      <c r="B46" s="2" t="s">
        <v>18</v>
      </c>
      <c r="C46" s="20">
        <v>12</v>
      </c>
      <c r="D46" s="6">
        <v>5</v>
      </c>
      <c r="E46" s="37">
        <f t="shared" si="1"/>
        <v>41.666666666666671</v>
      </c>
    </row>
    <row r="47" spans="1:5" ht="15.75" thickBot="1" x14ac:dyDescent="0.3">
      <c r="A47" s="39" t="s">
        <v>61</v>
      </c>
      <c r="B47" s="3"/>
      <c r="C47" s="20"/>
      <c r="D47" s="20"/>
      <c r="E47" s="37"/>
    </row>
    <row r="48" spans="1:5" ht="30" x14ac:dyDescent="0.25">
      <c r="A48" s="56">
        <v>4</v>
      </c>
      <c r="B48" s="17" t="s">
        <v>43</v>
      </c>
      <c r="C48" s="42">
        <f>C49</f>
        <v>150</v>
      </c>
      <c r="D48" s="42">
        <f>D49</f>
        <v>28.3</v>
      </c>
      <c r="E48" s="53"/>
    </row>
    <row r="49" spans="1:5" x14ac:dyDescent="0.25">
      <c r="A49" s="20"/>
      <c r="B49" s="26" t="s">
        <v>19</v>
      </c>
      <c r="C49" s="20">
        <v>150</v>
      </c>
      <c r="D49" s="20">
        <v>28.3</v>
      </c>
      <c r="E49" s="37">
        <f t="shared" si="1"/>
        <v>18.866666666666667</v>
      </c>
    </row>
    <row r="50" spans="1:5" x14ac:dyDescent="0.25">
      <c r="A50" s="54"/>
      <c r="B50" s="55"/>
      <c r="C50" s="54"/>
      <c r="D50" s="54"/>
      <c r="E50" s="54"/>
    </row>
    <row r="51" spans="1:5" x14ac:dyDescent="0.25">
      <c r="A51" s="29"/>
      <c r="B51" s="46"/>
      <c r="C51" s="29"/>
      <c r="D51" s="29"/>
      <c r="E51" s="29"/>
    </row>
    <row r="52" spans="1:5" ht="46.15" customHeight="1" x14ac:dyDescent="0.25">
      <c r="A52" s="47">
        <v>3</v>
      </c>
      <c r="B52" s="86" t="s">
        <v>22</v>
      </c>
      <c r="C52" s="86"/>
      <c r="D52" s="86"/>
      <c r="E52" s="29"/>
    </row>
    <row r="53" spans="1:5" x14ac:dyDescent="0.25">
      <c r="A53" s="29"/>
      <c r="B53" s="46"/>
      <c r="C53" s="29"/>
      <c r="D53" s="29"/>
      <c r="E53" s="29"/>
    </row>
    <row r="54" spans="1:5" ht="51" x14ac:dyDescent="0.25">
      <c r="A54" s="8" t="s">
        <v>0</v>
      </c>
      <c r="B54" s="8" t="s">
        <v>1</v>
      </c>
      <c r="C54" s="8" t="s">
        <v>135</v>
      </c>
      <c r="D54" s="8" t="s">
        <v>134</v>
      </c>
      <c r="E54" s="8" t="s">
        <v>2</v>
      </c>
    </row>
    <row r="55" spans="1:5" x14ac:dyDescent="0.25">
      <c r="A55" s="20"/>
      <c r="B55" s="9" t="s">
        <v>3</v>
      </c>
      <c r="C55" s="9">
        <f>C56+C61+C63+C66</f>
        <v>6330.6</v>
      </c>
      <c r="D55" s="9">
        <f>D56+D61+D63+D66</f>
        <v>3445.9</v>
      </c>
      <c r="E55" s="37">
        <f>D55/C55*100</f>
        <v>54.432439263260989</v>
      </c>
    </row>
    <row r="56" spans="1:5" ht="34.9" customHeight="1" thickBot="1" x14ac:dyDescent="0.3">
      <c r="A56" s="43"/>
      <c r="B56" s="63" t="s">
        <v>87</v>
      </c>
      <c r="C56" s="35">
        <f>SUM(C57:C60)</f>
        <v>2832.7000000000003</v>
      </c>
      <c r="D56" s="35">
        <f>SUM(D57:D60)</f>
        <v>1866.6000000000001</v>
      </c>
      <c r="E56" s="37">
        <f t="shared" ref="E56:E67" si="2">D56/C56*100</f>
        <v>65.894729410103437</v>
      </c>
    </row>
    <row r="57" spans="1:5" ht="75.75" thickBot="1" x14ac:dyDescent="0.3">
      <c r="A57" s="69" t="s">
        <v>52</v>
      </c>
      <c r="B57" s="2" t="s">
        <v>128</v>
      </c>
      <c r="C57" s="20">
        <v>280</v>
      </c>
      <c r="D57" s="20">
        <v>280</v>
      </c>
      <c r="E57" s="37">
        <f t="shared" si="2"/>
        <v>100</v>
      </c>
    </row>
    <row r="58" spans="1:5" ht="19.5" customHeight="1" thickBot="1" x14ac:dyDescent="0.3">
      <c r="A58" s="72" t="s">
        <v>70</v>
      </c>
      <c r="B58" s="6"/>
      <c r="C58" s="20">
        <v>0</v>
      </c>
      <c r="D58" s="20">
        <v>0</v>
      </c>
      <c r="E58" s="37">
        <v>0</v>
      </c>
    </row>
    <row r="59" spans="1:5" ht="210.75" customHeight="1" thickBot="1" x14ac:dyDescent="0.3">
      <c r="A59" s="72" t="s">
        <v>88</v>
      </c>
      <c r="B59" s="6" t="s">
        <v>152</v>
      </c>
      <c r="C59" s="20">
        <v>2422.3000000000002</v>
      </c>
      <c r="D59" s="20">
        <v>1501.9</v>
      </c>
      <c r="E59" s="37">
        <f t="shared" si="2"/>
        <v>62.003054947776903</v>
      </c>
    </row>
    <row r="60" spans="1:5" ht="30.75" thickBot="1" x14ac:dyDescent="0.3">
      <c r="A60" s="72" t="s">
        <v>76</v>
      </c>
      <c r="B60" s="6" t="s">
        <v>44</v>
      </c>
      <c r="C60" s="20">
        <v>130.4</v>
      </c>
      <c r="D60" s="20">
        <v>84.7</v>
      </c>
      <c r="E60" s="37">
        <f t="shared" si="2"/>
        <v>64.953987730061343</v>
      </c>
    </row>
    <row r="61" spans="1:5" ht="29.25" customHeight="1" thickBot="1" x14ac:dyDescent="0.3">
      <c r="A61" s="43">
        <v>2</v>
      </c>
      <c r="B61" s="63" t="s">
        <v>34</v>
      </c>
      <c r="C61" s="9">
        <f>SUM(C62)</f>
        <v>416.7</v>
      </c>
      <c r="D61" s="9">
        <f>D62</f>
        <v>416.7</v>
      </c>
      <c r="E61" s="36">
        <f t="shared" si="2"/>
        <v>100</v>
      </c>
    </row>
    <row r="62" spans="1:5" ht="15.75" thickBot="1" x14ac:dyDescent="0.3">
      <c r="A62" s="39" t="s">
        <v>53</v>
      </c>
      <c r="B62" s="2" t="s">
        <v>108</v>
      </c>
      <c r="C62" s="20">
        <v>416.7</v>
      </c>
      <c r="D62" s="20">
        <v>416.7</v>
      </c>
      <c r="E62" s="37">
        <f t="shared" si="2"/>
        <v>100</v>
      </c>
    </row>
    <row r="63" spans="1:5" ht="15.75" thickBot="1" x14ac:dyDescent="0.3">
      <c r="A63" s="76">
        <v>3</v>
      </c>
      <c r="B63" s="21" t="s">
        <v>42</v>
      </c>
      <c r="C63" s="9">
        <f>SUM(C64:C65)</f>
        <v>0</v>
      </c>
      <c r="D63" s="9">
        <f>SUM(D64:D65)</f>
        <v>0</v>
      </c>
      <c r="E63" s="36">
        <v>0</v>
      </c>
    </row>
    <row r="64" spans="1:5" ht="30.75" thickBot="1" x14ac:dyDescent="0.3">
      <c r="A64" s="39" t="s">
        <v>59</v>
      </c>
      <c r="B64" s="2" t="s">
        <v>45</v>
      </c>
      <c r="C64" s="20">
        <v>0</v>
      </c>
      <c r="D64" s="20">
        <v>0</v>
      </c>
      <c r="E64" s="37"/>
    </row>
    <row r="65" spans="1:5" ht="15.75" thickBot="1" x14ac:dyDescent="0.3">
      <c r="A65" s="39" t="s">
        <v>60</v>
      </c>
      <c r="B65" s="6"/>
      <c r="C65" s="20">
        <v>0</v>
      </c>
      <c r="D65" s="20">
        <v>0</v>
      </c>
      <c r="E65" s="37"/>
    </row>
    <row r="66" spans="1:5" x14ac:dyDescent="0.25">
      <c r="A66" s="76">
        <v>4</v>
      </c>
      <c r="B66" s="61" t="s">
        <v>46</v>
      </c>
      <c r="C66" s="9">
        <f>C67</f>
        <v>3081.2</v>
      </c>
      <c r="D66" s="9">
        <f>D67</f>
        <v>1162.5999999999999</v>
      </c>
      <c r="E66" s="36">
        <f t="shared" si="2"/>
        <v>37.732052447098532</v>
      </c>
    </row>
    <row r="67" spans="1:5" ht="138" customHeight="1" x14ac:dyDescent="0.25">
      <c r="A67" s="72" t="s">
        <v>89</v>
      </c>
      <c r="B67" s="19" t="s">
        <v>129</v>
      </c>
      <c r="C67" s="20">
        <v>3081.2</v>
      </c>
      <c r="D67" s="77">
        <v>1162.5999999999999</v>
      </c>
      <c r="E67" s="37">
        <f t="shared" si="2"/>
        <v>37.732052447098532</v>
      </c>
    </row>
    <row r="68" spans="1:5" ht="20.45" customHeight="1" x14ac:dyDescent="0.25">
      <c r="A68" s="29"/>
      <c r="B68" s="55"/>
      <c r="C68" s="29"/>
      <c r="D68" s="29"/>
      <c r="E68" s="58"/>
    </row>
    <row r="69" spans="1:5" ht="48.6" customHeight="1" x14ac:dyDescent="0.25">
      <c r="A69" s="57">
        <v>4</v>
      </c>
      <c r="B69" s="87" t="s">
        <v>23</v>
      </c>
      <c r="C69" s="87"/>
      <c r="D69" s="87"/>
      <c r="E69" s="29"/>
    </row>
    <row r="70" spans="1:5" x14ac:dyDescent="0.25">
      <c r="A70" s="29"/>
      <c r="B70" s="46"/>
      <c r="C70" s="29"/>
      <c r="D70" s="29"/>
      <c r="E70" s="29"/>
    </row>
    <row r="71" spans="1:5" ht="51" x14ac:dyDescent="0.25">
      <c r="A71" s="8" t="s">
        <v>0</v>
      </c>
      <c r="B71" s="8" t="s">
        <v>1</v>
      </c>
      <c r="C71" s="8" t="s">
        <v>135</v>
      </c>
      <c r="D71" s="8" t="s">
        <v>134</v>
      </c>
      <c r="E71" s="8" t="s">
        <v>2</v>
      </c>
    </row>
    <row r="72" spans="1:5" ht="15.75" thickBot="1" x14ac:dyDescent="0.3">
      <c r="A72" s="20"/>
      <c r="B72" s="9" t="s">
        <v>3</v>
      </c>
      <c r="C72" s="9">
        <f>C73+C76+C84</f>
        <v>7587.9000000000005</v>
      </c>
      <c r="D72" s="9">
        <f>D73+D76+D84</f>
        <v>3141.6000000000004</v>
      </c>
      <c r="E72" s="36">
        <f>D72/C72*100</f>
        <v>41.402759656822049</v>
      </c>
    </row>
    <row r="73" spans="1:5" ht="29.25" thickBot="1" x14ac:dyDescent="0.3">
      <c r="A73" s="9">
        <v>1</v>
      </c>
      <c r="B73" s="22" t="s">
        <v>47</v>
      </c>
      <c r="C73" s="35">
        <f>C75</f>
        <v>300</v>
      </c>
      <c r="D73" s="35">
        <f>D75</f>
        <v>143.80000000000001</v>
      </c>
      <c r="E73" s="36">
        <f t="shared" ref="E73:E95" si="3">D73/C73*100</f>
        <v>47.933333333333337</v>
      </c>
    </row>
    <row r="74" spans="1:5" x14ac:dyDescent="0.25">
      <c r="A74" s="39" t="s">
        <v>52</v>
      </c>
      <c r="B74" s="44" t="s">
        <v>49</v>
      </c>
      <c r="C74" s="35"/>
      <c r="D74" s="35"/>
      <c r="E74" s="36"/>
    </row>
    <row r="75" spans="1:5" ht="78.75" customHeight="1" thickBot="1" x14ac:dyDescent="0.3">
      <c r="A75" s="20"/>
      <c r="B75" s="16" t="s">
        <v>124</v>
      </c>
      <c r="C75" s="20">
        <v>300</v>
      </c>
      <c r="D75" s="20">
        <v>143.80000000000001</v>
      </c>
      <c r="E75" s="37">
        <f t="shared" si="3"/>
        <v>47.933333333333337</v>
      </c>
    </row>
    <row r="76" spans="1:5" ht="71.25" x14ac:dyDescent="0.25">
      <c r="A76" s="43">
        <v>2</v>
      </c>
      <c r="B76" s="23" t="s">
        <v>48</v>
      </c>
      <c r="C76" s="9">
        <f>C77+C80+C83</f>
        <v>544.20000000000005</v>
      </c>
      <c r="D76" s="9">
        <f>D77+D80+D83</f>
        <v>132.5</v>
      </c>
      <c r="E76" s="36">
        <f t="shared" si="3"/>
        <v>24.347666299154721</v>
      </c>
    </row>
    <row r="77" spans="1:5" x14ac:dyDescent="0.25">
      <c r="A77" s="78" t="s">
        <v>53</v>
      </c>
      <c r="B77" s="24" t="s">
        <v>46</v>
      </c>
      <c r="C77" s="77">
        <f>SUM(C78:C79)</f>
        <v>247.2</v>
      </c>
      <c r="D77" s="77">
        <f>SUM(D78:D79)</f>
        <v>114.7</v>
      </c>
      <c r="E77" s="37">
        <f t="shared" si="3"/>
        <v>46.399676375404539</v>
      </c>
    </row>
    <row r="78" spans="1:5" ht="67.5" customHeight="1" thickBot="1" x14ac:dyDescent="0.3">
      <c r="A78" s="20"/>
      <c r="B78" s="28" t="s">
        <v>50</v>
      </c>
      <c r="C78" s="20">
        <v>238.2</v>
      </c>
      <c r="D78" s="20">
        <v>114.7</v>
      </c>
      <c r="E78" s="37">
        <f t="shared" si="3"/>
        <v>48.152812762384556</v>
      </c>
    </row>
    <row r="79" spans="1:5" ht="45.75" thickBot="1" x14ac:dyDescent="0.3">
      <c r="A79" s="20"/>
      <c r="B79" s="2" t="s">
        <v>51</v>
      </c>
      <c r="C79" s="20">
        <v>9</v>
      </c>
      <c r="D79" s="20">
        <v>0</v>
      </c>
      <c r="E79" s="37">
        <f t="shared" si="3"/>
        <v>0</v>
      </c>
    </row>
    <row r="80" spans="1:5" ht="30.75" thickBot="1" x14ac:dyDescent="0.3">
      <c r="A80" s="39" t="s">
        <v>54</v>
      </c>
      <c r="B80" s="3" t="s">
        <v>125</v>
      </c>
      <c r="C80" s="20">
        <f>SUM(C81:C82)</f>
        <v>107</v>
      </c>
      <c r="D80" s="20">
        <f>SUM(D81:D82)</f>
        <v>17.8</v>
      </c>
      <c r="E80" s="37">
        <f t="shared" si="3"/>
        <v>16.635514018691588</v>
      </c>
    </row>
    <row r="81" spans="1:5" ht="45.75" thickBot="1" x14ac:dyDescent="0.3">
      <c r="A81" s="20"/>
      <c r="B81" s="2" t="s">
        <v>55</v>
      </c>
      <c r="C81" s="20">
        <v>71.2</v>
      </c>
      <c r="D81" s="20">
        <v>17.8</v>
      </c>
      <c r="E81" s="37">
        <f t="shared" si="3"/>
        <v>25</v>
      </c>
    </row>
    <row r="82" spans="1:5" ht="30" x14ac:dyDescent="0.25">
      <c r="A82" s="20"/>
      <c r="B82" s="7" t="s">
        <v>56</v>
      </c>
      <c r="C82" s="20">
        <v>35.799999999999997</v>
      </c>
      <c r="D82" s="20">
        <v>0</v>
      </c>
      <c r="E82" s="37">
        <f t="shared" si="3"/>
        <v>0</v>
      </c>
    </row>
    <row r="83" spans="1:5" ht="114" customHeight="1" thickBot="1" x14ac:dyDescent="0.3">
      <c r="A83" s="20"/>
      <c r="B83" s="7" t="s">
        <v>109</v>
      </c>
      <c r="C83" s="20">
        <v>190</v>
      </c>
      <c r="D83" s="20"/>
      <c r="E83" s="37"/>
    </row>
    <row r="84" spans="1:5" ht="38.25" customHeight="1" thickBot="1" x14ac:dyDescent="0.3">
      <c r="A84" s="76">
        <v>3</v>
      </c>
      <c r="B84" s="27" t="s">
        <v>90</v>
      </c>
      <c r="C84" s="9">
        <f>C85+C93+C95+C97</f>
        <v>6743.7000000000007</v>
      </c>
      <c r="D84" s="9">
        <f>D85+D93+D95+D97</f>
        <v>2865.3</v>
      </c>
      <c r="E84" s="37">
        <f t="shared" si="3"/>
        <v>42.488544864095374</v>
      </c>
    </row>
    <row r="85" spans="1:5" ht="30.75" thickBot="1" x14ac:dyDescent="0.3">
      <c r="A85" s="72" t="s">
        <v>59</v>
      </c>
      <c r="B85" s="3" t="s">
        <v>94</v>
      </c>
      <c r="C85" s="20">
        <f>SUM(C86:C92)</f>
        <v>2665.3</v>
      </c>
      <c r="D85" s="20">
        <f>SUM(D86:D92)</f>
        <v>1149.5</v>
      </c>
      <c r="E85" s="37">
        <f t="shared" si="3"/>
        <v>43.128353281056533</v>
      </c>
    </row>
    <row r="86" spans="1:5" ht="179.25" customHeight="1" thickBot="1" x14ac:dyDescent="0.3">
      <c r="A86" s="39" t="s">
        <v>60</v>
      </c>
      <c r="B86" s="4" t="s">
        <v>127</v>
      </c>
      <c r="C86" s="20">
        <v>444</v>
      </c>
      <c r="D86" s="20">
        <v>185</v>
      </c>
      <c r="E86" s="37">
        <f t="shared" si="3"/>
        <v>41.666666666666671</v>
      </c>
    </row>
    <row r="87" spans="1:5" ht="45.75" thickBot="1" x14ac:dyDescent="0.3">
      <c r="A87" s="39" t="s">
        <v>61</v>
      </c>
      <c r="B87" s="6" t="s">
        <v>57</v>
      </c>
      <c r="C87" s="20">
        <v>131.9</v>
      </c>
      <c r="D87" s="20">
        <v>60</v>
      </c>
      <c r="E87" s="37">
        <f t="shared" si="3"/>
        <v>45.489006823351019</v>
      </c>
    </row>
    <row r="88" spans="1:5" ht="139.5" customHeight="1" thickBot="1" x14ac:dyDescent="0.3">
      <c r="A88" s="39" t="s">
        <v>62</v>
      </c>
      <c r="B88" s="28" t="s">
        <v>149</v>
      </c>
      <c r="C88" s="20">
        <v>408.9</v>
      </c>
      <c r="D88" s="20">
        <v>178.7</v>
      </c>
      <c r="E88" s="37">
        <f t="shared" si="3"/>
        <v>43.702616776718024</v>
      </c>
    </row>
    <row r="89" spans="1:5" ht="105.75" thickBot="1" x14ac:dyDescent="0.3">
      <c r="A89" s="39" t="s">
        <v>63</v>
      </c>
      <c r="B89" s="2" t="s">
        <v>148</v>
      </c>
      <c r="C89" s="20">
        <v>1339.83</v>
      </c>
      <c r="D89" s="20">
        <v>555.20000000000005</v>
      </c>
      <c r="E89" s="37">
        <f t="shared" si="3"/>
        <v>41.438092892381874</v>
      </c>
    </row>
    <row r="90" spans="1:5" ht="25.5" customHeight="1" x14ac:dyDescent="0.25">
      <c r="A90" s="39" t="s">
        <v>64</v>
      </c>
      <c r="B90" s="7" t="s">
        <v>58</v>
      </c>
      <c r="C90" s="20">
        <v>15</v>
      </c>
      <c r="D90" s="20">
        <v>10.3</v>
      </c>
      <c r="E90" s="37">
        <f t="shared" si="3"/>
        <v>68.666666666666671</v>
      </c>
    </row>
    <row r="91" spans="1:5" ht="127.5" customHeight="1" x14ac:dyDescent="0.25">
      <c r="A91" s="78" t="s">
        <v>110</v>
      </c>
      <c r="B91" s="26" t="s">
        <v>147</v>
      </c>
      <c r="C91" s="77">
        <v>255.07</v>
      </c>
      <c r="D91" s="20">
        <v>89.7</v>
      </c>
      <c r="E91" s="37">
        <f t="shared" si="3"/>
        <v>35.166816952209203</v>
      </c>
    </row>
    <row r="92" spans="1:5" ht="30" x14ac:dyDescent="0.25">
      <c r="A92" s="78" t="s">
        <v>111</v>
      </c>
      <c r="B92" s="26" t="s">
        <v>119</v>
      </c>
      <c r="C92" s="77">
        <v>70.599999999999994</v>
      </c>
      <c r="D92" s="20">
        <v>70.599999999999994</v>
      </c>
      <c r="E92" s="37">
        <f t="shared" si="3"/>
        <v>100</v>
      </c>
    </row>
    <row r="93" spans="1:5" ht="30" x14ac:dyDescent="0.25">
      <c r="A93" s="78" t="s">
        <v>112</v>
      </c>
      <c r="B93" s="19" t="s">
        <v>93</v>
      </c>
      <c r="C93" s="77">
        <f>C94</f>
        <v>1227</v>
      </c>
      <c r="D93" s="20">
        <f>D94</f>
        <v>1227</v>
      </c>
      <c r="E93" s="37">
        <f t="shared" si="3"/>
        <v>100</v>
      </c>
    </row>
    <row r="94" spans="1:5" ht="62.25" customHeight="1" x14ac:dyDescent="0.25">
      <c r="A94" s="78"/>
      <c r="B94" s="26" t="s">
        <v>146</v>
      </c>
      <c r="C94" s="77">
        <v>1227</v>
      </c>
      <c r="D94" s="20">
        <v>1227</v>
      </c>
      <c r="E94" s="37">
        <f t="shared" si="3"/>
        <v>100</v>
      </c>
    </row>
    <row r="95" spans="1:5" ht="33.75" customHeight="1" x14ac:dyDescent="0.25">
      <c r="A95" s="78" t="s">
        <v>120</v>
      </c>
      <c r="B95" s="26" t="s">
        <v>150</v>
      </c>
      <c r="C95" s="77">
        <v>150</v>
      </c>
      <c r="D95" s="20">
        <v>38.799999999999997</v>
      </c>
      <c r="E95" s="37">
        <f t="shared" si="3"/>
        <v>25.866666666666667</v>
      </c>
    </row>
    <row r="96" spans="1:5" ht="16.5" customHeight="1" x14ac:dyDescent="0.25">
      <c r="A96" s="78"/>
      <c r="B96" s="26" t="s">
        <v>151</v>
      </c>
      <c r="C96" s="77">
        <v>150</v>
      </c>
      <c r="D96" s="20">
        <v>38.799999999999997</v>
      </c>
      <c r="E96" s="37"/>
    </row>
    <row r="97" spans="1:5" ht="78.75" x14ac:dyDescent="0.25">
      <c r="A97" s="39" t="s">
        <v>143</v>
      </c>
      <c r="B97" s="83" t="s">
        <v>144</v>
      </c>
      <c r="C97" s="84">
        <v>2701.4</v>
      </c>
      <c r="D97" s="9">
        <f>D98</f>
        <v>450</v>
      </c>
      <c r="E97" s="36">
        <f>D97/C97*100</f>
        <v>16.658029170059969</v>
      </c>
    </row>
    <row r="98" spans="1:5" ht="63" x14ac:dyDescent="0.25">
      <c r="A98" s="39" t="s">
        <v>143</v>
      </c>
      <c r="B98" s="79" t="s">
        <v>145</v>
      </c>
      <c r="C98" s="77">
        <v>450</v>
      </c>
      <c r="D98" s="20">
        <v>450</v>
      </c>
      <c r="E98" s="37">
        <f>D98/C98*100</f>
        <v>100</v>
      </c>
    </row>
    <row r="99" spans="1:5" ht="15.75" x14ac:dyDescent="0.25">
      <c r="A99" s="80"/>
      <c r="B99" s="81"/>
      <c r="C99" s="54"/>
      <c r="D99" s="54"/>
      <c r="E99" s="82"/>
    </row>
    <row r="100" spans="1:5" x14ac:dyDescent="0.25">
      <c r="A100" s="59"/>
      <c r="B100" s="25"/>
      <c r="C100" s="29"/>
      <c r="D100" s="29"/>
      <c r="E100" s="45"/>
    </row>
    <row r="101" spans="1:5" ht="45" customHeight="1" x14ac:dyDescent="0.25">
      <c r="A101" s="57">
        <v>5</v>
      </c>
      <c r="B101" s="88" t="s">
        <v>24</v>
      </c>
      <c r="C101" s="88"/>
      <c r="D101" s="88"/>
      <c r="E101" s="29"/>
    </row>
    <row r="102" spans="1:5" x14ac:dyDescent="0.25">
      <c r="A102" s="1"/>
      <c r="B102" s="1"/>
      <c r="C102" s="1"/>
      <c r="D102" s="1"/>
      <c r="E102" s="1"/>
    </row>
    <row r="103" spans="1:5" ht="51" x14ac:dyDescent="0.25">
      <c r="A103" s="8" t="s">
        <v>0</v>
      </c>
      <c r="B103" s="8" t="s">
        <v>1</v>
      </c>
      <c r="C103" s="8" t="s">
        <v>135</v>
      </c>
      <c r="D103" s="8" t="s">
        <v>134</v>
      </c>
      <c r="E103" s="8" t="s">
        <v>2</v>
      </c>
    </row>
    <row r="104" spans="1:5" x14ac:dyDescent="0.25">
      <c r="A104" s="20"/>
      <c r="B104" s="9" t="s">
        <v>3</v>
      </c>
      <c r="C104" s="9">
        <f>C105+C106+C107</f>
        <v>352.5</v>
      </c>
      <c r="D104" s="9">
        <f>D105+D106+D107</f>
        <v>86.5</v>
      </c>
      <c r="E104" s="36">
        <f>D104/C104*100</f>
        <v>24.539007092198581</v>
      </c>
    </row>
    <row r="105" spans="1:5" ht="109.9" customHeight="1" x14ac:dyDescent="0.25">
      <c r="A105" s="74">
        <v>1</v>
      </c>
      <c r="B105" s="31" t="s">
        <v>65</v>
      </c>
      <c r="C105" s="75">
        <v>322.5</v>
      </c>
      <c r="D105" s="75">
        <v>67.5</v>
      </c>
      <c r="E105" s="53">
        <f t="shared" ref="E105:E106" si="4">D105/C105*100</f>
        <v>20.930232558139537</v>
      </c>
    </row>
    <row r="106" spans="1:5" x14ac:dyDescent="0.25">
      <c r="A106" s="20">
        <v>2</v>
      </c>
      <c r="B106" s="20" t="s">
        <v>66</v>
      </c>
      <c r="C106" s="20">
        <v>16</v>
      </c>
      <c r="D106" s="20">
        <v>15</v>
      </c>
      <c r="E106" s="37">
        <f t="shared" si="4"/>
        <v>93.75</v>
      </c>
    </row>
    <row r="107" spans="1:5" ht="42" customHeight="1" x14ac:dyDescent="0.25">
      <c r="A107" s="20">
        <v>3</v>
      </c>
      <c r="B107" s="10" t="s">
        <v>67</v>
      </c>
      <c r="C107" s="20">
        <v>14</v>
      </c>
      <c r="D107" s="20">
        <v>4</v>
      </c>
      <c r="E107" s="37">
        <f t="shared" ref="E107" si="5">D107/C107*100</f>
        <v>28.571428571428569</v>
      </c>
    </row>
    <row r="110" spans="1:5" ht="42" customHeight="1" x14ac:dyDescent="0.25">
      <c r="A110" s="30">
        <v>6</v>
      </c>
      <c r="B110" s="89" t="s">
        <v>25</v>
      </c>
      <c r="C110" s="89"/>
      <c r="D110" s="89"/>
    </row>
    <row r="112" spans="1:5" ht="51" x14ac:dyDescent="0.25">
      <c r="A112" s="8" t="s">
        <v>0</v>
      </c>
      <c r="B112" s="8" t="s">
        <v>1</v>
      </c>
      <c r="C112" s="8" t="s">
        <v>107</v>
      </c>
      <c r="D112" s="8" t="s">
        <v>134</v>
      </c>
      <c r="E112" s="8" t="s">
        <v>2</v>
      </c>
    </row>
    <row r="113" spans="1:5" x14ac:dyDescent="0.25">
      <c r="A113" s="20"/>
      <c r="B113" s="9" t="s">
        <v>3</v>
      </c>
      <c r="C113" s="9">
        <f>C114+C117+C123</f>
        <v>7300</v>
      </c>
      <c r="D113" s="9">
        <f>D114+D117+D123</f>
        <v>3600.2999999999997</v>
      </c>
      <c r="E113" s="36">
        <f>D113/C113*100</f>
        <v>49.319178082191776</v>
      </c>
    </row>
    <row r="114" spans="1:5" ht="47.45" customHeight="1" x14ac:dyDescent="0.25">
      <c r="A114" s="71">
        <v>1</v>
      </c>
      <c r="B114" s="14" t="s">
        <v>68</v>
      </c>
      <c r="C114" s="9">
        <f>SUM(C115:C116)</f>
        <v>7100</v>
      </c>
      <c r="D114" s="9">
        <f>SUM(D115:D116)</f>
        <v>3548</v>
      </c>
      <c r="E114" s="36">
        <f>D114/C114*100</f>
        <v>49.971830985915496</v>
      </c>
    </row>
    <row r="115" spans="1:5" ht="109.5" customHeight="1" x14ac:dyDescent="0.25">
      <c r="A115" s="72" t="s">
        <v>52</v>
      </c>
      <c r="B115" s="19" t="s">
        <v>131</v>
      </c>
      <c r="C115" s="10">
        <v>7100</v>
      </c>
      <c r="D115" s="10">
        <v>3548</v>
      </c>
      <c r="E115" s="37">
        <f t="shared" ref="E115:E123" si="6">D115/C115*100</f>
        <v>49.971830985915496</v>
      </c>
    </row>
    <row r="116" spans="1:5" x14ac:dyDescent="0.25">
      <c r="A116" s="72" t="s">
        <v>70</v>
      </c>
      <c r="B116" s="3"/>
      <c r="C116" s="20">
        <v>0</v>
      </c>
      <c r="D116" s="20">
        <v>0</v>
      </c>
      <c r="E116" s="37">
        <v>0</v>
      </c>
    </row>
    <row r="117" spans="1:5" ht="28.5" x14ac:dyDescent="0.25">
      <c r="A117" s="73">
        <v>2</v>
      </c>
      <c r="B117" s="18" t="s">
        <v>69</v>
      </c>
      <c r="C117" s="9">
        <f>C118+C120+C122</f>
        <v>150</v>
      </c>
      <c r="D117" s="9">
        <f>D118+D120+D122</f>
        <v>30.099999999999998</v>
      </c>
      <c r="E117" s="37">
        <f t="shared" si="6"/>
        <v>20.066666666666666</v>
      </c>
    </row>
    <row r="118" spans="1:5" ht="37.5" customHeight="1" x14ac:dyDescent="0.25">
      <c r="A118" s="39" t="s">
        <v>53</v>
      </c>
      <c r="B118" s="3" t="s">
        <v>72</v>
      </c>
      <c r="C118" s="20">
        <f>C119</f>
        <v>11</v>
      </c>
      <c r="D118" s="20">
        <f>D119</f>
        <v>0</v>
      </c>
      <c r="E118" s="37">
        <f t="shared" si="6"/>
        <v>0</v>
      </c>
    </row>
    <row r="119" spans="1:5" x14ac:dyDescent="0.25">
      <c r="A119" s="39"/>
      <c r="B119" s="10" t="s">
        <v>114</v>
      </c>
      <c r="C119" s="20">
        <v>11</v>
      </c>
      <c r="D119" s="20">
        <v>0</v>
      </c>
      <c r="E119" s="37"/>
    </row>
    <row r="120" spans="1:5" ht="45" x14ac:dyDescent="0.25">
      <c r="A120" s="39" t="s">
        <v>54</v>
      </c>
      <c r="B120" s="3" t="s">
        <v>73</v>
      </c>
      <c r="C120" s="20">
        <f>C121</f>
        <v>79</v>
      </c>
      <c r="D120" s="20">
        <f>D121</f>
        <v>3.9</v>
      </c>
      <c r="E120" s="37">
        <f t="shared" si="6"/>
        <v>4.9367088607594933</v>
      </c>
    </row>
    <row r="121" spans="1:5" ht="54.75" customHeight="1" x14ac:dyDescent="0.25">
      <c r="A121" s="39"/>
      <c r="B121" s="10" t="s">
        <v>113</v>
      </c>
      <c r="C121" s="20">
        <v>79</v>
      </c>
      <c r="D121" s="20">
        <v>3.9</v>
      </c>
      <c r="E121" s="37">
        <f t="shared" si="6"/>
        <v>4.9367088607594933</v>
      </c>
    </row>
    <row r="122" spans="1:5" ht="53.25" customHeight="1" x14ac:dyDescent="0.25">
      <c r="A122" s="39" t="s">
        <v>71</v>
      </c>
      <c r="B122" s="3" t="s">
        <v>142</v>
      </c>
      <c r="C122" s="20">
        <f>60</f>
        <v>60</v>
      </c>
      <c r="D122" s="20">
        <v>26.2</v>
      </c>
      <c r="E122" s="37">
        <f t="shared" si="6"/>
        <v>43.666666666666664</v>
      </c>
    </row>
    <row r="123" spans="1:5" ht="57.75" x14ac:dyDescent="0.25">
      <c r="A123" s="64" t="s">
        <v>115</v>
      </c>
      <c r="B123" s="35" t="s">
        <v>116</v>
      </c>
      <c r="C123" s="9">
        <f>C124</f>
        <v>50</v>
      </c>
      <c r="D123" s="9">
        <f>D124</f>
        <v>22.2</v>
      </c>
      <c r="E123" s="36">
        <f t="shared" si="6"/>
        <v>44.4</v>
      </c>
    </row>
    <row r="124" spans="1:5" ht="45" x14ac:dyDescent="0.25">
      <c r="A124" s="39" t="s">
        <v>59</v>
      </c>
      <c r="B124" s="10" t="s">
        <v>117</v>
      </c>
      <c r="C124" s="20">
        <v>50</v>
      </c>
      <c r="D124" s="20">
        <v>22.2</v>
      </c>
      <c r="E124" s="37">
        <f t="shared" ref="E124" si="7">D124/C124*100</f>
        <v>44.4</v>
      </c>
    </row>
    <row r="125" spans="1:5" ht="56.45" customHeight="1" x14ac:dyDescent="0.25">
      <c r="A125" s="30">
        <v>7</v>
      </c>
      <c r="B125" s="93" t="s">
        <v>26</v>
      </c>
      <c r="C125" s="93"/>
      <c r="D125" s="93"/>
    </row>
    <row r="127" spans="1:5" ht="51" x14ac:dyDescent="0.25">
      <c r="A127" s="8" t="s">
        <v>0</v>
      </c>
      <c r="B127" s="8" t="s">
        <v>1</v>
      </c>
      <c r="C127" s="8" t="s">
        <v>107</v>
      </c>
      <c r="D127" s="8" t="s">
        <v>134</v>
      </c>
      <c r="E127" s="8" t="s">
        <v>2</v>
      </c>
    </row>
    <row r="128" spans="1:5" x14ac:dyDescent="0.25">
      <c r="A128" s="20"/>
      <c r="B128" s="9" t="s">
        <v>3</v>
      </c>
      <c r="C128" s="9">
        <f>C129</f>
        <v>40</v>
      </c>
      <c r="D128" s="9">
        <f>D129</f>
        <v>40</v>
      </c>
      <c r="E128" s="36">
        <f>D128/C128*100</f>
        <v>100</v>
      </c>
    </row>
    <row r="129" spans="1:5" ht="58.5" thickBot="1" x14ac:dyDescent="0.3">
      <c r="A129" s="9">
        <v>1</v>
      </c>
      <c r="B129" s="32" t="s">
        <v>74</v>
      </c>
      <c r="C129" s="35">
        <f>C131+C132</f>
        <v>40</v>
      </c>
      <c r="D129" s="35">
        <f t="shared" ref="D129" si="8">D131+D132</f>
        <v>40</v>
      </c>
      <c r="E129" s="37">
        <f t="shared" ref="E129:E132" si="9">D129/C129*100</f>
        <v>100</v>
      </c>
    </row>
    <row r="130" spans="1:5" hidden="1" x14ac:dyDescent="0.25">
      <c r="A130" s="20">
        <v>1</v>
      </c>
      <c r="B130" s="10"/>
      <c r="C130" s="20"/>
      <c r="D130" s="20"/>
      <c r="E130" s="37" t="e">
        <f t="shared" si="9"/>
        <v>#DIV/0!</v>
      </c>
    </row>
    <row r="131" spans="1:5" ht="90.75" thickBot="1" x14ac:dyDescent="0.3">
      <c r="A131" s="39" t="s">
        <v>52</v>
      </c>
      <c r="B131" s="33" t="s">
        <v>140</v>
      </c>
      <c r="C131" s="20">
        <v>20</v>
      </c>
      <c r="D131" s="20">
        <v>20</v>
      </c>
      <c r="E131" s="37">
        <f t="shared" si="9"/>
        <v>100</v>
      </c>
    </row>
    <row r="132" spans="1:5" ht="105.75" thickBot="1" x14ac:dyDescent="0.3">
      <c r="A132" s="39" t="s">
        <v>70</v>
      </c>
      <c r="B132" s="34" t="s">
        <v>141</v>
      </c>
      <c r="C132" s="20">
        <v>20</v>
      </c>
      <c r="D132" s="20">
        <v>20</v>
      </c>
      <c r="E132" s="37">
        <f t="shared" si="9"/>
        <v>100</v>
      </c>
    </row>
    <row r="134" spans="1:5" ht="62.45" customHeight="1" x14ac:dyDescent="0.25">
      <c r="A134" s="30">
        <v>8</v>
      </c>
      <c r="B134" s="94" t="s">
        <v>27</v>
      </c>
      <c r="C134" s="94"/>
      <c r="D134" s="94"/>
    </row>
    <row r="136" spans="1:5" ht="51" x14ac:dyDescent="0.25">
      <c r="A136" s="8" t="s">
        <v>0</v>
      </c>
      <c r="B136" s="8" t="s">
        <v>1</v>
      </c>
      <c r="C136" s="8" t="s">
        <v>135</v>
      </c>
      <c r="D136" s="8" t="s">
        <v>134</v>
      </c>
      <c r="E136" s="8" t="s">
        <v>2</v>
      </c>
    </row>
    <row r="137" spans="1:5" x14ac:dyDescent="0.25">
      <c r="A137" s="20"/>
      <c r="B137" s="9" t="s">
        <v>3</v>
      </c>
      <c r="C137" s="9">
        <f>C138+C139</f>
        <v>1004.9</v>
      </c>
      <c r="D137" s="9">
        <f>D138+D139</f>
        <v>82.2</v>
      </c>
      <c r="E137" s="36">
        <f>D137/C137*100</f>
        <v>8.1799183998407816</v>
      </c>
    </row>
    <row r="138" spans="1:5" ht="110.25" x14ac:dyDescent="0.25">
      <c r="A138" s="20">
        <v>1</v>
      </c>
      <c r="B138" s="31" t="s">
        <v>65</v>
      </c>
      <c r="C138" s="10">
        <v>322.5</v>
      </c>
      <c r="D138" s="10">
        <v>82.2</v>
      </c>
      <c r="E138" s="37">
        <f t="shared" ref="E138:E139" si="10">D138/C138*100</f>
        <v>25.488372093023258</v>
      </c>
    </row>
    <row r="139" spans="1:5" ht="30" x14ac:dyDescent="0.25">
      <c r="A139" s="20">
        <v>2</v>
      </c>
      <c r="B139" s="3" t="s">
        <v>72</v>
      </c>
      <c r="C139" s="20">
        <f>C140</f>
        <v>682.4</v>
      </c>
      <c r="D139" s="20">
        <f>D140</f>
        <v>0</v>
      </c>
      <c r="E139" s="37">
        <f t="shared" si="10"/>
        <v>0</v>
      </c>
    </row>
    <row r="140" spans="1:5" ht="36" customHeight="1" x14ac:dyDescent="0.25">
      <c r="A140" s="20"/>
      <c r="B140" s="3" t="s">
        <v>156</v>
      </c>
      <c r="C140" s="20">
        <v>682.4</v>
      </c>
      <c r="D140" s="20">
        <v>0</v>
      </c>
      <c r="E140" s="37">
        <f t="shared" ref="E140" si="11">D140/C140*100</f>
        <v>0</v>
      </c>
    </row>
    <row r="141" spans="1:5" x14ac:dyDescent="0.25">
      <c r="A141" s="20"/>
      <c r="B141" s="70"/>
      <c r="C141" s="20"/>
      <c r="D141" s="20"/>
      <c r="E141" s="37"/>
    </row>
    <row r="144" spans="1:5" ht="60.6" customHeight="1" x14ac:dyDescent="0.25">
      <c r="A144" s="30">
        <v>9</v>
      </c>
      <c r="B144" s="89" t="s">
        <v>28</v>
      </c>
      <c r="C144" s="89"/>
      <c r="D144" s="89"/>
    </row>
    <row r="146" spans="1:5" ht="51" x14ac:dyDescent="0.25">
      <c r="A146" s="8" t="s">
        <v>0</v>
      </c>
      <c r="B146" s="8" t="s">
        <v>1</v>
      </c>
      <c r="C146" s="8" t="s">
        <v>107</v>
      </c>
      <c r="D146" s="8" t="s">
        <v>134</v>
      </c>
      <c r="E146" s="8" t="s">
        <v>2</v>
      </c>
    </row>
    <row r="147" spans="1:5" x14ac:dyDescent="0.25">
      <c r="A147" s="20"/>
      <c r="B147" s="9" t="s">
        <v>3</v>
      </c>
      <c r="C147" s="9">
        <f>SUM(C148:C152)</f>
        <v>276.89999999999998</v>
      </c>
      <c r="D147" s="9">
        <f>SUM(D148:D152)</f>
        <v>276.5</v>
      </c>
      <c r="E147" s="36">
        <f>D147/C147*100</f>
        <v>99.855543517515358</v>
      </c>
    </row>
    <row r="148" spans="1:5" ht="46.9" customHeight="1" x14ac:dyDescent="0.25">
      <c r="A148" s="40">
        <v>1</v>
      </c>
      <c r="B148" s="19" t="s">
        <v>41</v>
      </c>
      <c r="C148" s="10">
        <v>30</v>
      </c>
      <c r="D148" s="10">
        <v>29.6</v>
      </c>
      <c r="E148" s="37">
        <f t="shared" ref="E148" si="12">D148/C148*100</f>
        <v>98.666666666666671</v>
      </c>
    </row>
    <row r="149" spans="1:5" ht="20.25" customHeight="1" x14ac:dyDescent="0.25">
      <c r="A149" s="40">
        <v>2</v>
      </c>
      <c r="B149" s="20" t="s">
        <v>95</v>
      </c>
      <c r="C149" s="20"/>
      <c r="D149" s="20"/>
      <c r="E149" s="37"/>
    </row>
    <row r="150" spans="1:5" ht="45" x14ac:dyDescent="0.25">
      <c r="A150" s="69" t="s">
        <v>53</v>
      </c>
      <c r="B150" s="26" t="s">
        <v>123</v>
      </c>
      <c r="C150" s="20">
        <v>147</v>
      </c>
      <c r="D150" s="20">
        <v>147</v>
      </c>
      <c r="E150" s="37">
        <f t="shared" ref="E150:E152" si="13">D150/C150*100</f>
        <v>100</v>
      </c>
    </row>
    <row r="151" spans="1:5" ht="78" customHeight="1" x14ac:dyDescent="0.25">
      <c r="A151" s="69" t="s">
        <v>54</v>
      </c>
      <c r="B151" s="26" t="s">
        <v>139</v>
      </c>
      <c r="C151" s="20">
        <v>37</v>
      </c>
      <c r="D151" s="20">
        <v>37</v>
      </c>
      <c r="E151" s="37">
        <f t="shared" si="13"/>
        <v>100</v>
      </c>
    </row>
    <row r="152" spans="1:5" ht="30" x14ac:dyDescent="0.25">
      <c r="A152" s="69" t="s">
        <v>71</v>
      </c>
      <c r="B152" s="26" t="s">
        <v>138</v>
      </c>
      <c r="C152" s="20">
        <v>62.9</v>
      </c>
      <c r="D152" s="20">
        <v>62.9</v>
      </c>
      <c r="E152" s="37">
        <f t="shared" si="13"/>
        <v>100</v>
      </c>
    </row>
    <row r="153" spans="1:5" ht="50.45" customHeight="1" x14ac:dyDescent="0.25">
      <c r="A153" s="30">
        <v>10</v>
      </c>
      <c r="B153" s="93" t="s">
        <v>29</v>
      </c>
      <c r="C153" s="93"/>
      <c r="D153" s="93"/>
    </row>
    <row r="155" spans="1:5" ht="51" x14ac:dyDescent="0.25">
      <c r="A155" s="8" t="s">
        <v>0</v>
      </c>
      <c r="B155" s="8" t="s">
        <v>1</v>
      </c>
      <c r="C155" s="8" t="s">
        <v>135</v>
      </c>
      <c r="D155" s="8" t="s">
        <v>134</v>
      </c>
      <c r="E155" s="8" t="s">
        <v>2</v>
      </c>
    </row>
    <row r="156" spans="1:5" x14ac:dyDescent="0.25">
      <c r="A156" s="20"/>
      <c r="B156" s="9" t="s">
        <v>3</v>
      </c>
      <c r="C156" s="9">
        <f>C157+C162+C168+C170</f>
        <v>155</v>
      </c>
      <c r="D156" s="9">
        <f>D157+D162+D168</f>
        <v>27</v>
      </c>
      <c r="E156" s="36">
        <f>D156/C156*100</f>
        <v>17.419354838709676</v>
      </c>
    </row>
    <row r="157" spans="1:5" ht="72" customHeight="1" x14ac:dyDescent="0.25">
      <c r="A157" s="65">
        <v>1</v>
      </c>
      <c r="B157" s="14" t="s">
        <v>33</v>
      </c>
      <c r="C157" s="35">
        <f>C158+C160</f>
        <v>20</v>
      </c>
      <c r="D157" s="35">
        <f>D158+D161</f>
        <v>7</v>
      </c>
      <c r="E157" s="36">
        <f t="shared" ref="E157:E158" si="14">D157/C157*100</f>
        <v>35</v>
      </c>
    </row>
    <row r="158" spans="1:5" ht="46.5" customHeight="1" x14ac:dyDescent="0.25">
      <c r="A158" s="20"/>
      <c r="B158" s="16" t="s">
        <v>137</v>
      </c>
      <c r="C158" s="20">
        <v>7</v>
      </c>
      <c r="D158" s="20">
        <v>7</v>
      </c>
      <c r="E158" s="37">
        <f t="shared" si="14"/>
        <v>100</v>
      </c>
    </row>
    <row r="159" spans="1:5" ht="18.75" customHeight="1" x14ac:dyDescent="0.25">
      <c r="A159" s="20"/>
      <c r="B159" s="16" t="s">
        <v>136</v>
      </c>
      <c r="C159" s="20"/>
      <c r="D159" s="20"/>
      <c r="E159" s="37"/>
    </row>
    <row r="160" spans="1:5" ht="26.25" customHeight="1" thickBot="1" x14ac:dyDescent="0.3">
      <c r="A160" s="20"/>
      <c r="B160" s="15" t="s">
        <v>34</v>
      </c>
      <c r="C160" s="20">
        <v>13</v>
      </c>
      <c r="D160" s="20">
        <v>0</v>
      </c>
      <c r="E160" s="37"/>
    </row>
    <row r="161" spans="1:5" x14ac:dyDescent="0.25">
      <c r="A161" s="20"/>
      <c r="B161" s="17"/>
      <c r="C161" s="20"/>
      <c r="D161" s="20"/>
      <c r="E161" s="37">
        <v>0</v>
      </c>
    </row>
    <row r="162" spans="1:5" ht="28.5" x14ac:dyDescent="0.25">
      <c r="A162" s="65">
        <v>2</v>
      </c>
      <c r="B162" s="18" t="s">
        <v>35</v>
      </c>
      <c r="C162" s="9">
        <f>SUM(C163:C167)</f>
        <v>110</v>
      </c>
      <c r="D162" s="9">
        <f>SUM(D163:D167)</f>
        <v>0</v>
      </c>
      <c r="E162" s="36">
        <f t="shared" ref="E162" si="15">D162/C162*100</f>
        <v>0</v>
      </c>
    </row>
    <row r="163" spans="1:5" ht="29.45" customHeight="1" thickBot="1" x14ac:dyDescent="0.3">
      <c r="A163" s="20"/>
      <c r="B163" s="16" t="s">
        <v>36</v>
      </c>
      <c r="C163" s="20"/>
      <c r="D163" s="20"/>
      <c r="E163" s="37"/>
    </row>
    <row r="164" spans="1:5" ht="60.75" thickBot="1" x14ac:dyDescent="0.3">
      <c r="A164" s="20"/>
      <c r="B164" s="2" t="s">
        <v>38</v>
      </c>
      <c r="C164" s="20">
        <v>2</v>
      </c>
      <c r="D164" s="20">
        <v>0</v>
      </c>
      <c r="E164" s="37">
        <f t="shared" ref="E164:E165" si="16">D164/C164*100</f>
        <v>0</v>
      </c>
    </row>
    <row r="165" spans="1:5" ht="45.75" thickBot="1" x14ac:dyDescent="0.3">
      <c r="A165" s="20"/>
      <c r="B165" s="6" t="s">
        <v>37</v>
      </c>
      <c r="C165" s="20">
        <v>4.5</v>
      </c>
      <c r="D165" s="20">
        <v>0</v>
      </c>
      <c r="E165" s="37">
        <f t="shared" si="16"/>
        <v>0</v>
      </c>
    </row>
    <row r="166" spans="1:5" ht="45.75" thickBot="1" x14ac:dyDescent="0.3">
      <c r="A166" s="20"/>
      <c r="B166" s="3" t="s">
        <v>103</v>
      </c>
      <c r="C166" s="20"/>
      <c r="D166" s="20"/>
      <c r="E166" s="37"/>
    </row>
    <row r="167" spans="1:5" ht="30" x14ac:dyDescent="0.25">
      <c r="A167" s="20"/>
      <c r="B167" s="17" t="s">
        <v>132</v>
      </c>
      <c r="C167" s="20">
        <v>103.5</v>
      </c>
      <c r="D167" s="20">
        <v>0</v>
      </c>
      <c r="E167" s="37">
        <f t="shared" ref="E167" si="17">D167/C167*100</f>
        <v>0</v>
      </c>
    </row>
    <row r="168" spans="1:5" ht="34.15" customHeight="1" x14ac:dyDescent="0.25">
      <c r="A168" s="65">
        <v>3</v>
      </c>
      <c r="B168" s="18" t="s">
        <v>39</v>
      </c>
      <c r="C168" s="9">
        <f>SUM(C169:C169)</f>
        <v>20</v>
      </c>
      <c r="D168" s="9">
        <f>SUM(D169:D169)</f>
        <v>20</v>
      </c>
      <c r="E168" s="36">
        <f t="shared" ref="E168:E169" si="18">D168/C168*100</f>
        <v>100</v>
      </c>
    </row>
    <row r="169" spans="1:5" ht="60" x14ac:dyDescent="0.25">
      <c r="A169" s="20"/>
      <c r="B169" s="60" t="s">
        <v>40</v>
      </c>
      <c r="C169" s="20">
        <v>20</v>
      </c>
      <c r="D169" s="20">
        <v>20</v>
      </c>
      <c r="E169" s="37">
        <f t="shared" si="18"/>
        <v>100</v>
      </c>
    </row>
    <row r="170" spans="1:5" ht="28.5" x14ac:dyDescent="0.25">
      <c r="A170" s="65">
        <v>3</v>
      </c>
      <c r="B170" s="18" t="s">
        <v>121</v>
      </c>
      <c r="C170" s="9">
        <f>SUM(C171:C171)</f>
        <v>5</v>
      </c>
      <c r="D170" s="9">
        <f>SUM(D171:D171)</f>
        <v>0</v>
      </c>
      <c r="E170" s="36">
        <f t="shared" ref="E170:E171" si="19">D170/C170*100</f>
        <v>0</v>
      </c>
    </row>
    <row r="171" spans="1:5" ht="22.5" customHeight="1" x14ac:dyDescent="0.25">
      <c r="A171" s="20"/>
      <c r="B171" s="60" t="s">
        <v>122</v>
      </c>
      <c r="C171" s="20">
        <v>5</v>
      </c>
      <c r="D171" s="20">
        <v>0</v>
      </c>
      <c r="E171" s="37">
        <f t="shared" si="19"/>
        <v>0</v>
      </c>
    </row>
    <row r="172" spans="1:5" x14ac:dyDescent="0.25">
      <c r="A172" s="29"/>
      <c r="B172" s="3"/>
      <c r="C172" s="29"/>
      <c r="D172" s="29"/>
      <c r="E172" s="45"/>
    </row>
    <row r="173" spans="1:5" ht="78" customHeight="1" x14ac:dyDescent="0.25">
      <c r="A173" s="13">
        <v>11</v>
      </c>
      <c r="B173" s="89" t="s">
        <v>30</v>
      </c>
      <c r="C173" s="93"/>
      <c r="D173" s="93"/>
    </row>
    <row r="175" spans="1:5" ht="51" x14ac:dyDescent="0.25">
      <c r="A175" s="8" t="s">
        <v>0</v>
      </c>
      <c r="B175" s="8" t="s">
        <v>1</v>
      </c>
      <c r="C175" s="8" t="s">
        <v>135</v>
      </c>
      <c r="D175" s="8" t="s">
        <v>134</v>
      </c>
      <c r="E175" s="8" t="s">
        <v>2</v>
      </c>
    </row>
    <row r="176" spans="1:5" x14ac:dyDescent="0.25">
      <c r="A176" s="20"/>
      <c r="B176" s="9" t="s">
        <v>3</v>
      </c>
      <c r="C176" s="9">
        <f>C177</f>
        <v>3</v>
      </c>
      <c r="D176" s="9">
        <f>D177</f>
        <v>0</v>
      </c>
      <c r="E176" s="36">
        <f>D176/C176*100</f>
        <v>0</v>
      </c>
    </row>
    <row r="177" spans="1:5" ht="45" x14ac:dyDescent="0.25">
      <c r="A177" s="66">
        <v>1</v>
      </c>
      <c r="B177" s="3" t="s">
        <v>96</v>
      </c>
      <c r="C177" s="67">
        <v>3</v>
      </c>
      <c r="D177" s="67">
        <v>0</v>
      </c>
      <c r="E177" s="68">
        <f t="shared" ref="E177" si="20">D177/C177*100</f>
        <v>0</v>
      </c>
    </row>
    <row r="178" spans="1:5" ht="43.15" customHeight="1" x14ac:dyDescent="0.25">
      <c r="A178" s="20"/>
      <c r="B178" s="10" t="s">
        <v>91</v>
      </c>
      <c r="C178" s="20"/>
      <c r="D178" s="20"/>
      <c r="E178" s="37"/>
    </row>
    <row r="181" spans="1:5" ht="60" customHeight="1" x14ac:dyDescent="0.25">
      <c r="A181" s="11">
        <v>12</v>
      </c>
      <c r="B181" s="89" t="s">
        <v>31</v>
      </c>
      <c r="C181" s="89"/>
      <c r="D181" s="89"/>
    </row>
    <row r="183" spans="1:5" ht="51" x14ac:dyDescent="0.25">
      <c r="A183" s="8" t="s">
        <v>0</v>
      </c>
      <c r="B183" s="8" t="s">
        <v>1</v>
      </c>
      <c r="C183" s="8" t="s">
        <v>135</v>
      </c>
      <c r="D183" s="8" t="s">
        <v>134</v>
      </c>
      <c r="E183" s="8" t="s">
        <v>2</v>
      </c>
    </row>
    <row r="184" spans="1:5" x14ac:dyDescent="0.25">
      <c r="A184" s="20"/>
      <c r="B184" s="9" t="s">
        <v>3</v>
      </c>
      <c r="C184" s="9">
        <f>C185</f>
        <v>14.4</v>
      </c>
      <c r="D184" s="9">
        <f>D185</f>
        <v>0</v>
      </c>
      <c r="E184" s="36">
        <f>D184/C184*100</f>
        <v>0</v>
      </c>
    </row>
    <row r="185" spans="1:5" ht="15.75" thickBot="1" x14ac:dyDescent="0.3">
      <c r="A185" s="9">
        <v>1</v>
      </c>
      <c r="B185" s="35"/>
      <c r="C185" s="35">
        <f>C186</f>
        <v>14.4</v>
      </c>
      <c r="D185" s="35">
        <f>SUM(D186:D199)</f>
        <v>0</v>
      </c>
      <c r="E185" s="36">
        <f t="shared" ref="E185:E186" si="21">D185/C185*100</f>
        <v>0</v>
      </c>
    </row>
    <row r="186" spans="1:5" ht="60.75" thickBot="1" x14ac:dyDescent="0.3">
      <c r="A186" s="20">
        <v>1</v>
      </c>
      <c r="B186" s="12" t="s">
        <v>32</v>
      </c>
      <c r="C186" s="20">
        <v>14.4</v>
      </c>
      <c r="D186" s="20">
        <v>0</v>
      </c>
      <c r="E186" s="37">
        <f t="shared" si="21"/>
        <v>0</v>
      </c>
    </row>
    <row r="189" spans="1:5" ht="48" customHeight="1" x14ac:dyDescent="0.25">
      <c r="A189" s="11">
        <v>13</v>
      </c>
      <c r="B189" s="89" t="s">
        <v>97</v>
      </c>
      <c r="C189" s="89"/>
      <c r="D189" s="89"/>
    </row>
    <row r="191" spans="1:5" ht="54.75" customHeight="1" x14ac:dyDescent="0.25">
      <c r="A191" s="8" t="s">
        <v>0</v>
      </c>
      <c r="B191" s="8" t="s">
        <v>1</v>
      </c>
      <c r="C191" s="8" t="s">
        <v>135</v>
      </c>
      <c r="D191" s="8" t="s">
        <v>134</v>
      </c>
      <c r="E191" s="8" t="s">
        <v>2</v>
      </c>
    </row>
    <row r="192" spans="1:5" x14ac:dyDescent="0.25">
      <c r="A192" s="20"/>
      <c r="B192" s="9" t="s">
        <v>3</v>
      </c>
      <c r="C192" s="9">
        <f>C193</f>
        <v>10</v>
      </c>
      <c r="D192" s="9">
        <f>D193</f>
        <v>0</v>
      </c>
      <c r="E192" s="36"/>
    </row>
    <row r="193" spans="1:5" ht="15.75" thickBot="1" x14ac:dyDescent="0.3">
      <c r="A193" s="9">
        <v>1</v>
      </c>
      <c r="B193" s="35"/>
      <c r="C193" s="35">
        <f>C194</f>
        <v>10</v>
      </c>
      <c r="D193" s="35">
        <f>SUM(D194:D207)</f>
        <v>0</v>
      </c>
      <c r="E193" s="36"/>
    </row>
    <row r="194" spans="1:5" ht="90.75" thickBot="1" x14ac:dyDescent="0.3">
      <c r="A194" s="20">
        <v>1</v>
      </c>
      <c r="B194" s="12" t="s">
        <v>98</v>
      </c>
      <c r="C194" s="20">
        <v>10</v>
      </c>
      <c r="D194" s="20">
        <v>0</v>
      </c>
      <c r="E194" s="37"/>
    </row>
    <row r="197" spans="1:5" ht="46.5" customHeight="1" x14ac:dyDescent="0.25">
      <c r="A197" s="11">
        <v>14</v>
      </c>
      <c r="B197" s="89" t="s">
        <v>99</v>
      </c>
      <c r="C197" s="89"/>
      <c r="D197" s="89"/>
    </row>
    <row r="199" spans="1:5" ht="51" x14ac:dyDescent="0.25">
      <c r="A199" s="8" t="s">
        <v>0</v>
      </c>
      <c r="B199" s="8" t="s">
        <v>1</v>
      </c>
      <c r="C199" s="8" t="s">
        <v>135</v>
      </c>
      <c r="D199" s="8" t="s">
        <v>134</v>
      </c>
      <c r="E199" s="8" t="s">
        <v>2</v>
      </c>
    </row>
    <row r="200" spans="1:5" x14ac:dyDescent="0.25">
      <c r="A200" s="20"/>
      <c r="B200" s="9" t="s">
        <v>3</v>
      </c>
      <c r="C200" s="9">
        <f>C201</f>
        <v>10</v>
      </c>
      <c r="D200" s="9">
        <f>D201</f>
        <v>0</v>
      </c>
      <c r="E200" s="36"/>
    </row>
    <row r="201" spans="1:5" x14ac:dyDescent="0.25">
      <c r="A201" s="9">
        <v>1</v>
      </c>
      <c r="B201" s="35"/>
      <c r="C201" s="35">
        <f>SUM(C202:C215)</f>
        <v>10</v>
      </c>
      <c r="D201" s="35">
        <f>SUM(D202:D215)</f>
        <v>0</v>
      </c>
      <c r="E201" s="36"/>
    </row>
    <row r="202" spans="1:5" ht="105" x14ac:dyDescent="0.25">
      <c r="A202" s="20">
        <v>1</v>
      </c>
      <c r="B202" s="62" t="s">
        <v>100</v>
      </c>
      <c r="C202" s="20">
        <v>10</v>
      </c>
      <c r="D202" s="20">
        <v>0</v>
      </c>
      <c r="E202" s="37"/>
    </row>
    <row r="205" spans="1:5" s="21" customFormat="1" x14ac:dyDescent="0.25">
      <c r="B205" s="21" t="s">
        <v>101</v>
      </c>
      <c r="D205" s="21" t="s">
        <v>102</v>
      </c>
    </row>
    <row r="206" spans="1:5" s="21" customFormat="1" x14ac:dyDescent="0.25"/>
    <row r="207" spans="1:5" s="21" customFormat="1" x14ac:dyDescent="0.25">
      <c r="B207" s="21" t="s">
        <v>104</v>
      </c>
      <c r="D207" s="21" t="s">
        <v>105</v>
      </c>
    </row>
  </sheetData>
  <mergeCells count="17">
    <mergeCell ref="B2:D2"/>
    <mergeCell ref="B3:D3"/>
    <mergeCell ref="B4:D4"/>
    <mergeCell ref="B173:D173"/>
    <mergeCell ref="B181:D181"/>
    <mergeCell ref="B110:D110"/>
    <mergeCell ref="B125:D125"/>
    <mergeCell ref="B134:D134"/>
    <mergeCell ref="B144:D144"/>
    <mergeCell ref="B153:D153"/>
    <mergeCell ref="B8:D8"/>
    <mergeCell ref="B31:D31"/>
    <mergeCell ref="B52:D52"/>
    <mergeCell ref="B69:D69"/>
    <mergeCell ref="B101:D101"/>
    <mergeCell ref="B189:D189"/>
    <mergeCell ref="B197:D197"/>
  </mergeCells>
  <pageMargins left="0.70866141732283472" right="0.31496062992125984" top="0.55118110236220474" bottom="0.55118110236220474" header="0.31496062992125984" footer="0.31496062992125984"/>
  <pageSetup paperSize="9"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C15" sqref="C15"/>
    </sheetView>
  </sheetViews>
  <sheetFormatPr defaultRowHeight="15" x14ac:dyDescent="0.25"/>
  <cols>
    <col min="2" max="2" width="43" customWidth="1"/>
    <col min="3" max="3" width="16.7109375" customWidth="1"/>
    <col min="4" max="4" width="19" customWidth="1"/>
  </cols>
  <sheetData>
    <row r="1" spans="1:4" ht="84" customHeight="1" x14ac:dyDescent="0.25">
      <c r="A1" s="47">
        <v>3</v>
      </c>
      <c r="B1" s="86" t="s">
        <v>22</v>
      </c>
      <c r="C1" s="86"/>
      <c r="D1" s="86"/>
    </row>
    <row r="2" spans="1:4" x14ac:dyDescent="0.25">
      <c r="A2" s="29"/>
      <c r="B2" s="46"/>
      <c r="C2" s="29"/>
      <c r="D2" s="29"/>
    </row>
    <row r="3" spans="1:4" ht="39.75" customHeight="1" x14ac:dyDescent="0.25">
      <c r="A3" s="8" t="s">
        <v>0</v>
      </c>
      <c r="B3" s="8" t="s">
        <v>1</v>
      </c>
      <c r="C3" s="8"/>
      <c r="D3" s="8" t="s">
        <v>134</v>
      </c>
    </row>
    <row r="4" spans="1:4" x14ac:dyDescent="0.25">
      <c r="A4" s="20"/>
      <c r="B4" s="9" t="s">
        <v>3</v>
      </c>
      <c r="C4" s="9"/>
      <c r="D4" s="9">
        <f>D5</f>
        <v>2283301</v>
      </c>
    </row>
    <row r="5" spans="1:4" ht="40.5" customHeight="1" thickBot="1" x14ac:dyDescent="0.3">
      <c r="A5" s="43"/>
      <c r="B5" s="63" t="s">
        <v>87</v>
      </c>
      <c r="C5" s="35"/>
      <c r="D5" s="35">
        <f>SUM(D6:D10)</f>
        <v>2283301</v>
      </c>
    </row>
    <row r="6" spans="1:4" ht="75.75" customHeight="1" thickBot="1" x14ac:dyDescent="0.3">
      <c r="A6" s="69" t="s">
        <v>52</v>
      </c>
      <c r="B6" s="2" t="s">
        <v>159</v>
      </c>
      <c r="C6" s="20"/>
      <c r="D6" s="20">
        <v>280000</v>
      </c>
    </row>
    <row r="7" spans="1:4" ht="15.75" thickBot="1" x14ac:dyDescent="0.3">
      <c r="A7" s="72" t="s">
        <v>70</v>
      </c>
      <c r="B7" s="6"/>
      <c r="C7" s="20"/>
      <c r="D7" s="20">
        <v>0</v>
      </c>
    </row>
    <row r="8" spans="1:4" ht="78.75" customHeight="1" thickBot="1" x14ac:dyDescent="0.3">
      <c r="A8" s="72" t="s">
        <v>88</v>
      </c>
      <c r="B8" s="6" t="s">
        <v>162</v>
      </c>
      <c r="C8" s="20"/>
      <c r="D8" s="20">
        <v>1501986</v>
      </c>
    </row>
    <row r="9" spans="1:4" ht="43.5" customHeight="1" thickBot="1" x14ac:dyDescent="0.3">
      <c r="A9" s="72" t="s">
        <v>76</v>
      </c>
      <c r="B9" s="6" t="s">
        <v>44</v>
      </c>
      <c r="C9" s="20"/>
      <c r="D9" s="20">
        <v>84655</v>
      </c>
    </row>
    <row r="10" spans="1:4" ht="32.25" customHeight="1" thickBot="1" x14ac:dyDescent="0.3">
      <c r="A10" s="39" t="s">
        <v>53</v>
      </c>
      <c r="B10" s="2" t="s">
        <v>160</v>
      </c>
      <c r="C10" s="20"/>
      <c r="D10" s="20">
        <v>416660</v>
      </c>
    </row>
    <row r="13" spans="1:4" x14ac:dyDescent="0.25">
      <c r="B13" s="85" t="s">
        <v>161</v>
      </c>
    </row>
  </sheetData>
  <mergeCells count="1">
    <mergeCell ref="B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МП</vt:lpstr>
      <vt:lpstr>Лист2</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ИВБакалова</dc:creator>
  <cp:lastModifiedBy>Novodm</cp:lastModifiedBy>
  <cp:lastPrinted>2025-07-17T07:55:03Z</cp:lastPrinted>
  <dcterms:created xsi:type="dcterms:W3CDTF">2025-01-18T11:05:26Z</dcterms:created>
  <dcterms:modified xsi:type="dcterms:W3CDTF">2025-07-17T07:57:14Z</dcterms:modified>
</cp:coreProperties>
</file>