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dm-pc\общая\ФИН.ОТДЕЛ\Сессии 2025\Июль\"/>
    </mc:Choice>
  </mc:AlternateContent>
  <bookViews>
    <workbookView xWindow="0" yWindow="0" windowWidth="23040" windowHeight="8808"/>
  </bookViews>
  <sheets>
    <sheet name="Прил.1 Доходы" sheetId="1" r:id="rId1"/>
    <sheet name="безвоз. пост." sheetId="13" r:id="rId2"/>
    <sheet name="Прил.2" sheetId="2" r:id="rId3"/>
    <sheet name="Прил.3" sheetId="10" r:id="rId4"/>
    <sheet name="Прил.4" sheetId="3" r:id="rId5"/>
    <sheet name="Прил.5" sheetId="7" r:id="rId6"/>
    <sheet name="Трансферты" sheetId="14" r:id="rId7"/>
    <sheet name="заимствования" sheetId="15" state="hidden" r:id="rId8"/>
    <sheet name="прил.10" sheetId="16" state="hidden" r:id="rId9"/>
    <sheet name="прил.11" sheetId="17" state="hidden" r:id="rId10"/>
    <sheet name="прил.12" sheetId="18" state="hidden" r:id="rId11"/>
    <sheet name="прилож.8" sheetId="19" state="hidden" r:id="rId12"/>
    <sheet name="прилож.13" sheetId="20" state="hidden" r:id="rId13"/>
  </sheets>
  <externalReferences>
    <externalReference r:id="rId14"/>
  </externalReferences>
  <definedNames>
    <definedName name="_Toc105952697" localSheetId="2">Прил.2!$B$17</definedName>
    <definedName name="_Toc105952698" localSheetId="2">Прил.2!$B$18</definedName>
    <definedName name="_xlnm._FilterDatabase" localSheetId="3" hidden="1">Прил.3!$B$18:$I$115</definedName>
    <definedName name="_xlnm._FilterDatabase" localSheetId="4" hidden="1">Прил.4!$A$20:$H$147</definedName>
    <definedName name="_xlnm.Print_Area" localSheetId="0">'Прил.1 Доходы'!$A$1:$C$53</definedName>
    <definedName name="_xlnm.Print_Area" localSheetId="2">Прил.2!$A$1:$E$62</definedName>
    <definedName name="_xlnm.Print_Area" localSheetId="3">Прил.3!$A$1:$F$172</definedName>
    <definedName name="_xlnm.Print_Area" localSheetId="4">Прил.4!$A$1:$H$203</definedName>
    <definedName name="_xlnm.Print_Area" localSheetId="5">Прил.5!$A$1:$C$39</definedName>
  </definedNames>
  <calcPr calcId="152511"/>
</workbook>
</file>

<file path=xl/calcChain.xml><?xml version="1.0" encoding="utf-8"?>
<calcChain xmlns="http://schemas.openxmlformats.org/spreadsheetml/2006/main">
  <c r="C36" i="7" l="1"/>
  <c r="H133" i="3"/>
  <c r="H81" i="3" l="1"/>
  <c r="C44" i="1"/>
  <c r="B4" i="2"/>
  <c r="B3" i="2"/>
  <c r="B2" i="2"/>
  <c r="H188" i="3" l="1"/>
  <c r="H147" i="3" l="1"/>
  <c r="H162" i="3"/>
  <c r="H71" i="3" l="1"/>
  <c r="H145" i="3" l="1"/>
  <c r="C29" i="7" l="1"/>
  <c r="C34" i="1"/>
  <c r="H116" i="3" l="1"/>
  <c r="H113" i="3"/>
  <c r="B5" i="7" l="1"/>
  <c r="C10" i="3"/>
  <c r="D5" i="10"/>
  <c r="H173" i="3" l="1"/>
  <c r="C16" i="1" l="1"/>
  <c r="C25" i="13" l="1"/>
  <c r="C19" i="15" l="1"/>
  <c r="C26" i="7" l="1"/>
  <c r="C28" i="7"/>
  <c r="C24" i="7" l="1"/>
  <c r="F131" i="10" l="1"/>
  <c r="F130" i="10" s="1"/>
  <c r="F165" i="10"/>
  <c r="F153" i="10"/>
  <c r="F140" i="10"/>
  <c r="F108" i="10"/>
  <c r="F92" i="10"/>
  <c r="F27" i="10"/>
  <c r="F23" i="10"/>
  <c r="C16" i="13" l="1"/>
  <c r="H96" i="3"/>
  <c r="H97" i="3"/>
  <c r="H80" i="3"/>
  <c r="H79" i="3" s="1"/>
  <c r="F91" i="10" l="1"/>
  <c r="F90" i="10" s="1"/>
  <c r="B119" i="3"/>
  <c r="F164" i="10"/>
  <c r="F163" i="10" s="1"/>
  <c r="F162" i="10" s="1"/>
  <c r="F169" i="10"/>
  <c r="F89" i="10"/>
  <c r="H74" i="3"/>
  <c r="H85" i="3"/>
  <c r="H132" i="3" l="1"/>
  <c r="H131" i="3" s="1"/>
  <c r="H130" i="3" s="1"/>
  <c r="H120" i="3"/>
  <c r="H119" i="3" s="1"/>
  <c r="H118" i="3" s="1"/>
  <c r="H117" i="3" s="1"/>
  <c r="E40" i="2" s="1"/>
  <c r="F30" i="10"/>
  <c r="F34" i="10"/>
  <c r="F37" i="10"/>
  <c r="F40" i="10"/>
  <c r="F39" i="10" s="1"/>
  <c r="F43" i="10"/>
  <c r="F50" i="10"/>
  <c r="F53" i="10"/>
  <c r="F56" i="10"/>
  <c r="C38" i="10" l="1"/>
  <c r="B51" i="3" l="1"/>
  <c r="B101" i="3"/>
  <c r="B70" i="3"/>
  <c r="B108" i="3"/>
  <c r="B143" i="3"/>
  <c r="B139" i="3"/>
  <c r="B136" i="3"/>
  <c r="B131" i="3"/>
  <c r="B192" i="3"/>
  <c r="B100" i="3"/>
  <c r="B69" i="3" l="1"/>
  <c r="B178" i="3"/>
  <c r="B152" i="3"/>
  <c r="B185" i="3"/>
  <c r="B163" i="3" l="1"/>
  <c r="B160" i="3"/>
  <c r="B114" i="3"/>
  <c r="B111" i="3"/>
  <c r="F101" i="10" l="1"/>
  <c r="F139" i="10" l="1"/>
  <c r="H56" i="3" l="1"/>
  <c r="C47" i="1" l="1"/>
  <c r="C28" i="13" l="1"/>
  <c r="C27" i="13" s="1"/>
  <c r="C22" i="1" l="1"/>
  <c r="C15" i="1" s="1"/>
  <c r="F157" i="10" l="1"/>
  <c r="F156" i="10" s="1"/>
  <c r="F155" i="10" s="1"/>
  <c r="F154" i="10" s="1"/>
  <c r="C18" i="13" l="1"/>
  <c r="C15" i="13" s="1"/>
  <c r="C24" i="14" l="1"/>
  <c r="F168" i="10"/>
  <c r="F167" i="10" s="1"/>
  <c r="F166" i="10" s="1"/>
  <c r="F161" i="10"/>
  <c r="F160" i="10" s="1"/>
  <c r="F159" i="10" s="1"/>
  <c r="F158" i="10" s="1"/>
  <c r="F152" i="10"/>
  <c r="F151" i="10" s="1"/>
  <c r="F150" i="10" s="1"/>
  <c r="F149" i="10"/>
  <c r="F148" i="10" s="1"/>
  <c r="F147" i="10"/>
  <c r="F146" i="10" s="1"/>
  <c r="F144" i="10"/>
  <c r="F138" i="10"/>
  <c r="F137" i="10"/>
  <c r="F136" i="10" s="1"/>
  <c r="F135" i="10" s="1"/>
  <c r="F133" i="10"/>
  <c r="F129" i="10"/>
  <c r="F128" i="10"/>
  <c r="F127" i="10"/>
  <c r="F119" i="10"/>
  <c r="F118" i="10" s="1"/>
  <c r="F115" i="10"/>
  <c r="F114" i="10" s="1"/>
  <c r="F113" i="10"/>
  <c r="F112" i="10" s="1"/>
  <c r="F109" i="10"/>
  <c r="F107" i="10" s="1"/>
  <c r="F105" i="10"/>
  <c r="F104" i="10" s="1"/>
  <c r="F100" i="10"/>
  <c r="F99" i="10" s="1"/>
  <c r="F98" i="10" s="1"/>
  <c r="F97" i="10"/>
  <c r="F96" i="10" s="1"/>
  <c r="F95" i="10" s="1"/>
  <c r="F94" i="10" s="1"/>
  <c r="F93" i="10" s="1"/>
  <c r="F88" i="10"/>
  <c r="F87" i="10" s="1"/>
  <c r="F86" i="10" s="1"/>
  <c r="F85" i="10"/>
  <c r="F84" i="10" s="1"/>
  <c r="F83" i="10" s="1"/>
  <c r="F82" i="10" s="1"/>
  <c r="F81" i="10" s="1"/>
  <c r="F80" i="10"/>
  <c r="F79" i="10" s="1"/>
  <c r="F78" i="10" s="1"/>
  <c r="F77" i="10" s="1"/>
  <c r="F76" i="10"/>
  <c r="F75" i="10" s="1"/>
  <c r="F74" i="10" s="1"/>
  <c r="F73" i="10" s="1"/>
  <c r="F72" i="10"/>
  <c r="F71" i="10" s="1"/>
  <c r="F70" i="10" s="1"/>
  <c r="F69" i="10" s="1"/>
  <c r="F68" i="10"/>
  <c r="F67" i="10"/>
  <c r="F62" i="10"/>
  <c r="F61" i="10"/>
  <c r="F55" i="10"/>
  <c r="C55" i="10"/>
  <c r="C54" i="10"/>
  <c r="F52" i="10"/>
  <c r="F51" i="10"/>
  <c r="F49" i="10"/>
  <c r="F48" i="10" s="1"/>
  <c r="E45" i="10"/>
  <c r="D45" i="10"/>
  <c r="C45" i="10"/>
  <c r="F44" i="10"/>
  <c r="D44" i="10"/>
  <c r="C44" i="10"/>
  <c r="F42" i="10"/>
  <c r="F41" i="10" s="1"/>
  <c r="F38" i="10"/>
  <c r="F36" i="10"/>
  <c r="F33" i="10"/>
  <c r="F32" i="10" s="1"/>
  <c r="F29" i="10"/>
  <c r="F28" i="10" s="1"/>
  <c r="F26" i="10"/>
  <c r="F25" i="10" s="1"/>
  <c r="F22" i="10"/>
  <c r="H199" i="3"/>
  <c r="H198" i="3" s="1"/>
  <c r="H197" i="3" s="1"/>
  <c r="H196" i="3" s="1"/>
  <c r="H193" i="3"/>
  <c r="H192" i="3" s="1"/>
  <c r="H191" i="3" s="1"/>
  <c r="H190" i="3" s="1"/>
  <c r="H186" i="3"/>
  <c r="H185" i="3" s="1"/>
  <c r="H184" i="3" s="1"/>
  <c r="H179" i="3"/>
  <c r="H178" i="3" s="1"/>
  <c r="H177" i="3" s="1"/>
  <c r="H176" i="3" s="1"/>
  <c r="E51" i="2" s="1"/>
  <c r="H172" i="3"/>
  <c r="H171" i="3" s="1"/>
  <c r="H170" i="3" s="1"/>
  <c r="H167" i="3"/>
  <c r="H166" i="3" s="1"/>
  <c r="H164" i="3"/>
  <c r="H163" i="3" s="1"/>
  <c r="H161" i="3"/>
  <c r="H160" i="3" s="1"/>
  <c r="H153" i="3"/>
  <c r="H152" i="3" s="1"/>
  <c r="H146" i="3"/>
  <c r="H144" i="3"/>
  <c r="H140" i="3"/>
  <c r="H139" i="3"/>
  <c r="H137" i="3"/>
  <c r="H126" i="3"/>
  <c r="H125" i="3" s="1"/>
  <c r="H124" i="3" s="1"/>
  <c r="H123" i="3" s="1"/>
  <c r="H122" i="3" s="1"/>
  <c r="E41" i="2" s="1"/>
  <c r="H115" i="3"/>
  <c r="H114" i="3" s="1"/>
  <c r="H112" i="3"/>
  <c r="H111" i="3" s="1"/>
  <c r="H108" i="3"/>
  <c r="H107" i="3" s="1"/>
  <c r="H102" i="3"/>
  <c r="H94" i="3"/>
  <c r="H93" i="3" s="1"/>
  <c r="H92" i="3" s="1"/>
  <c r="H89" i="3"/>
  <c r="H88" i="3" s="1"/>
  <c r="H86" i="3"/>
  <c r="H84" i="3"/>
  <c r="H83" i="3" s="1"/>
  <c r="H73" i="3"/>
  <c r="H72" i="3" s="1"/>
  <c r="H70" i="3"/>
  <c r="H69" i="3" s="1"/>
  <c r="H68" i="3" s="1"/>
  <c r="H66" i="3"/>
  <c r="H65" i="3" s="1"/>
  <c r="H64" i="3" s="1"/>
  <c r="H61" i="3"/>
  <c r="H60" i="3" s="1"/>
  <c r="H59" i="3" s="1"/>
  <c r="H58" i="3" s="1"/>
  <c r="E31" i="2" s="1"/>
  <c r="H54" i="3"/>
  <c r="H53" i="3" s="1"/>
  <c r="H51" i="3"/>
  <c r="H50" i="3" s="1"/>
  <c r="H46" i="3"/>
  <c r="H45" i="3" s="1"/>
  <c r="F123" i="10"/>
  <c r="F122" i="10" s="1"/>
  <c r="F121" i="10" s="1"/>
  <c r="F120" i="10" s="1"/>
  <c r="H34" i="3"/>
  <c r="H33" i="3" s="1"/>
  <c r="H32" i="3" s="1"/>
  <c r="H29" i="3"/>
  <c r="H28" i="3" s="1"/>
  <c r="H27" i="3" s="1"/>
  <c r="H26" i="3" s="1"/>
  <c r="C23" i="13"/>
  <c r="F142" i="10" l="1"/>
  <c r="F141" i="10" s="1"/>
  <c r="F126" i="10"/>
  <c r="H159" i="3"/>
  <c r="H158" i="3" s="1"/>
  <c r="H63" i="3"/>
  <c r="H78" i="3"/>
  <c r="H77" i="3" s="1"/>
  <c r="H136" i="3"/>
  <c r="F103" i="10" s="1"/>
  <c r="E55" i="2"/>
  <c r="E54" i="2" s="1"/>
  <c r="H189" i="3"/>
  <c r="F54" i="10"/>
  <c r="F46" i="10" s="1"/>
  <c r="F24" i="10"/>
  <c r="H129" i="3"/>
  <c r="H169" i="3"/>
  <c r="H101" i="3"/>
  <c r="H100" i="3" s="1"/>
  <c r="H99" i="3" s="1"/>
  <c r="E36" i="2"/>
  <c r="C22" i="13"/>
  <c r="C14" i="13" s="1"/>
  <c r="H31" i="3"/>
  <c r="E30" i="2" s="1"/>
  <c r="H106" i="3"/>
  <c r="E28" i="2"/>
  <c r="H195" i="3"/>
  <c r="E57" i="2"/>
  <c r="E56" i="2" s="1"/>
  <c r="H143" i="3"/>
  <c r="H41" i="3"/>
  <c r="H110" i="3"/>
  <c r="H183" i="3"/>
  <c r="H182" i="3" s="1"/>
  <c r="H181" i="3" s="1"/>
  <c r="H44" i="3"/>
  <c r="H43" i="3" s="1"/>
  <c r="E29" i="2" s="1"/>
  <c r="H151" i="3"/>
  <c r="H150" i="3" s="1"/>
  <c r="H149" i="3" s="1"/>
  <c r="E46" i="2" s="1"/>
  <c r="E45" i="2" s="1"/>
  <c r="F132" i="10"/>
  <c r="F60" i="10"/>
  <c r="F59" i="10" s="1"/>
  <c r="F58" i="10" s="1"/>
  <c r="F66" i="10"/>
  <c r="F65" i="10" s="1"/>
  <c r="F64" i="10" s="1"/>
  <c r="F63" i="10" s="1"/>
  <c r="F111" i="10"/>
  <c r="F35" i="10"/>
  <c r="F31" i="10" s="1"/>
  <c r="F145" i="10"/>
  <c r="E50" i="2"/>
  <c r="F106" i="10"/>
  <c r="F20" i="10"/>
  <c r="F21" i="10"/>
  <c r="F125" i="10" l="1"/>
  <c r="H135" i="3"/>
  <c r="H134" i="3" s="1"/>
  <c r="H128" i="3" s="1"/>
  <c r="H76" i="3"/>
  <c r="E34" i="2"/>
  <c r="E33" i="2" s="1"/>
  <c r="F47" i="10"/>
  <c r="H157" i="3"/>
  <c r="H156" i="3" s="1"/>
  <c r="C42" i="1"/>
  <c r="C41" i="1" s="1"/>
  <c r="E43" i="2"/>
  <c r="H91" i="3"/>
  <c r="H82" i="3" s="1"/>
  <c r="H25" i="3"/>
  <c r="H24" i="3" s="1"/>
  <c r="E49" i="2"/>
  <c r="F57" i="10"/>
  <c r="H105" i="3"/>
  <c r="H104" i="3" s="1"/>
  <c r="E32" i="2"/>
  <c r="E53" i="2"/>
  <c r="E52" i="2" s="1"/>
  <c r="H40" i="3"/>
  <c r="H39" i="3" s="1"/>
  <c r="H38" i="3"/>
  <c r="E27" i="2" s="1"/>
  <c r="H148" i="3"/>
  <c r="F124" i="10"/>
  <c r="F102" i="10"/>
  <c r="E48" i="2" l="1"/>
  <c r="E47" i="2" s="1"/>
  <c r="F19" i="10"/>
  <c r="E37" i="2"/>
  <c r="E35" i="2" s="1"/>
  <c r="E44" i="2"/>
  <c r="E42" i="2" s="1"/>
  <c r="C49" i="1"/>
  <c r="E39" i="2"/>
  <c r="E38" i="2" s="1"/>
  <c r="E26" i="2"/>
  <c r="H37" i="3"/>
  <c r="H36" i="3" s="1"/>
  <c r="C33" i="7" l="1"/>
  <c r="C32" i="7" s="1"/>
  <c r="C31" i="7" s="1"/>
  <c r="E25" i="2"/>
  <c r="H23" i="3"/>
  <c r="C35" i="7" s="1"/>
  <c r="C34" i="7" s="1"/>
  <c r="C30" i="7" l="1"/>
  <c r="C23" i="7" s="1"/>
</calcChain>
</file>

<file path=xl/sharedStrings.xml><?xml version="1.0" encoding="utf-8"?>
<sst xmlns="http://schemas.openxmlformats.org/spreadsheetml/2006/main" count="1568" uniqueCount="607">
  <si>
    <t>(тыс. рублей)</t>
  </si>
  <si>
    <t>Сумма</t>
  </si>
  <si>
    <t>Доходы</t>
  </si>
  <si>
    <t>Всего доходов</t>
  </si>
  <si>
    <t>Распределение</t>
  </si>
  <si>
    <t>Рз</t>
  </si>
  <si>
    <t>ПР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</si>
  <si>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</si>
  <si>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</si>
  <si>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</si>
  <si>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</si>
  <si>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</si>
  <si>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</si>
  <si>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</si>
  <si>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</si>
  <si>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Образование</t>
  </si>
  <si>
    <t>Культура</t>
  </si>
  <si>
    <t>Наименование расходов</t>
  </si>
  <si>
    <t>01</t>
  </si>
  <si>
    <t>00</t>
  </si>
  <si>
    <t>02</t>
  </si>
  <si>
    <t>04</t>
  </si>
  <si>
    <t>03</t>
  </si>
  <si>
    <t>09</t>
  </si>
  <si>
    <t>10</t>
  </si>
  <si>
    <t>05</t>
  </si>
  <si>
    <t>07</t>
  </si>
  <si>
    <t>08</t>
  </si>
  <si>
    <t>06</t>
  </si>
  <si>
    <t>ЦСР</t>
  </si>
  <si>
    <t>ВР</t>
  </si>
  <si>
    <t>№</t>
  </si>
  <si>
    <t>Код бюджетной классификации</t>
  </si>
  <si>
    <t>14</t>
  </si>
  <si>
    <t>12</t>
  </si>
  <si>
    <t>992</t>
  </si>
  <si>
    <t>Общегосударственные вопросы</t>
  </si>
  <si>
    <t>ВСЕГО</t>
  </si>
  <si>
    <t>Вед</t>
  </si>
  <si>
    <t xml:space="preserve">Национальная оборона </t>
  </si>
  <si>
    <t>Благоустройство</t>
  </si>
  <si>
    <t>11</t>
  </si>
  <si>
    <t>Ведомственная структура</t>
  </si>
  <si>
    <t>Наименование главного распорядителя кредитов</t>
  </si>
  <si>
    <t>Наименование доходов</t>
  </si>
  <si>
    <t xml:space="preserve"> 1 00 00000 00 0000 000</t>
  </si>
  <si>
    <t>Проведение мероприятий для детей и молодежи</t>
  </si>
  <si>
    <t xml:space="preserve">03 </t>
  </si>
  <si>
    <t>000 01 05 00 00 00 0000 000</t>
  </si>
  <si>
    <t>Социальная политика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</si>
  <si>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</si>
  <si>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</si>
  <si>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 субъекта Российской Федерации и муниципального образования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</si>
  <si>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</si>
  <si>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</si>
  <si>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13</t>
  </si>
  <si>
    <t>Физическая культура и  спорт</t>
  </si>
  <si>
    <t>Социальное обеспечение населения</t>
  </si>
  <si>
    <t>Средства массовой информации</t>
  </si>
  <si>
    <t>Периодическая печать и издательства</t>
  </si>
  <si>
    <t>Дорожное хозяйство (дорожные фонды)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</si>
  <si>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</si>
  <si>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Массовый спорт</t>
  </si>
  <si>
    <t>Безвозмездные поступления</t>
  </si>
  <si>
    <t>100</t>
  </si>
  <si>
    <t>200</t>
  </si>
  <si>
    <t>Иные бюджетные ассигнования</t>
  </si>
  <si>
    <t>800</t>
  </si>
  <si>
    <t>Межбюджетные трансферты</t>
  </si>
  <si>
    <t>500</t>
  </si>
  <si>
    <t>Развитие территориального общественного самоуправления</t>
  </si>
  <si>
    <t xml:space="preserve">Обеспечение деятельности главы муниципального образования </t>
  </si>
  <si>
    <t>Высшее должностное лицо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</si>
  <si>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</si>
  <si>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 органами местного самоуправления, казенными учреждениями</t>
  </si>
  <si>
    <t>Обеспечение деятельности администрации</t>
  </si>
  <si>
    <t>Обеспечение функции администрации</t>
  </si>
  <si>
    <t>Закупка товаров, работ и услуг для государственных (муниципальных) нужд</t>
  </si>
  <si>
    <t>Контрольно-счетная палата</t>
  </si>
  <si>
    <t>Финансовое обеспечение непредвиденных расходов</t>
  </si>
  <si>
    <t>Резервный фонд администрации</t>
  </si>
  <si>
    <t>Расходы на обеспечение деятельности (оказание услуг) муниципальных учреждений</t>
  </si>
  <si>
    <t>Реализация муниципальных функций, связанных с муниципальным управлением</t>
  </si>
  <si>
    <t>Мероприятия по обеспечению пожарной безопасности</t>
  </si>
  <si>
    <t>Пожарная безопасность</t>
  </si>
  <si>
    <t>Поддержка и развитие Кубанского казачества</t>
  </si>
  <si>
    <t>Мероприятия, финансируемые за счет средств дорожного фонда</t>
  </si>
  <si>
    <t>Развитие уличного освещение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</si>
  <si>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</si>
  <si>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</si>
  <si>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сфере сохранения и развития культуры</t>
  </si>
  <si>
    <t>Социальное обеспечение и иные выплаты населению</t>
  </si>
  <si>
    <t>300</t>
  </si>
  <si>
    <t>Поддержка социально ориентированных некоммерческих организаций</t>
  </si>
  <si>
    <t>Информационное обеспечение деятельности администрации</t>
  </si>
  <si>
    <t>ВСЕГО:</t>
  </si>
  <si>
    <t xml:space="preserve">Наименование 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</si>
  <si>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</si>
  <si>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Мероприятия по благоустройству территории</t>
  </si>
  <si>
    <t xml:space="preserve">по разделам и  подразделам классификации расходов бюджетов </t>
  </si>
  <si>
    <t>Мероприятия в области физической культуры и спорта</t>
  </si>
  <si>
    <t>Мероприятия финансируемые за счет средств дорожного фонда</t>
  </si>
  <si>
    <t>Доступная среда</t>
  </si>
  <si>
    <t>Доплата к пенсиям муниципальных служащих</t>
  </si>
  <si>
    <t>400</t>
  </si>
  <si>
    <t>991</t>
  </si>
  <si>
    <t>Развитие малого и среднего предпринимательства</t>
  </si>
  <si>
    <t>19 1 00 00000</t>
  </si>
  <si>
    <t xml:space="preserve">бюджетных ассигнований местного бюджета  </t>
  </si>
  <si>
    <t>55 0 00 00000</t>
  </si>
  <si>
    <t>55 2 00 00000</t>
  </si>
  <si>
    <t>55 2 00 00190</t>
  </si>
  <si>
    <t>50 0 00 00000</t>
  </si>
  <si>
    <t>50 1 00 00000</t>
  </si>
  <si>
    <t>50 1 00 00190</t>
  </si>
  <si>
    <t>51 0 00 00000</t>
  </si>
  <si>
    <t>51 1 00 00000</t>
  </si>
  <si>
    <t>51 1 00 00190</t>
  </si>
  <si>
    <t>51 2 00 00000</t>
  </si>
  <si>
    <t>51 2 00 60190</t>
  </si>
  <si>
    <t>51 3 00 00000</t>
  </si>
  <si>
    <t>51 3 00 10010</t>
  </si>
  <si>
    <t>11 0 00 00000</t>
  </si>
  <si>
    <t>11 1 00 00000</t>
  </si>
  <si>
    <t>11 1 00 10040</t>
  </si>
  <si>
    <t>13 0 00 00000</t>
  </si>
  <si>
    <t>13 1 00 00000</t>
  </si>
  <si>
    <t>13 1 00 10070</t>
  </si>
  <si>
    <t>51 1 00 51180</t>
  </si>
  <si>
    <t>05 0 00 00000</t>
  </si>
  <si>
    <t>05 1 00 00000</t>
  </si>
  <si>
    <t>05 1 00 10100</t>
  </si>
  <si>
    <t>05 6 00 00000</t>
  </si>
  <si>
    <t>05 6 00 10180</t>
  </si>
  <si>
    <t>05 7 00 00000</t>
  </si>
  <si>
    <t>04 0 00 00000</t>
  </si>
  <si>
    <t>04 2 00 00000</t>
  </si>
  <si>
    <t>04 2 00 10360</t>
  </si>
  <si>
    <t>19 0 00 00000</t>
  </si>
  <si>
    <t>02 0 00 00000</t>
  </si>
  <si>
    <t>02 1 00 00000</t>
  </si>
  <si>
    <t>02 1 00 10660</t>
  </si>
  <si>
    <t>21 0 00 00000</t>
  </si>
  <si>
    <t>21 1 00 00000</t>
  </si>
  <si>
    <t>21 1 00 10410</t>
  </si>
  <si>
    <t>21 2 00 00000</t>
  </si>
  <si>
    <t>21 2 00 10430</t>
  </si>
  <si>
    <t>21 4 00 00000</t>
  </si>
  <si>
    <t>21 4 00 10450</t>
  </si>
  <si>
    <t>10 0 00 00000</t>
  </si>
  <si>
    <t>10 1 00 00000</t>
  </si>
  <si>
    <t>06 0 00 00000</t>
  </si>
  <si>
    <t>06 1 05 00000</t>
  </si>
  <si>
    <t>06 1 05 00590</t>
  </si>
  <si>
    <t>06 1 08 00000</t>
  </si>
  <si>
    <t>06 1 08 10550</t>
  </si>
  <si>
    <t>06 1 09 00000</t>
  </si>
  <si>
    <t>06 1 09 10630</t>
  </si>
  <si>
    <t>51 7 00 00000</t>
  </si>
  <si>
    <t>51 7 00 10030</t>
  </si>
  <si>
    <t>12 0 00 00000</t>
  </si>
  <si>
    <t>12 1 00 00000</t>
  </si>
  <si>
    <t>12 1 00 10590</t>
  </si>
  <si>
    <t>08 0 00 00000</t>
  </si>
  <si>
    <t>15 0 00 00000</t>
  </si>
  <si>
    <t>15 1 00 00000</t>
  </si>
  <si>
    <t>15 1 00 10600</t>
  </si>
  <si>
    <t xml:space="preserve">Культура, кинематография </t>
  </si>
  <si>
    <t>Культура, кинематография</t>
  </si>
  <si>
    <t>Молодежная политика</t>
  </si>
  <si>
    <t>08 1 00 00000</t>
  </si>
  <si>
    <t>08 1 03 10570</t>
  </si>
  <si>
    <t>Капитальные вложения в объекты государственной (муниципальной) собственности</t>
  </si>
  <si>
    <t>08 1 03 00000</t>
  </si>
  <si>
    <t>Субвенции бюджетам бюджетной системы Российской Федерации</t>
  </si>
  <si>
    <t>06 1 00 00000</t>
  </si>
  <si>
    <t>Развитие культуры</t>
  </si>
  <si>
    <t>Развитие физической культуры и спорта</t>
  </si>
  <si>
    <t>Обеспечение деятельности Контрольно-счетной палаты муниципального образования Северский район</t>
  </si>
  <si>
    <t>Расходы на выплаты персоналу в целях обеспечения выполнения функций  органами  местного самоуправления, казенными учреждениями</t>
  </si>
  <si>
    <t>51 9 00 00000</t>
  </si>
  <si>
    <t>Обеспечение переданных полномочий</t>
  </si>
  <si>
    <t>Выполнение полномочий на определение поставщиков (подрядчиков, исполнителей) при осуществлении закупок товаров,работ, услуг для обеспечения муниципальных нужд</t>
  </si>
  <si>
    <t>51 9 00 20040</t>
  </si>
  <si>
    <t>04 1 00 00000</t>
  </si>
  <si>
    <t>04 1 00 10360</t>
  </si>
  <si>
    <t>к решению Совета Северского</t>
  </si>
  <si>
    <t>сельского поселения Северского района</t>
  </si>
  <si>
    <t>Код</t>
  </si>
  <si>
    <t>Наименование программы</t>
  </si>
  <si>
    <t>2 02 10000 00 0000 150</t>
  </si>
  <si>
    <t>Дотации от других бюджетов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</si>
  <si>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</si>
  <si>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</si>
  <si>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</si>
  <si>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</si>
  <si>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</si>
  <si>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2 02 29999 10 0000150</t>
  </si>
  <si>
    <t>2 02 30000 00 0000150</t>
  </si>
  <si>
    <t>2 02 35118 00 0000150</t>
  </si>
  <si>
    <t>2 02 35118 10 0000150</t>
  </si>
  <si>
    <t>2 02 30024 00 0000150</t>
  </si>
  <si>
    <t>Субвенции местным бюджетам на выполнение передаваемых полномочий субъектов Российской Федерации</t>
  </si>
  <si>
    <t>2 02 30024 10 0000150</t>
  </si>
  <si>
    <t>Субвенции бюджетам сельских поселений на выполнение передаваемых  полномочий субъектов Российской Федерации</t>
  </si>
  <si>
    <t>1 03 02000 01 0000 110</t>
  </si>
  <si>
    <t>1 05 03000 01 0000 110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</si>
  <si>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поселений*                                                </t>
  </si>
  <si>
    <t>Земельный налог с организаций, обладающих земельным участком, расположенным в границах сельских поселений*</t>
  </si>
  <si>
    <t>Земельный налог с физических лиц, обладающих земельным участком, расположенным в границах сельских поселений*</t>
  </si>
  <si>
    <t>Прочие доходы от оказания платных услуг (работ) получателями средств бюджетов сельских поселений</t>
  </si>
  <si>
    <t>1 13 02995 10 0000 130</t>
  </si>
  <si>
    <t>Прочие доходы от компенсации затрат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</si>
  <si>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</si>
  <si>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</si>
  <si>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</si>
  <si>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1 01 02000 01 0000 110</t>
  </si>
  <si>
    <t>1 06 01030 10 0000 110</t>
  </si>
  <si>
    <t>1 06 06033 10 0000 110</t>
  </si>
  <si>
    <t>1 06 06043 10 0000 110</t>
  </si>
  <si>
    <t>1 13 01995 10 0000 130</t>
  </si>
  <si>
    <t>1 13 02065 10 0000 130</t>
  </si>
  <si>
    <t>2 00 00000 00 0000 000</t>
  </si>
  <si>
    <t>2 02 00000 00 0000 000</t>
  </si>
  <si>
    <t xml:space="preserve"> сельского поселения Северского района</t>
  </si>
  <si>
    <t xml:space="preserve">к решению Совета Северского сельского                                      поселения Северского района </t>
  </si>
  <si>
    <t>1.</t>
  </si>
  <si>
    <t>Осуществление деятельности Совета муниципального образования</t>
  </si>
  <si>
    <t>1.1</t>
  </si>
  <si>
    <t>2.</t>
  </si>
  <si>
    <t>2.1</t>
  </si>
  <si>
    <t>Выполнение полномочий на определение поставщиков (подрядчиков, исполнителей) при осуществлении закупок товаров, работ, услуг для обеспечения муниципальных нужд</t>
  </si>
  <si>
    <t>Выполнение полномочий по ведению внутреннего контроля</t>
  </si>
  <si>
    <t>51 9 00 20050</t>
  </si>
  <si>
    <t>2.2</t>
  </si>
  <si>
    <t>2.3</t>
  </si>
  <si>
    <t>Предупреждение и ликвидация чрезвычайных ситуаций, стихийных бедствий природного и техногенного характера</t>
  </si>
  <si>
    <t>2.4</t>
  </si>
  <si>
    <t>2.5</t>
  </si>
  <si>
    <t xml:space="preserve">Обеспечение доступности для инвалидов и других маломобильных граждан к объектам социальной инфраструктуры </t>
  </si>
  <si>
    <t>Организация ритуальных услуг и  мест захоронения</t>
  </si>
  <si>
    <t>2.6</t>
  </si>
  <si>
    <t>2.7</t>
  </si>
  <si>
    <t>2.8</t>
  </si>
  <si>
    <t>2.9</t>
  </si>
  <si>
    <t>2.10</t>
  </si>
  <si>
    <t xml:space="preserve">                                          (тыс. рублей)</t>
  </si>
  <si>
    <t>10 1 01 00000</t>
  </si>
  <si>
    <t>10 1 01 10520</t>
  </si>
  <si>
    <t>10 1 0 10520</t>
  </si>
  <si>
    <t>сельского поселения</t>
  </si>
  <si>
    <t>Северского района</t>
  </si>
  <si>
    <t>Обеспечение деятельности Совета муниципального образования</t>
  </si>
  <si>
    <t>№ п.п.</t>
  </si>
  <si>
    <r>
      <t>Национальная оборона</t>
    </r>
    <r>
      <rPr>
        <sz val="14"/>
        <rFont val="Times New Roman"/>
        <family val="1"/>
        <charset val="204"/>
      </rPr>
      <t xml:space="preserve">  </t>
    </r>
  </si>
  <si>
    <t>РЗ</t>
  </si>
  <si>
    <t xml:space="preserve">к решению Совета Северкого 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</si>
  <si>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</si>
  <si>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</si>
  <si>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</si>
  <si>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</si>
  <si>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000 01 05 02 01 00 0000 510</t>
  </si>
  <si>
    <t>Увеличение прочих остатков денежных средств бюджетов</t>
  </si>
  <si>
    <t>992 01 05 02 01 10 0000 510</t>
  </si>
  <si>
    <t>Увеличение прочих остатков денежных средств бюджетов сельских поселения</t>
  </si>
  <si>
    <t>000 01 05 00 00 00 0000 600</t>
  </si>
  <si>
    <t>Уменьшение остатков средств бюджетов</t>
  </si>
  <si>
    <t>000 01 05 02 01 00 0000 610</t>
  </si>
  <si>
    <t>Уменьшение прочих остатков денежных средств бюджетов</t>
  </si>
  <si>
    <t>992 01 05 02 01 10 0000 610</t>
  </si>
  <si>
    <t>Уменьшение прочих остатков денежных средств бюджетов сельских поселения</t>
  </si>
  <si>
    <t>к решению Совета Северского сельского поселения Северского района</t>
  </si>
  <si>
    <t>05 5 00 00000</t>
  </si>
  <si>
    <t>Противодействие коррупции</t>
  </si>
  <si>
    <t>05 5 00 10160</t>
  </si>
  <si>
    <t>14 0 00 00000</t>
  </si>
  <si>
    <t>14 1 00 00000</t>
  </si>
  <si>
    <t>14 1 01 00000</t>
  </si>
  <si>
    <t>14 1 01 10140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</si>
  <si>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</si>
  <si>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</si>
  <si>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Прочие субсидии на капитальный ремонт ремонт асфальтобетонных автомобильных дорог общего пользования местного значения</t>
  </si>
  <si>
    <t>ПРИЛОЖЕНИЕ № 2</t>
  </si>
  <si>
    <t>Организация благоустройства территорий городских округов, поселений</t>
  </si>
  <si>
    <t>28 1 F2 55550</t>
  </si>
  <si>
    <t>2.11</t>
  </si>
  <si>
    <t>Управление муниципальными финансами</t>
  </si>
  <si>
    <t>54 0 00 00000</t>
  </si>
  <si>
    <t xml:space="preserve">Управление муниципальным долгом </t>
  </si>
  <si>
    <t>54 2 00 00000</t>
  </si>
  <si>
    <t>Процентные платежи по муниципальному долгу муниципального образования</t>
  </si>
  <si>
    <t>54 2 00 10090</t>
  </si>
  <si>
    <t>Обслуживание муниципального долга</t>
  </si>
  <si>
    <t>700</t>
  </si>
  <si>
    <t>Физическая культура и спорт</t>
  </si>
  <si>
    <t>2 02 30000 00 0000 150</t>
  </si>
  <si>
    <t>ПРИЛОЖЕНИЕ № 5</t>
  </si>
  <si>
    <t xml:space="preserve">Объем межбюджетных трансфертов, предоставляемых </t>
  </si>
  <si>
    <t xml:space="preserve">из местного бюджета в бюджет муниципального образования </t>
  </si>
  <si>
    <t xml:space="preserve">Северский район на осуществление органами местного </t>
  </si>
  <si>
    <t xml:space="preserve">самоуправления муниципального образования Северский район  </t>
  </si>
  <si>
    <t>Наименование передаваемого полномочия</t>
  </si>
  <si>
    <t>Осуществление внешнего муниципального финансового контроля</t>
  </si>
  <si>
    <t>Осуществление внутреннего муниципального финансового контроля в сфере бюджетных правоотношений</t>
  </si>
  <si>
    <t>ИТОГО</t>
  </si>
  <si>
    <t xml:space="preserve"> (тыс. рублей)</t>
  </si>
  <si>
    <t>ПРИЛОЖЕНИЕ № 6</t>
  </si>
  <si>
    <t>000 01 03 00 00 00 0000 000</t>
  </si>
  <si>
    <t xml:space="preserve">                                                          поселения Северского района</t>
  </si>
  <si>
    <t>Программа</t>
  </si>
  <si>
    <t xml:space="preserve">муниципальных внутренних заимствований </t>
  </si>
  <si>
    <t>Наименование</t>
  </si>
  <si>
    <t>в том числе: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</si>
  <si>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</si>
  <si>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</si>
  <si>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</si>
  <si>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Коммунальное хозяйство</t>
  </si>
  <si>
    <t>20 0 00 00000</t>
  </si>
  <si>
    <t>20 2 00 00000</t>
  </si>
  <si>
    <t xml:space="preserve">Источники  финансирования дефицита местного </t>
  </si>
  <si>
    <t xml:space="preserve">бюджета, перечень статей  источников финансирования </t>
  </si>
  <si>
    <t>Начальник финансового</t>
  </si>
  <si>
    <t xml:space="preserve">Начальник  финансового </t>
  </si>
  <si>
    <t xml:space="preserve">Начальник финансового </t>
  </si>
  <si>
    <t>Начальник  финансового</t>
  </si>
  <si>
    <t xml:space="preserve">Мероприятия по предупреждению и ликвидации чрезвычайных ситуаций, стихийных бедствий и их последствий </t>
  </si>
  <si>
    <t>Мероприятия по предупреждению и ликвидации чрезвычайных ситуаций, стихийных бедствий и их последствий</t>
  </si>
  <si>
    <t>52 0 00 00000</t>
  </si>
  <si>
    <t>52 2 00 00000</t>
  </si>
  <si>
    <t>52 2 00 00190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</si>
  <si>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</si>
  <si>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</si>
  <si>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Озеленение</t>
  </si>
  <si>
    <t xml:space="preserve">21 4 00 10420 </t>
  </si>
  <si>
    <t>21 4 00 10420</t>
  </si>
  <si>
    <t xml:space="preserve">10 1 01 10520 </t>
  </si>
  <si>
    <t>ПРИЛОЖЕНИЕ №3</t>
  </si>
  <si>
    <t>ПРИЛОЖЕНИЕ № 4</t>
  </si>
  <si>
    <t xml:space="preserve">                                             сельского поселения Северского района</t>
  </si>
  <si>
    <t>поселения Северского района</t>
  </si>
  <si>
    <t xml:space="preserve">                                                               к решению Совета Северского</t>
  </si>
  <si>
    <t xml:space="preserve">                                               сельского поселения Северского района</t>
  </si>
  <si>
    <t xml:space="preserve">                                                                    от ____2022 № __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</si>
  <si>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</si>
  <si>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</si>
  <si>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2 02 19999 00 0000 150</t>
  </si>
  <si>
    <t>Прочие дотации</t>
  </si>
  <si>
    <t>2 02 19999 10 0000 150</t>
  </si>
  <si>
    <t>Прочие дотации бюджетам сельских поселений</t>
  </si>
  <si>
    <t xml:space="preserve">                                                                    ПРИЛОЖЕНИЕ №7</t>
  </si>
  <si>
    <t>53 0 00 00000</t>
  </si>
  <si>
    <t>53 1 00 00000</t>
  </si>
  <si>
    <t>Прочие обязательства</t>
  </si>
  <si>
    <t>53 1 00 10020</t>
  </si>
  <si>
    <t>Бюджетные инвестиции иным юридическим лицам</t>
  </si>
  <si>
    <t>Управление имуществом</t>
  </si>
  <si>
    <t>Мероприятия в рамках упраления имуществом</t>
  </si>
  <si>
    <t>1 01 02010 01 0000 110</t>
  </si>
  <si>
    <t>1 01 02020 01 0000 110</t>
  </si>
  <si>
    <t>1 01 02030 01 0000 110</t>
  </si>
  <si>
    <t>1 01 02040 01 0000 110</t>
  </si>
  <si>
    <t>1 01 02080 01 0000 110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</si>
  <si>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</si>
  <si>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</si>
  <si>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</si>
  <si>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</si>
  <si>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</si>
  <si>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</si>
  <si>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 в том числе: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</si>
  <si>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</si>
  <si>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</si>
  <si>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</si>
  <si>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</si>
  <si>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</si>
  <si>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</si>
  <si>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лиц, в том числе:</t>
  </si>
  <si>
    <t>2 02 29999 10 0000 150</t>
  </si>
  <si>
    <t>2 02 40000 00 0000 150</t>
  </si>
  <si>
    <t>Прочие межбюджетные трансферты, передаваемые бюджетам сельских поселений</t>
  </si>
  <si>
    <t>2 02 49999 00 0000 150</t>
  </si>
  <si>
    <t>Прочие межбюджетные трансферты, передаваемые бюджетам</t>
  </si>
  <si>
    <t>2 02 49999 10 0000 150</t>
  </si>
  <si>
    <t>Иные межбюджетные трансферты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</si>
  <si>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</si>
  <si>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</si>
  <si>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2 07 00000 00 0000 000</t>
  </si>
  <si>
    <t>Прочие безвозмездные поступления</t>
  </si>
  <si>
    <t>2 07 05030 10 0000 150</t>
  </si>
  <si>
    <t>Прочие безвозмездные поступления в бюджеты сельских поселений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</si>
  <si>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</si>
  <si>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</si>
  <si>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от 22.12.2022 г. № 233</t>
  </si>
  <si>
    <t>от 22.12.2022г. № 233</t>
  </si>
  <si>
    <t>от 22.12.2022г.  № 233</t>
  </si>
  <si>
    <t xml:space="preserve"> от 22.12.2022 № 233</t>
  </si>
  <si>
    <t xml:space="preserve"> </t>
  </si>
  <si>
    <t xml:space="preserve"> от        №</t>
  </si>
  <si>
    <t>Основное мероприятие "Дорожная деятельность в отношении автомобильных дорог местного значения"</t>
  </si>
  <si>
    <t>Основное мероприятие "Повышение безопасности дорожного движения"</t>
  </si>
  <si>
    <t>Основное мероприятие "Развитие центральной клубной системы"</t>
  </si>
  <si>
    <t>Основное мероприятие "Проведение праздничных мероприятий"</t>
  </si>
  <si>
    <t>Основное мероприятие "Мероприятия в области физической культуры и спорта"</t>
  </si>
  <si>
    <t>Основное мероприятие "Гражданское и патриотическое воспитание, творческое, интеллектуальное, духовно нравственное развитие молодежи"</t>
  </si>
  <si>
    <t>Основное мероприятие "Управление муниципальной собственностью"</t>
  </si>
  <si>
    <t>Основное мероприятие "Информационное обеспечение и сопровождение"</t>
  </si>
  <si>
    <t>Основное мероприятие "Развитие водоснабжения и водоотведения"</t>
  </si>
  <si>
    <t>Основное мероприятие "Развитие, содержание и  ремонт систем наружного освещения населенных пунктов"</t>
  </si>
  <si>
    <t>Основное мероприятие "Организация ритуальных услуг и содержание мест захоронения"</t>
  </si>
  <si>
    <t>Основное мероприятие "Строительство, капитальный ремонт, ремонт и содержание объектов благоустройства"</t>
  </si>
  <si>
    <t>Управление муниципальным имуществом, связанное с оценкой недвижимости, признание прав и регулированием отношений по муниципальной собственности</t>
  </si>
  <si>
    <t>Субвенция на осуществление отдельных  государственных полномочий по образованию и организации деятельности административных комиссий</t>
  </si>
  <si>
    <t>Основное мероприятие "Организация и осуществление мероприятий по работе с детьми и молодежью, направленных на профилактику распространения и употребления наркотических средств"</t>
  </si>
  <si>
    <t>Административные комиссии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</si>
  <si>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</si>
  <si>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</si>
  <si>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</si>
  <si>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Субвенции на осуществление первичного воинского учета органами местного самоуправления </t>
  </si>
  <si>
    <t>Объем поступлений доходов в местный бюджет по кодам видов (подвидов) доходов на 2025 год</t>
  </si>
  <si>
    <t>Приложение №10</t>
  </si>
  <si>
    <t>Новодмитриевского сельского</t>
  </si>
  <si>
    <t>№п/п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</si>
  <si>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</si>
  <si>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 xml:space="preserve"> в том числе:</t>
  </si>
  <si>
    <t>привлечение</t>
  </si>
  <si>
    <t>погашение основной суммы долга</t>
  </si>
  <si>
    <t>Программа муниципальных внешних заимствований Новодмитриевского сельского поселения Северского района   на 2025 год</t>
  </si>
  <si>
    <t>Приложение № 11</t>
  </si>
  <si>
    <t>Направление (цель) гарантирование</t>
  </si>
  <si>
    <t>Категория принципалов</t>
  </si>
  <si>
    <t>Общий объем гарантий, тыс. руб.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</si>
  <si>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</si>
  <si>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</si>
  <si>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</t>
  </si>
  <si>
    <t>Предоставление обеспечения исполнения обязательств принципала перед гарантом</t>
  </si>
  <si>
    <t>Иные условия</t>
  </si>
  <si>
    <t>ИТОГО:</t>
  </si>
  <si>
    <t>Бюджетные ассигнования на исполнение муниципальных гарантий Новодмитриевского сельского поселения Северского района по возможным гарантийным случаям</t>
  </si>
  <si>
    <t>Объем, тыс. руб.</t>
  </si>
  <si>
    <t>Приложение № 12</t>
  </si>
  <si>
    <t>Программа муниципальных гарантий Новодмитриевского сельского поселения Северского района в иностранной валюте на 2025 год</t>
  </si>
  <si>
    <t>Раздел 1. Перечень подлежащих предоставлению муниципальных гарантий Новодмитриевского сельского поселения Северского района в 2025 году.</t>
  </si>
  <si>
    <t>Раздел 2. Общий объем бюджетных ассигнований, предусмотренных на исполнение муниципальных гарантий Новодмитриевского сельского поселения Северского района по возможным гарантийным случаям, в 2025 году</t>
  </si>
  <si>
    <t>Программа муниципальных гарантий Новодмитриевского сельского поселения Северского района в валюте Российской Федерации на 2025 год</t>
  </si>
  <si>
    <t>О.А.Лай</t>
  </si>
  <si>
    <t>дефицита бюджета на 2025 год</t>
  </si>
  <si>
    <t>Распределение бюджетных ассигнований по целевым статьям (муниципальным программам Северского сельского поселения Северского района и непрограммным направлениям деятельности), группам видов расходов классификации расходов бюджетов на 2025 год</t>
  </si>
  <si>
    <t>отдела администрации                                                             О.А.Лай</t>
  </si>
  <si>
    <t>отдела администрации                                                              О.А.Лай</t>
  </si>
  <si>
    <t>на 2025 год</t>
  </si>
  <si>
    <t>отдела администрации                                                         О.А.Лай</t>
  </si>
  <si>
    <t>отдела администрации                                                        О.А.Лай</t>
  </si>
  <si>
    <t xml:space="preserve">отдела администрации                                                                                  О.А.Лай                                    </t>
  </si>
  <si>
    <t>Безвозмездные поступления из краевого бюджета в 2025 году</t>
  </si>
  <si>
    <t>расходов местного бюджета  на 2025 год</t>
  </si>
  <si>
    <t>Администрация Новодмитриевского сельского поселения Северского района</t>
  </si>
  <si>
    <t>отдела администрации                                                                       О.А.Лай</t>
  </si>
  <si>
    <t xml:space="preserve"> поселения в 2025 году, в соответствии с заключенными соглашениями</t>
  </si>
  <si>
    <t xml:space="preserve">полномочийорганов местного самоуправления Новодмитриевского сельского </t>
  </si>
  <si>
    <t>Определение поставщиков (подрядчиков, исполнителей) при осуществлении закупок товаров, работ, услуг для обеспечения муниципальных нужд Новодмитриевского сельского поселения и подведомственных ему учреждений</t>
  </si>
  <si>
    <t>Новодмитриевского сельского поселения Северского района на 2025 год</t>
  </si>
  <si>
    <t>Совет Новодмитриевского сельского поселения Северского района</t>
  </si>
  <si>
    <t>Обеспечение функций администрации</t>
  </si>
  <si>
    <t>прочие обязательства</t>
  </si>
  <si>
    <t>51 1 00 10020</t>
  </si>
  <si>
    <t>Противодействие коррупции в Новодмитриевском сельском поселении</t>
  </si>
  <si>
    <t xml:space="preserve">Поддержка Новодмитриевского станичного казачьего общества </t>
  </si>
  <si>
    <t>Развитие системы поддержки малого и среднего предпринимательства на территории поселения</t>
  </si>
  <si>
    <t>Муниципальная поддержка малого и среднего предпринимательства, включая крестьянские (фермерские) хозяйства</t>
  </si>
  <si>
    <t>Развитие малого и среднего предпринимательства на территории поселения</t>
  </si>
  <si>
    <t>Закупка товаров, работ и услуг для обеспечения государственных (муниципальных) нужд</t>
  </si>
  <si>
    <t>19 1 01 10300</t>
  </si>
  <si>
    <t>19 1 01 00000</t>
  </si>
  <si>
    <t>Связь и информатика</t>
  </si>
  <si>
    <t>15 2 00 00000</t>
  </si>
  <si>
    <t>15 2 00 10620</t>
  </si>
  <si>
    <t>Мероприятия в области коммунального хозяйства</t>
  </si>
  <si>
    <t>20 2 00 10480</t>
  </si>
  <si>
    <t>Приложение № 5</t>
  </si>
  <si>
    <t>Муниципальная программа «Региональная политика и развитие гражданского общества на 2024-2026 годы в Новодмитриевском сельском поселении»</t>
  </si>
  <si>
    <t xml:space="preserve">Муниципальная программа Обеспечение безопасности населения и развития казачества на 2024-2026 годы в Новодмитриевском сельском поселении» </t>
  </si>
  <si>
    <t xml:space="preserve">Муниципальная программа Профилактика по незаконному обороту наркотических средств,
психотропных веществ и их прекурсоров на территории Новодмитриевского сельского поселения Северского района на 2024-2026 годы» 
</t>
  </si>
  <si>
    <t>Муниципальная программа  «Доступная среда на территории Новодмитриевского сельского поселения на 2024-2026 годы»</t>
  </si>
  <si>
    <t xml:space="preserve">Муниципальная программа «Комплексное и устойчивое развитие в сфере дорожного хозяйства в Новодмитриевском сельском поселении Северского района на 2024-2026 годы»
</t>
  </si>
  <si>
    <t xml:space="preserve"> Муниципальная программа «Информационное
 общество Северского района в Новодмитриевском сельском поселении на 2024-2026 годы» 
</t>
  </si>
  <si>
    <t>Муниципальная программа «Поддержка малого и среднего предпринимательства в Новодмитриевском сельском поселении Северского района на 2024-2026годы»</t>
  </si>
  <si>
    <t>Муниципальная программа «Развитие жилищно-коммунальной инфраструктуры в Новодмитриевском сельском поселении на 2024-2026 годы»</t>
  </si>
  <si>
    <t xml:space="preserve">Муниципальная программа «Благоустройство территории в Новодмитриевском сельском поселении 
на 2024-2026 годы»
</t>
  </si>
  <si>
    <t>Муниципальная программа «Молодёжь Северского района на 2024-2026 годы в Новодмитриевском сельском поселении «</t>
  </si>
  <si>
    <t>Молодежь Новодмитриевского сельского поселения</t>
  </si>
  <si>
    <t xml:space="preserve">Муниципальная программа «Развитие культуры на 2024-2026 годы в Новодмитриевском сельском поселении» 
</t>
  </si>
  <si>
    <t xml:space="preserve">Муниципальная программа «Поддержка социально-ориентированных некоммерческих организаций в Новодмитриевском сельском поселении на 2024-2026 годы» </t>
  </si>
  <si>
    <t xml:space="preserve">Муниципальная программа «Развитие
 физической культуры и спорта на 2024-2026 годы в Новодмитриевском сельском поселении» 
</t>
  </si>
  <si>
    <t xml:space="preserve">Муниципальная программа  «Доступная среда на территории Новодмитриевского сельского поселения на 2024-2026 годы»
</t>
  </si>
  <si>
    <t>Муниципальная программа  «Комплексное и устойчивое развитие в сфере дорожного хозяйства в Новодмитриевском сельском поселении Северского района на 2024-2026 годы»</t>
  </si>
  <si>
    <t xml:space="preserve">Муниципальная программа «Обеспечение безопасности населения и развития казачества на 2024-2026 годы в Новодмитриевском сельском поселении» </t>
  </si>
  <si>
    <t xml:space="preserve">Муниципальная программа «Развитие культуры на 2024-2026 годы в Новодмитриевском сельском поселении» </t>
  </si>
  <si>
    <t xml:space="preserve">Муниципальная программа «Социально-экономическое развитие в Новодмитриевском сельском поселении Северского района на 2024-2026 годы» 
</t>
  </si>
  <si>
    <t xml:space="preserve">Муниципальная программа«Профилактика по незаконному обороту наркотических средств,
психотропных веществ и их прекурсоров на территории Новодмитриевского сельского поселения Северского района на 2024-2026 годы» 
</t>
  </si>
  <si>
    <t xml:space="preserve">Муниципальная программа «Информационное
 общество Северского района в Новодмитриевском сельском поселении на 2024-2026 годы» 
</t>
  </si>
  <si>
    <t xml:space="preserve">Муниципальная программа «Поддержка малого и среднего предпринимательства в Новодмитриевском сельском поселении Северского района на 2024-2026годы» </t>
  </si>
  <si>
    <t>05 7 01 10120</t>
  </si>
  <si>
    <t>Источники внутреннего финансирования дефицита бюджета – всего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</si>
  <si>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</si>
  <si>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</si>
  <si>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</si>
  <si>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000 01 03 01 00 10 0000 710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</si>
  <si>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</si>
  <si>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000 01 03 01 00 10 0000 810</t>
  </si>
  <si>
    <t>Погашение бюджетами поселений кредитов из других бюджетов бюджетной системы Российской Федерации в валюте Российской Федерации</t>
  </si>
  <si>
    <t>Основное мероприятие "Сохранение объектов культурного наследия находящихся в собственности Новодмитриевского сельского поселения"</t>
  </si>
  <si>
    <t>Сохранение объектов культурного наследия, находящихся в собственности Новодмитриевского сельского поселения</t>
  </si>
  <si>
    <t>000 01 03 01 00 10 0000 800</t>
  </si>
  <si>
    <t>000 01 03 01 00 10 0000 700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</si>
  <si>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</si>
  <si>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</si>
  <si>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Муниципальные ценные бумаги Новодмитриевского сельского поселения Северского района</t>
  </si>
  <si>
    <t xml:space="preserve">  2.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</si>
  <si>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</si>
  <si>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 xml:space="preserve">  3.</t>
  </si>
  <si>
    <t>Кредиты, полученные Новодмитриевским сельским поселением Северского района от кредитных организаций</t>
  </si>
  <si>
    <t xml:space="preserve">Новодмитриевского сельского </t>
  </si>
  <si>
    <t xml:space="preserve">                                                            Приложение № 9</t>
  </si>
  <si>
    <t xml:space="preserve">                                                            Приложение № 7     </t>
  </si>
  <si>
    <t>Приложение № 6</t>
  </si>
  <si>
    <t>Приложение № 4</t>
  </si>
  <si>
    <t>Приложение № 2</t>
  </si>
  <si>
    <t>Приложение № 1</t>
  </si>
  <si>
    <t>Начальник финансового отдела администрации</t>
  </si>
  <si>
    <t>Начальник финансового отдела администрации                                                  О.А.Лай</t>
  </si>
  <si>
    <t>Начальник финансового отдела администрации                                                                       О.А.Лай</t>
  </si>
  <si>
    <t xml:space="preserve">Начальник финансового отдела администрации                                                                                О.А.Лай                                              </t>
  </si>
  <si>
    <t>Приложение № 8</t>
  </si>
  <si>
    <t>№п\п</t>
  </si>
  <si>
    <t>Наименование субсидий</t>
  </si>
  <si>
    <t>Вид деятельности (в соответствии с ОКВЭД)</t>
  </si>
  <si>
    <t>Субсидии на возмещение части затрат на уплату процентов по кредитам, привлеченным субъектами малого и среднего  предпринимательства, сельскохозяйственными товаропроизводителями, крестьянским (фермерскими) хозяйствами в российских кредитных организациях</t>
  </si>
  <si>
    <t xml:space="preserve"> - растениеводство</t>
  </si>
  <si>
    <t xml:space="preserve"> - животноводство</t>
  </si>
  <si>
    <t xml:space="preserve"> - растениеводство в сочетании с животноводством (смешанное сельское хозяйство)</t>
  </si>
  <si>
    <t xml:space="preserve"> - обрабатывающие производства</t>
  </si>
  <si>
    <t xml:space="preserve"> - строительства</t>
  </si>
  <si>
    <t xml:space="preserve"> - транспорт и связь</t>
  </si>
  <si>
    <t xml:space="preserve"> - предоставление прочих коммунальных, социальных и персональных услуг</t>
  </si>
  <si>
    <t xml:space="preserve"> - ремонт бытовых изделий и предметов личного пользования</t>
  </si>
  <si>
    <t>Субсидирование части затрат по проведению конкурсов, выставок, ярмарок среди представителей малого и среднего бизнеса</t>
  </si>
  <si>
    <t>3.</t>
  </si>
  <si>
    <t>Субсидии на частичную оплату расходов субъекта малого предпринимательства. Возмещение части затрат недополученных доходов связанных с оказанием услуг населению</t>
  </si>
  <si>
    <t xml:space="preserve"> - рыболовство</t>
  </si>
  <si>
    <t xml:space="preserve"> - услуги бань</t>
  </si>
  <si>
    <t>4.</t>
  </si>
  <si>
    <t>Субсидии на поддержку муниципальных унитарных предприятий жилищно – коммунального хозяйства Новодмитриевского сельского поселения Северского района</t>
  </si>
  <si>
    <t xml:space="preserve"> - коммунальное хозяйство</t>
  </si>
  <si>
    <t>Начальник финансового отдела                                                            О.А.Лай</t>
  </si>
  <si>
    <t>Виды деятельности юридических лиц, индивидуальных предпринимателей, физических лиц – производителей товаров, работ и услуг, имеющих право получать в 2025 году субсидии из местного бюджета</t>
  </si>
  <si>
    <t>Приложение №13</t>
  </si>
  <si>
    <t>Наименование дохода</t>
  </si>
  <si>
    <t>Норматив отчисления</t>
  </si>
  <si>
    <t>Прочие доходы от оказания услуг(работ) получателями средств бюджетов сельских поселений</t>
  </si>
  <si>
    <t>Невыясненные поступления, зачисляемые в бюджеты поселений</t>
  </si>
  <si>
    <t>Прочие неналоговые доходы, зачисляемые в бюджеты поселений</t>
  </si>
  <si>
    <t>штрафы неустойки, пени, уплаченные в случае просрочки исполнения поставщиком(подрядчиком,исполнителем)обязательств предусмотренных муниципальным контрактом, заключенным муниципальным органом,казенным учреждением сельского поселения</t>
  </si>
  <si>
    <t>Иные штрафы,неустойки,пени,уплаченные в соответствии с законом или договором в случае неисполнения или ненадлежащего исполнения обязательств перед муниципальным органом(муниципальным казенным учреждением)сельского поселения</t>
  </si>
  <si>
    <t>Доходы от возмещения ущерба при возникновении страховых случаев по обязательному страхованию  гражданской ответственности, когда выгодоприобретателями выступают получатели средств бюджетов поселений</t>
  </si>
  <si>
    <t>Денежные средства,изымаемые в собственность сельского поселения в соответствии с решениями судов(за исключением обвинительных приговоров судов)</t>
  </si>
  <si>
    <t>Платежи по искам о возмещении ущерба, а также платежи, уплачиваемые при добровольном возмещении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</si>
  <si>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 100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</si>
  <si>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</si>
  <si>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Платежи в целях возмещения убытков,причиненных уклонением от заключения муниципальным органом сельского поселения(муниципальным казенным учреждением)муниципального контракта(за исключением муниципального контракта,финансируемого за счет средств муниципального дорожногофонда)</t>
  </si>
  <si>
    <t>Платежи в целях возмещения убытков,при расторжении муниципального контракта,заключенного с муниципальным органом сельского поселения(за исключением муниципальным казенным учреждением)всвязи с односторонним отказом исполнителя(подрядчика)от его исполнения(за исключением муниципального контракта финансируемого за счет средств муниципального дорожного фонда)</t>
  </si>
  <si>
    <t>Платежи в целях возмещения ущерба при расторжении муниципального контракта,финансируемого за счет средств муниципального дорожного фонда сельского поселения, в связи с односторонним отказом исполнителя(подрядчика)от его исполнения</t>
  </si>
  <si>
    <t>Денежные взыскания, налагаемые в возмещение ущерба,причиненного в результате незаконного или нецелевого использования бюджетных средств(в части бюджетов сельских поселений)</t>
  </si>
  <si>
    <t>Нормативы распределения доходов в местный бюджет на 2025 год</t>
  </si>
  <si>
    <t xml:space="preserve">Начальник финансового отдела                                                                                О.А.Лай </t>
  </si>
  <si>
    <t>Доходы от денежных взысканий(штрафов)поступающие в счет погашения задолженности,образовавшейся до 1января 2025 года,подлежащие зачислению в бюджеты бюджетной системы Российской Федерации, по нормативам,действующим до 1 января 2025 года</t>
  </si>
  <si>
    <t>О.А. Лай</t>
  </si>
  <si>
    <t>Профилактика наркомании и незаконному обороту наркотических средств, психотропных веществ и их прекурсоров</t>
  </si>
  <si>
    <t>Профилактика незаконному обороту наркотиков</t>
  </si>
  <si>
    <t>517 00 10030</t>
  </si>
  <si>
    <t xml:space="preserve">Муниципальная программа «Социально-экономическое развитие в Новодмитриевском сельском поселении Северского района на 2024-2026 годы» </t>
  </si>
  <si>
    <t>от 19.12.2024г. № 25</t>
  </si>
  <si>
    <t xml:space="preserve">                                                    от  19.12.2024 № 25</t>
  </si>
  <si>
    <t xml:space="preserve">                                                        от 19.12.2024 № 25</t>
  </si>
  <si>
    <t>к решению Совета Новодмитриевского</t>
  </si>
  <si>
    <t>к решению Совета</t>
  </si>
  <si>
    <t xml:space="preserve">                                                    к решению Совета </t>
  </si>
  <si>
    <t xml:space="preserve">                                                        к решению Совета Новодмитриевского</t>
  </si>
  <si>
    <t xml:space="preserve">к решению Совета Новодмитриевского </t>
  </si>
  <si>
    <t>к  решению Совета Новодмитриевского</t>
  </si>
  <si>
    <t xml:space="preserve">к решению Совета Новодмитриевского сельского                                      поселения Северского района </t>
  </si>
  <si>
    <t xml:space="preserve"> Противодействии коррупции в Новодмитриевском сельском поселении Северского района на 2024-2026 года» </t>
  </si>
  <si>
    <t>сельского поселения Сверского района</t>
  </si>
  <si>
    <t>к решению Совета  Новодмитриевского</t>
  </si>
  <si>
    <t>Приложение № 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</si>
  <si>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</si>
  <si>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1 11 05035 10 0000120</t>
  </si>
  <si>
    <t>Основное мероприятие "Поддержка социально - ориентированных некоммерческих организаций в Новодмитриевском сельском поселении"</t>
  </si>
  <si>
    <t>Муниципальная программа «Благоустройство территории в Новодмитриевском сельском поселении 
на 2024-2026 годы»</t>
  </si>
  <si>
    <t xml:space="preserve">  от 19.12.2024 № 25</t>
  </si>
  <si>
    <t xml:space="preserve">  от 19.12.2024г. № 25</t>
  </si>
  <si>
    <t xml:space="preserve">  от 19.12.2024г. № 25 </t>
  </si>
  <si>
    <t xml:space="preserve">  от  19.12.2024г. № 25 </t>
  </si>
  <si>
    <t xml:space="preserve">сельского поселения Северского </t>
  </si>
  <si>
    <t>муниципального района Краснодарского края</t>
  </si>
  <si>
    <t>сельского поселения Северского</t>
  </si>
  <si>
    <t xml:space="preserve"> сельского поселения Северского</t>
  </si>
  <si>
    <t xml:space="preserve">  от 24.07.2025г. № 49</t>
  </si>
  <si>
    <t>от 24.07.2025г. №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</si>
</sst>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_-* #,##0.0\ _₽_-;\-* #,##0.0\ _₽_-;_-* &quot;-&quot;?\ _₽_-;_-@_-"/>
    <numFmt numFmtId="167" formatCode="_-* #,##0.00_р_._-;\-* #,##0.00_р_._-;_-* &quot;-&quot;??_р_._-;_-@_-"/>
    <numFmt numFmtId="168" formatCode="#,##0.0_ ;\-#,##0.0\ "/>
    <numFmt numFmtId="169" formatCode="#,##0.00_ ;\-#,##0.00\ 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Arial Cyr"/>
      <charset val="204"/>
    </font>
    <font>
      <sz val="12"/>
      <color theme="1"/>
      <name val="Arial Cyr"/>
      <charset val="204"/>
    </font>
    <font>
      <b/>
      <sz val="10"/>
      <name val="Arial Cyr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FF0000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25" fillId="0" borderId="0"/>
  </cellStyleXfs>
  <cellXfs count="292">
    <xf numFmtId="0" fontId="0" fillId="0" borderId="0" xfId="0"/>
    <xf numFmtId="0" fontId="2" fillId="0" borderId="0" xfId="0" applyFont="1"/>
    <xf numFmtId="0" fontId="7" fillId="0" borderId="0" xfId="0" applyFont="1"/>
    <xf numFmtId="0" fontId="7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/>
    <xf numFmtId="0" fontId="6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/>
    <xf numFmtId="0" fontId="0" fillId="0" borderId="0" xfId="0" applyFill="1" applyAlignment="1">
      <alignment horizontal="right"/>
    </xf>
    <xf numFmtId="0" fontId="0" fillId="3" borderId="0" xfId="0" applyFill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2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165" fontId="0" fillId="0" borderId="0" xfId="0" applyNumberFormat="1"/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2" fillId="0" borderId="0" xfId="0" applyFont="1"/>
    <xf numFmtId="0" fontId="4" fillId="0" borderId="1" xfId="0" applyFont="1" applyBorder="1" applyAlignment="1">
      <alignment wrapText="1"/>
    </xf>
    <xf numFmtId="165" fontId="4" fillId="0" borderId="1" xfId="0" applyNumberFormat="1" applyFont="1" applyBorder="1"/>
    <xf numFmtId="165" fontId="3" fillId="0" borderId="1" xfId="0" applyNumberFormat="1" applyFont="1" applyBorder="1"/>
    <xf numFmtId="0" fontId="4" fillId="3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right"/>
    </xf>
    <xf numFmtId="49" fontId="4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3" borderId="0" xfId="0" applyFont="1" applyFill="1"/>
    <xf numFmtId="49" fontId="4" fillId="0" borderId="1" xfId="0" applyNumberFormat="1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/>
    <xf numFmtId="0" fontId="6" fillId="0" borderId="0" xfId="0" applyFont="1" applyFill="1" applyAlignment="1"/>
    <xf numFmtId="164" fontId="2" fillId="0" borderId="0" xfId="0" applyNumberFormat="1" applyFont="1" applyFill="1"/>
    <xf numFmtId="0" fontId="18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164" fontId="4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0" fillId="3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165" fontId="3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justify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/>
    <xf numFmtId="165" fontId="3" fillId="0" borderId="3" xfId="0" applyNumberFormat="1" applyFont="1" applyBorder="1"/>
    <xf numFmtId="0" fontId="3" fillId="0" borderId="0" xfId="0" applyFont="1" applyBorder="1" applyAlignment="1">
      <alignment horizontal="justify" vertical="center"/>
    </xf>
    <xf numFmtId="165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6" fontId="3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vertical="top"/>
    </xf>
    <xf numFmtId="0" fontId="9" fillId="0" borderId="0" xfId="0" applyFont="1" applyFill="1"/>
    <xf numFmtId="0" fontId="4" fillId="0" borderId="1" xfId="0" applyFont="1" applyFill="1" applyBorder="1" applyAlignment="1">
      <alignment vertical="top"/>
    </xf>
    <xf numFmtId="0" fontId="8" fillId="0" borderId="0" xfId="0" applyFont="1" applyFill="1"/>
    <xf numFmtId="0" fontId="4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Font="1" applyFill="1" applyBorder="1"/>
    <xf numFmtId="0" fontId="14" fillId="0" borderId="1" xfId="0" applyFont="1" applyFill="1" applyBorder="1"/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7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0" borderId="0" xfId="0" applyFont="1" applyAlignment="1">
      <alignment vertical="center"/>
    </xf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0" fillId="0" borderId="0" xfId="0" applyFont="1" applyFill="1"/>
    <xf numFmtId="0" fontId="19" fillId="0" borderId="0" xfId="0" applyFont="1"/>
    <xf numFmtId="164" fontId="20" fillId="3" borderId="0" xfId="0" applyNumberFormat="1" applyFont="1" applyFill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justify" vertical="top" wrapText="1"/>
    </xf>
    <xf numFmtId="168" fontId="22" fillId="0" borderId="1" xfId="1" applyNumberFormat="1" applyFont="1" applyBorder="1" applyAlignment="1">
      <alignment horizontal="center" vertical="top" wrapText="1"/>
    </xf>
    <xf numFmtId="0" fontId="26" fillId="0" borderId="0" xfId="0" applyFont="1"/>
    <xf numFmtId="0" fontId="23" fillId="0" borderId="1" xfId="0" applyFont="1" applyBorder="1" applyAlignment="1">
      <alignment horizontal="center" vertical="center" wrapText="1"/>
    </xf>
    <xf numFmtId="168" fontId="24" fillId="0" borderId="1" xfId="1" applyNumberFormat="1" applyFont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 wrapText="1"/>
    </xf>
    <xf numFmtId="169" fontId="24" fillId="0" borderId="1" xfId="1" applyNumberFormat="1" applyFont="1" applyBorder="1" applyAlignment="1">
      <alignment horizontal="center" vertical="top" wrapText="1"/>
    </xf>
    <xf numFmtId="0" fontId="24" fillId="0" borderId="0" xfId="0" applyFont="1"/>
    <xf numFmtId="0" fontId="3" fillId="0" borderId="1" xfId="0" applyFont="1" applyFill="1" applyBorder="1" applyAlignment="1">
      <alignment horizontal="center"/>
    </xf>
    <xf numFmtId="0" fontId="27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2" fillId="3" borderId="0" xfId="0" applyFont="1" applyFill="1"/>
    <xf numFmtId="0" fontId="24" fillId="0" borderId="1" xfId="0" applyFont="1" applyBorder="1" applyAlignment="1">
      <alignment horizontal="center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7" fillId="0" borderId="0" xfId="0" applyFont="1"/>
    <xf numFmtId="0" fontId="3" fillId="0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1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/>
    <xf numFmtId="0" fontId="0" fillId="0" borderId="0" xfId="0" applyAlignment="1">
      <alignment horizontal="right"/>
    </xf>
    <xf numFmtId="165" fontId="2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wrapText="1"/>
    </xf>
    <xf numFmtId="165" fontId="3" fillId="0" borderId="1" xfId="0" applyNumberFormat="1" applyFont="1" applyFill="1" applyBorder="1" applyAlignment="1">
      <alignment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 wrapText="1"/>
    </xf>
    <xf numFmtId="0" fontId="17" fillId="0" borderId="0" xfId="0" applyFont="1" applyAlignment="1"/>
    <xf numFmtId="166" fontId="30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>
      <alignment vertical="top" wrapText="1"/>
    </xf>
    <xf numFmtId="16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top" wrapText="1"/>
    </xf>
    <xf numFmtId="164" fontId="27" fillId="0" borderId="1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164" fontId="27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165" fontId="4" fillId="0" borderId="1" xfId="0" applyNumberFormat="1" applyFont="1" applyBorder="1" applyAlignment="1">
      <alignment horizontal="center" vertical="center"/>
    </xf>
    <xf numFmtId="0" fontId="31" fillId="0" borderId="0" xfId="0" applyFont="1" applyFill="1"/>
    <xf numFmtId="0" fontId="31" fillId="0" borderId="0" xfId="0" applyFont="1"/>
    <xf numFmtId="165" fontId="31" fillId="0" borderId="0" xfId="0" applyNumberFormat="1" applyFont="1"/>
    <xf numFmtId="0" fontId="3" fillId="0" borderId="1" xfId="0" applyFont="1" applyBorder="1" applyAlignment="1">
      <alignment horizontal="justify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Alignment="1"/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2" xfId="0" applyFill="1" applyBorder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justify" wrapText="1"/>
    </xf>
    <xf numFmtId="0" fontId="17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justify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/>
    <xf numFmtId="0" fontId="24" fillId="0" borderId="3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21" fillId="0" borderId="0" xfId="2" applyFont="1" applyFill="1" applyAlignment="1">
      <alignment horizontal="left"/>
    </xf>
    <xf numFmtId="164" fontId="20" fillId="3" borderId="0" xfId="0" applyNumberFormat="1" applyFont="1" applyFill="1" applyAlignment="1">
      <alignment horizontal="right"/>
    </xf>
    <xf numFmtId="164" fontId="21" fillId="0" borderId="0" xfId="0" applyNumberFormat="1" applyFont="1" applyAlignment="1">
      <alignment horizontal="right"/>
    </xf>
    <xf numFmtId="0" fontId="24" fillId="0" borderId="0" xfId="0" applyFont="1" applyAlignment="1"/>
    <xf numFmtId="0" fontId="24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27" fillId="0" borderId="0" xfId="2" applyFont="1" applyFill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wrapText="1"/>
    </xf>
    <xf numFmtId="0" fontId="29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165" fontId="3" fillId="0" borderId="5" xfId="0" applyNumberFormat="1" applyFont="1" applyFill="1" applyBorder="1" applyAlignment="1">
      <alignment wrapText="1"/>
    </xf>
  </cellXfs>
  <cellStyles count="3">
    <cellStyle name="Обычный" xfId="0" builtinId="0"/>
    <cellStyle name="Обычный 2" xfId="2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47625</xdr:rowOff>
    </xdr:from>
    <xdr:to>
      <xdr:col>1</xdr:col>
      <xdr:colOff>3581400</xdr:colOff>
      <xdr:row>32</xdr:row>
      <xdr:rowOff>47625</xdr:rowOff>
    </xdr:to>
    <xdr:pic>
      <xdr:nvPicPr>
        <xdr:cNvPr id="2057" name="Picture 3">
          <a:extLst>
            <a:ext uri="{FF2B5EF4-FFF2-40B4-BE49-F238E27FC236}">
              <a16:creationId xmlns=""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47625</xdr:rowOff>
    </xdr:from>
    <xdr:to>
      <xdr:col>1</xdr:col>
      <xdr:colOff>3581400</xdr:colOff>
      <xdr:row>32</xdr:row>
      <xdr:rowOff>47625</xdr:rowOff>
    </xdr:to>
    <xdr:pic>
      <xdr:nvPicPr>
        <xdr:cNvPr id="2058" name="Picture 4">
          <a:extLst>
            <a:ext uri="{FF2B5EF4-FFF2-40B4-BE49-F238E27FC236}">
              <a16:creationId xmlns=""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47625</xdr:rowOff>
    </xdr:from>
    <xdr:to>
      <xdr:col>1</xdr:col>
      <xdr:colOff>3581400</xdr:colOff>
      <xdr:row>32</xdr:row>
      <xdr:rowOff>47625</xdr:rowOff>
    </xdr:to>
    <xdr:pic>
      <xdr:nvPicPr>
        <xdr:cNvPr id="2059" name="Picture 5">
          <a:extLst>
            <a:ext uri="{FF2B5EF4-FFF2-40B4-BE49-F238E27FC236}">
              <a16:creationId xmlns="" xmlns:a16="http://schemas.microsoft.com/office/drawing/2014/main" id="{00000000-0008-0000-00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47625</xdr:rowOff>
    </xdr:from>
    <xdr:to>
      <xdr:col>1</xdr:col>
      <xdr:colOff>3581400</xdr:colOff>
      <xdr:row>32</xdr:row>
      <xdr:rowOff>47625</xdr:rowOff>
    </xdr:to>
    <xdr:pic>
      <xdr:nvPicPr>
        <xdr:cNvPr id="2060" name="Picture 6">
          <a:extLst>
            <a:ext uri="{FF2B5EF4-FFF2-40B4-BE49-F238E27FC236}">
              <a16:creationId xmlns="" xmlns:a16="http://schemas.microsoft.com/office/drawing/2014/main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29</xdr:row>
      <xdr:rowOff>1104900</xdr:rowOff>
    </xdr:from>
    <xdr:to>
      <xdr:col>2</xdr:col>
      <xdr:colOff>102870</xdr:colOff>
      <xdr:row>29</xdr:row>
      <xdr:rowOff>1104900</xdr:rowOff>
    </xdr:to>
    <xdr:pic>
      <xdr:nvPicPr>
        <xdr:cNvPr id="6" name="Picture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10868025"/>
          <a:ext cx="48653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47625</xdr:rowOff>
    </xdr:from>
    <xdr:to>
      <xdr:col>1</xdr:col>
      <xdr:colOff>3581400</xdr:colOff>
      <xdr:row>30</xdr:row>
      <xdr:rowOff>47625</xdr:rowOff>
    </xdr:to>
    <xdr:pic>
      <xdr:nvPicPr>
        <xdr:cNvPr id="7" name="Pictur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47625</xdr:rowOff>
    </xdr:from>
    <xdr:to>
      <xdr:col>1</xdr:col>
      <xdr:colOff>3581400</xdr:colOff>
      <xdr:row>30</xdr:row>
      <xdr:rowOff>47625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47625</xdr:rowOff>
    </xdr:from>
    <xdr:to>
      <xdr:col>1</xdr:col>
      <xdr:colOff>3581400</xdr:colOff>
      <xdr:row>30</xdr:row>
      <xdr:rowOff>47625</xdr:rowOff>
    </xdr:to>
    <xdr:pic>
      <xdr:nvPicPr>
        <xdr:cNvPr id="9" name="Picture 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47625</xdr:rowOff>
    </xdr:from>
    <xdr:to>
      <xdr:col>1</xdr:col>
      <xdr:colOff>3581400</xdr:colOff>
      <xdr:row>32</xdr:row>
      <xdr:rowOff>47625</xdr:rowOff>
    </xdr:to>
    <xdr:pic>
      <xdr:nvPicPr>
        <xdr:cNvPr id="10" name="Picture 3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47625</xdr:rowOff>
    </xdr:from>
    <xdr:to>
      <xdr:col>1</xdr:col>
      <xdr:colOff>3581400</xdr:colOff>
      <xdr:row>32</xdr:row>
      <xdr:rowOff>47625</xdr:rowOff>
    </xdr:to>
    <xdr:pic>
      <xdr:nvPicPr>
        <xdr:cNvPr id="11" name="Picture 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47625</xdr:rowOff>
    </xdr:from>
    <xdr:to>
      <xdr:col>1</xdr:col>
      <xdr:colOff>3581400</xdr:colOff>
      <xdr:row>32</xdr:row>
      <xdr:rowOff>47625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47625</xdr:rowOff>
    </xdr:from>
    <xdr:to>
      <xdr:col>1</xdr:col>
      <xdr:colOff>3581400</xdr:colOff>
      <xdr:row>32</xdr:row>
      <xdr:rowOff>47625</xdr:rowOff>
    </xdr:to>
    <xdr:pic>
      <xdr:nvPicPr>
        <xdr:cNvPr id="13" name="Picture 6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47625</xdr:rowOff>
    </xdr:from>
    <xdr:to>
      <xdr:col>1</xdr:col>
      <xdr:colOff>3581400</xdr:colOff>
      <xdr:row>30</xdr:row>
      <xdr:rowOff>47625</xdr:rowOff>
    </xdr:to>
    <xdr:pic>
      <xdr:nvPicPr>
        <xdr:cNvPr id="14" name="Pictur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47625</xdr:rowOff>
    </xdr:from>
    <xdr:to>
      <xdr:col>1</xdr:col>
      <xdr:colOff>3581400</xdr:colOff>
      <xdr:row>30</xdr:row>
      <xdr:rowOff>47625</xdr:rowOff>
    </xdr:to>
    <xdr:pic>
      <xdr:nvPicPr>
        <xdr:cNvPr id="15" name="Picture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47625</xdr:rowOff>
    </xdr:from>
    <xdr:to>
      <xdr:col>1</xdr:col>
      <xdr:colOff>3581400</xdr:colOff>
      <xdr:row>30</xdr:row>
      <xdr:rowOff>47625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47625</xdr:rowOff>
    </xdr:from>
    <xdr:to>
      <xdr:col>1</xdr:col>
      <xdr:colOff>3581400</xdr:colOff>
      <xdr:row>30</xdr:row>
      <xdr:rowOff>47625</xdr:rowOff>
    </xdr:to>
    <xdr:pic>
      <xdr:nvPicPr>
        <xdr:cNvPr id="17" name="Picture 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4;&#1048;%20&#1044;&#1054;&#1050;&#1059;&#1052;&#1045;&#1053;&#1058;&#1067;/&#1041;&#1102;&#1076;&#1078;&#1077;&#1090;%202021/&#1057;&#1077;&#1089;&#1089;&#1080;&#1103;%2005.08.2021/&#1055;&#1088;&#1080;&#1083;&#1086;&#1078;&#1077;&#1085;&#1080;&#1103;%20&#1082;%20&#1073;&#1102;&#1076;&#1078;&#1077;&#1090;&#1091;%2021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. доходы"/>
      <sheetName val="безвоз. пост."/>
      <sheetName val="из. расходы РП"/>
      <sheetName val="из. расходы В"/>
      <sheetName val="из. целевые статьи новые"/>
      <sheetName val="из. источники"/>
      <sheetName val="Трансферты"/>
      <sheetName val="заимствования"/>
    </sheetNames>
    <sheetDataSet>
      <sheetData sheetId="0"/>
      <sheetData sheetId="1"/>
      <sheetData sheetId="2"/>
      <sheetData sheetId="3">
        <row r="114">
          <cell r="B114" t="str">
            <v>Безопасность людей на водных объектах</v>
          </cell>
        </row>
      </sheetData>
      <sheetData sheetId="4">
        <row r="48">
          <cell r="C48" t="str">
            <v>Безопасность людей на водных объектах</v>
          </cell>
          <cell r="D48" t="str">
            <v>05 8 00 00000</v>
          </cell>
          <cell r="F48">
            <v>22.8</v>
          </cell>
        </row>
        <row r="50">
          <cell r="C50" t="str">
            <v>Закупка товаров, работ и услуг для государственных (муниципальных) нужд</v>
          </cell>
          <cell r="D50" t="str">
            <v>05 8 00 10200</v>
          </cell>
          <cell r="E50">
            <v>200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71"/>
  <sheetViews>
    <sheetView tabSelected="1" view="pageBreakPreview" topLeftCell="A40" zoomScaleNormal="70" zoomScaleSheetLayoutView="100" workbookViewId="0">
      <selection activeCell="A49" sqref="A49"/>
    </sheetView>
  </sheetViews>
  <sheetFormatPr defaultRowHeight="13.2" x14ac:dyDescent="0.25"/>
  <cols>
    <col min="1" max="1" width="29.6640625" customWidth="1"/>
    <col min="2" max="2" width="71.6640625" customWidth="1"/>
    <col min="3" max="3" width="15.109375" style="142" customWidth="1"/>
    <col min="4" max="4" width="8.21875" customWidth="1"/>
  </cols>
  <sheetData>
    <row r="1" spans="1:14" ht="18" x14ac:dyDescent="0.35">
      <c r="C1" s="229" t="s">
        <v>526</v>
      </c>
      <c r="D1" s="187"/>
      <c r="E1" s="187"/>
      <c r="F1" s="5"/>
    </row>
    <row r="2" spans="1:14" ht="18.75" customHeight="1" x14ac:dyDescent="0.35">
      <c r="B2" s="236" t="s">
        <v>587</v>
      </c>
      <c r="C2" s="237"/>
      <c r="D2" s="189"/>
      <c r="E2" s="189"/>
      <c r="F2" s="5"/>
    </row>
    <row r="3" spans="1:14" ht="16.5" customHeight="1" x14ac:dyDescent="0.35">
      <c r="B3" s="238" t="s">
        <v>601</v>
      </c>
      <c r="C3" s="238"/>
      <c r="D3" s="189"/>
      <c r="E3" s="189"/>
      <c r="F3" s="5"/>
    </row>
    <row r="4" spans="1:14" ht="16.5" customHeight="1" x14ac:dyDescent="0.35">
      <c r="B4" s="238" t="s">
        <v>602</v>
      </c>
      <c r="C4" s="238"/>
      <c r="D4" s="204"/>
      <c r="E4" s="204"/>
      <c r="F4" s="5"/>
    </row>
    <row r="5" spans="1:14" ht="18" x14ac:dyDescent="0.35">
      <c r="B5" s="231" t="s">
        <v>605</v>
      </c>
      <c r="C5" s="231"/>
      <c r="D5" s="188"/>
      <c r="E5" s="188"/>
      <c r="F5" s="5"/>
    </row>
    <row r="6" spans="1:14" ht="18.600000000000001" customHeight="1" x14ac:dyDescent="0.35">
      <c r="C6" s="229" t="s">
        <v>592</v>
      </c>
      <c r="D6" s="187"/>
      <c r="E6" s="187"/>
      <c r="F6" s="5"/>
    </row>
    <row r="7" spans="1:14" ht="18" customHeight="1" x14ac:dyDescent="0.35">
      <c r="B7" s="231" t="s">
        <v>587</v>
      </c>
      <c r="C7" s="231"/>
      <c r="D7" s="190"/>
      <c r="E7" s="190"/>
      <c r="F7" s="5"/>
    </row>
    <row r="8" spans="1:14" ht="18" customHeight="1" x14ac:dyDescent="0.35">
      <c r="B8" s="238" t="s">
        <v>187</v>
      </c>
      <c r="C8" s="238"/>
      <c r="D8" s="188"/>
      <c r="E8" s="188"/>
      <c r="F8" s="5"/>
    </row>
    <row r="9" spans="1:14" ht="17.399999999999999" customHeight="1" x14ac:dyDescent="0.35">
      <c r="B9" s="231" t="s">
        <v>598</v>
      </c>
      <c r="C9" s="231"/>
      <c r="D9" s="188"/>
      <c r="E9" s="188"/>
      <c r="F9" s="5"/>
    </row>
    <row r="10" spans="1:14" ht="9.6" customHeight="1" x14ac:dyDescent="0.35">
      <c r="A10" s="11"/>
      <c r="B10" s="82"/>
      <c r="C10" s="230"/>
    </row>
    <row r="11" spans="1:14" ht="34.200000000000003" customHeight="1" x14ac:dyDescent="0.25">
      <c r="A11" s="234" t="s">
        <v>417</v>
      </c>
      <c r="B11" s="234"/>
      <c r="C11" s="234"/>
    </row>
    <row r="12" spans="1:14" ht="15" customHeight="1" x14ac:dyDescent="0.35">
      <c r="A12" s="235" t="s">
        <v>0</v>
      </c>
      <c r="B12" s="235"/>
      <c r="C12" s="235"/>
    </row>
    <row r="13" spans="1:14" ht="31.95" customHeight="1" x14ac:dyDescent="0.25">
      <c r="A13" s="24" t="s">
        <v>32</v>
      </c>
      <c r="B13" s="7" t="s">
        <v>44</v>
      </c>
      <c r="C13" s="7" t="s">
        <v>1</v>
      </c>
    </row>
    <row r="14" spans="1:14" ht="18" customHeight="1" x14ac:dyDescent="0.25">
      <c r="A14" s="12">
        <v>1</v>
      </c>
      <c r="B14" s="28">
        <v>2</v>
      </c>
      <c r="C14" s="28">
        <v>3</v>
      </c>
    </row>
    <row r="15" spans="1:14" ht="22.2" customHeight="1" x14ac:dyDescent="0.3">
      <c r="A15" s="109" t="s">
        <v>45</v>
      </c>
      <c r="B15" s="201" t="s">
        <v>2</v>
      </c>
      <c r="C15" s="202">
        <f>C16+C22+C26+C27+C28+C29+C30+C31+C33+C34+C35+C37+C32+C36+C39+C40</f>
        <v>22415.7</v>
      </c>
      <c r="D15" t="s">
        <v>395</v>
      </c>
    </row>
    <row r="16" spans="1:14" ht="18" x14ac:dyDescent="0.35">
      <c r="A16" s="87" t="s">
        <v>216</v>
      </c>
      <c r="B16" s="199" t="s">
        <v>375</v>
      </c>
      <c r="C16" s="203">
        <f>C17+C18+C19+C20+C21</f>
        <v>5510</v>
      </c>
      <c r="N16" s="13"/>
    </row>
    <row r="17" spans="1:14" ht="101.25" customHeight="1" x14ac:dyDescent="0.35">
      <c r="A17" s="87" t="s">
        <v>357</v>
      </c>
      <c r="B17" s="199" t="s">
        <v>362</v>
      </c>
      <c r="C17" s="203">
        <v>4700</v>
      </c>
      <c r="N17" s="13"/>
    </row>
    <row r="18" spans="1:14" ht="144" customHeight="1" x14ac:dyDescent="0.35">
      <c r="A18" s="87" t="s">
        <v>358</v>
      </c>
      <c r="B18" s="199" t="s">
        <v>363</v>
      </c>
      <c r="C18" s="203">
        <v>90</v>
      </c>
      <c r="N18" s="13"/>
    </row>
    <row r="19" spans="1:14" ht="71.25" customHeight="1" x14ac:dyDescent="0.35">
      <c r="A19" s="87" t="s">
        <v>359</v>
      </c>
      <c r="B19" s="199" t="s">
        <v>364</v>
      </c>
      <c r="C19" s="203">
        <v>400</v>
      </c>
      <c r="N19" s="13"/>
    </row>
    <row r="20" spans="1:14" ht="118.2" customHeight="1" x14ac:dyDescent="0.35">
      <c r="A20" s="87" t="s">
        <v>360</v>
      </c>
      <c r="B20" s="199" t="s">
        <v>365</v>
      </c>
      <c r="C20" s="203">
        <v>240</v>
      </c>
      <c r="N20" s="13"/>
    </row>
    <row r="21" spans="1:14" ht="115.2" customHeight="1" x14ac:dyDescent="0.35">
      <c r="A21" s="87" t="s">
        <v>361</v>
      </c>
      <c r="B21" s="199" t="s">
        <v>366</v>
      </c>
      <c r="C21" s="203">
        <v>80</v>
      </c>
      <c r="N21" s="13"/>
    </row>
    <row r="22" spans="1:14" ht="36" x14ac:dyDescent="0.35">
      <c r="A22" s="87" t="s">
        <v>205</v>
      </c>
      <c r="B22" s="199" t="s">
        <v>368</v>
      </c>
      <c r="C22" s="203">
        <f>C23+C24+C25</f>
        <v>5434</v>
      </c>
      <c r="D22" s="16"/>
    </row>
    <row r="23" spans="1:14" ht="126" x14ac:dyDescent="0.35">
      <c r="A23" s="87" t="s">
        <v>369</v>
      </c>
      <c r="B23" s="199" t="s">
        <v>370</v>
      </c>
      <c r="C23" s="203">
        <v>2678</v>
      </c>
      <c r="D23" s="16"/>
    </row>
    <row r="24" spans="1:14" ht="162" x14ac:dyDescent="0.35">
      <c r="A24" s="87" t="s">
        <v>371</v>
      </c>
      <c r="B24" s="199" t="s">
        <v>372</v>
      </c>
      <c r="C24" s="203">
        <v>15</v>
      </c>
      <c r="D24" s="16"/>
    </row>
    <row r="25" spans="1:14" ht="168.75" customHeight="1" x14ac:dyDescent="0.35">
      <c r="A25" s="87" t="s">
        <v>373</v>
      </c>
      <c r="B25" s="199" t="s">
        <v>374</v>
      </c>
      <c r="C25" s="203">
        <v>2741</v>
      </c>
      <c r="D25" s="16"/>
    </row>
    <row r="26" spans="1:14" ht="30" customHeight="1" x14ac:dyDescent="0.35">
      <c r="A26" s="87" t="s">
        <v>206</v>
      </c>
      <c r="B26" s="199" t="s">
        <v>367</v>
      </c>
      <c r="C26" s="203">
        <v>300</v>
      </c>
      <c r="D26" s="16"/>
    </row>
    <row r="27" spans="1:14" ht="75" customHeight="1" x14ac:dyDescent="0.35">
      <c r="A27" s="87" t="s">
        <v>217</v>
      </c>
      <c r="B27" s="200" t="s">
        <v>207</v>
      </c>
      <c r="C27" s="203">
        <v>3700</v>
      </c>
      <c r="D27" s="16"/>
    </row>
    <row r="28" spans="1:14" ht="61.5" customHeight="1" x14ac:dyDescent="0.35">
      <c r="A28" s="25" t="s">
        <v>218</v>
      </c>
      <c r="B28" s="26" t="s">
        <v>208</v>
      </c>
      <c r="C28" s="203">
        <v>1200</v>
      </c>
      <c r="D28" s="18"/>
      <c r="E28" s="17"/>
      <c r="F28" s="17"/>
      <c r="G28" s="17"/>
      <c r="H28" s="17"/>
      <c r="I28" s="17"/>
      <c r="J28" s="17"/>
    </row>
    <row r="29" spans="1:14" ht="61.5" customHeight="1" x14ac:dyDescent="0.35">
      <c r="A29" s="25" t="s">
        <v>219</v>
      </c>
      <c r="B29" s="26" t="s">
        <v>209</v>
      </c>
      <c r="C29" s="203">
        <v>5200</v>
      </c>
      <c r="D29" s="16"/>
    </row>
    <row r="30" spans="1:14" ht="102.75" customHeight="1" x14ac:dyDescent="0.35">
      <c r="A30" s="25" t="s">
        <v>594</v>
      </c>
      <c r="B30" s="26" t="s">
        <v>593</v>
      </c>
      <c r="C30" s="203">
        <v>100</v>
      </c>
      <c r="D30" s="16"/>
    </row>
    <row r="31" spans="1:14" ht="90" x14ac:dyDescent="0.35">
      <c r="A31" s="25" t="s">
        <v>330</v>
      </c>
      <c r="B31" s="26" t="s">
        <v>331</v>
      </c>
      <c r="C31" s="203">
        <v>0</v>
      </c>
      <c r="D31" s="16"/>
    </row>
    <row r="32" spans="1:14" ht="90" x14ac:dyDescent="0.35">
      <c r="A32" s="25" t="s">
        <v>280</v>
      </c>
      <c r="B32" s="26" t="s">
        <v>279</v>
      </c>
      <c r="C32" s="203">
        <v>0</v>
      </c>
      <c r="D32" s="16"/>
    </row>
    <row r="33" spans="1:8" ht="36" x14ac:dyDescent="0.35">
      <c r="A33" s="26" t="s">
        <v>220</v>
      </c>
      <c r="B33" s="26" t="s">
        <v>210</v>
      </c>
      <c r="C33" s="203">
        <v>0</v>
      </c>
      <c r="D33" s="20"/>
      <c r="E33" s="19"/>
    </row>
    <row r="34" spans="1:8" ht="38.25" customHeight="1" x14ac:dyDescent="0.35">
      <c r="A34" s="25" t="s">
        <v>211</v>
      </c>
      <c r="B34" s="26" t="s">
        <v>212</v>
      </c>
      <c r="C34" s="203">
        <f>100+788.8+82.9</f>
        <v>971.69999999999993</v>
      </c>
      <c r="D34" s="192"/>
    </row>
    <row r="35" spans="1:8" ht="54" x14ac:dyDescent="0.35">
      <c r="A35" s="25" t="s">
        <v>221</v>
      </c>
      <c r="B35" s="26" t="s">
        <v>213</v>
      </c>
      <c r="C35" s="203">
        <v>0</v>
      </c>
    </row>
    <row r="36" spans="1:8" ht="108" hidden="1" x14ac:dyDescent="0.35">
      <c r="A36" s="106" t="s">
        <v>383</v>
      </c>
      <c r="B36" s="198" t="s">
        <v>384</v>
      </c>
      <c r="C36" s="203"/>
    </row>
    <row r="37" spans="1:8" ht="107.4" hidden="1" customHeight="1" x14ac:dyDescent="0.35">
      <c r="A37" s="106" t="s">
        <v>344</v>
      </c>
      <c r="B37" s="198" t="s">
        <v>343</v>
      </c>
      <c r="C37" s="203"/>
    </row>
    <row r="38" spans="1:8" ht="18" hidden="1" x14ac:dyDescent="0.35">
      <c r="A38" s="106"/>
      <c r="B38" s="198"/>
      <c r="C38" s="203"/>
    </row>
    <row r="39" spans="1:8" ht="160.5" hidden="1" customHeight="1" x14ac:dyDescent="0.35">
      <c r="A39" s="106" t="s">
        <v>389</v>
      </c>
      <c r="B39" s="198" t="s">
        <v>390</v>
      </c>
      <c r="C39" s="203"/>
    </row>
    <row r="40" spans="1:8" ht="90" x14ac:dyDescent="0.35">
      <c r="A40" s="106" t="s">
        <v>389</v>
      </c>
      <c r="B40" s="198" t="s">
        <v>390</v>
      </c>
      <c r="C40" s="203">
        <v>0</v>
      </c>
    </row>
    <row r="41" spans="1:8" ht="17.399999999999999" x14ac:dyDescent="0.3">
      <c r="A41" s="85" t="s">
        <v>222</v>
      </c>
      <c r="B41" s="196" t="s">
        <v>63</v>
      </c>
      <c r="C41" s="202">
        <f>C42+C47</f>
        <v>13695.1</v>
      </c>
    </row>
    <row r="42" spans="1:8" ht="34.799999999999997" x14ac:dyDescent="0.3">
      <c r="A42" s="27" t="s">
        <v>223</v>
      </c>
      <c r="B42" s="197" t="s">
        <v>214</v>
      </c>
      <c r="C42" s="202">
        <f>SUM(C43:C46)</f>
        <v>13695.1</v>
      </c>
    </row>
    <row r="43" spans="1:8" ht="36" x14ac:dyDescent="0.35">
      <c r="A43" s="25" t="s">
        <v>190</v>
      </c>
      <c r="B43" s="26" t="s">
        <v>215</v>
      </c>
      <c r="C43" s="203">
        <v>12473.2</v>
      </c>
    </row>
    <row r="44" spans="1:8" ht="54" x14ac:dyDescent="0.35">
      <c r="A44" s="25" t="s">
        <v>295</v>
      </c>
      <c r="B44" s="26" t="s">
        <v>413</v>
      </c>
      <c r="C44" s="203">
        <f>419.1+2.8</f>
        <v>421.90000000000003</v>
      </c>
      <c r="D44" s="179">
        <v>2.8</v>
      </c>
      <c r="E44" s="15"/>
      <c r="F44" s="15"/>
      <c r="G44" s="15"/>
      <c r="H44" s="15"/>
    </row>
    <row r="45" spans="1:8" ht="36" x14ac:dyDescent="0.35">
      <c r="A45" s="25" t="s">
        <v>295</v>
      </c>
      <c r="B45" s="26" t="s">
        <v>174</v>
      </c>
      <c r="C45" s="203">
        <v>30</v>
      </c>
    </row>
    <row r="46" spans="1:8" ht="47.4" customHeight="1" x14ac:dyDescent="0.35">
      <c r="A46" s="25" t="s">
        <v>381</v>
      </c>
      <c r="B46" s="26" t="s">
        <v>378</v>
      </c>
      <c r="C46" s="203">
        <v>770</v>
      </c>
      <c r="D46">
        <v>770</v>
      </c>
    </row>
    <row r="47" spans="1:8" ht="17.399999999999999" hidden="1" x14ac:dyDescent="0.3">
      <c r="A47" s="27" t="s">
        <v>385</v>
      </c>
      <c r="B47" s="195" t="s">
        <v>386</v>
      </c>
      <c r="C47" s="202">
        <f>C48</f>
        <v>0</v>
      </c>
    </row>
    <row r="48" spans="1:8" ht="36" hidden="1" x14ac:dyDescent="0.35">
      <c r="A48" s="25" t="s">
        <v>387</v>
      </c>
      <c r="B48" s="193" t="s">
        <v>388</v>
      </c>
      <c r="C48" s="291"/>
    </row>
    <row r="49" spans="1:15" ht="19.95" customHeight="1" x14ac:dyDescent="0.3">
      <c r="A49" s="25"/>
      <c r="B49" s="194" t="s">
        <v>3</v>
      </c>
      <c r="C49" s="202">
        <f>C15+C41</f>
        <v>36110.800000000003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8" x14ac:dyDescent="0.25">
      <c r="A50" s="233"/>
      <c r="B50" s="233"/>
      <c r="C50" s="233"/>
    </row>
    <row r="51" spans="1:15" ht="1.2" customHeight="1" x14ac:dyDescent="0.35">
      <c r="A51" s="232"/>
      <c r="B51" s="232"/>
      <c r="C51" s="232"/>
    </row>
    <row r="52" spans="1:15" ht="18" x14ac:dyDescent="0.25">
      <c r="A52" s="233" t="s">
        <v>321</v>
      </c>
      <c r="B52" s="233"/>
      <c r="C52" s="233"/>
    </row>
    <row r="53" spans="1:15" ht="18" x14ac:dyDescent="0.25">
      <c r="A53" s="233" t="s">
        <v>451</v>
      </c>
      <c r="B53" s="233"/>
      <c r="C53" s="233"/>
    </row>
    <row r="54" spans="1:15" ht="17.399999999999999" x14ac:dyDescent="0.3">
      <c r="A54" s="133"/>
      <c r="B54" s="133"/>
      <c r="C54" s="133"/>
    </row>
    <row r="55" spans="1:15" ht="17.399999999999999" x14ac:dyDescent="0.3">
      <c r="A55" s="133"/>
      <c r="B55" s="133"/>
      <c r="C55" s="133"/>
    </row>
    <row r="56" spans="1:15" ht="17.399999999999999" x14ac:dyDescent="0.3">
      <c r="A56" s="133"/>
      <c r="B56" s="133"/>
      <c r="C56" s="133"/>
    </row>
    <row r="57" spans="1:15" ht="17.399999999999999" x14ac:dyDescent="0.3">
      <c r="A57" s="133"/>
      <c r="B57" s="133"/>
      <c r="C57" s="133"/>
    </row>
    <row r="58" spans="1:15" ht="17.399999999999999" x14ac:dyDescent="0.3">
      <c r="A58" s="133"/>
      <c r="B58" s="133"/>
      <c r="C58" s="133"/>
    </row>
    <row r="59" spans="1:15" ht="17.399999999999999" x14ac:dyDescent="0.3">
      <c r="A59" s="133"/>
      <c r="B59" s="133"/>
      <c r="C59" s="133"/>
    </row>
    <row r="60" spans="1:15" ht="17.399999999999999" x14ac:dyDescent="0.3">
      <c r="A60" s="133"/>
      <c r="B60" s="133"/>
      <c r="C60" s="133"/>
    </row>
    <row r="61" spans="1:15" ht="17.399999999999999" x14ac:dyDescent="0.3">
      <c r="A61" s="133"/>
      <c r="B61" s="133"/>
      <c r="C61" s="133"/>
    </row>
    <row r="62" spans="1:15" ht="17.399999999999999" x14ac:dyDescent="0.3">
      <c r="A62" s="133"/>
      <c r="B62" s="133"/>
      <c r="C62" s="133"/>
    </row>
    <row r="63" spans="1:15" ht="17.399999999999999" x14ac:dyDescent="0.3">
      <c r="A63" s="133"/>
      <c r="B63" s="133"/>
      <c r="C63" s="133"/>
    </row>
    <row r="64" spans="1:15" ht="17.399999999999999" x14ac:dyDescent="0.3">
      <c r="A64" s="133"/>
      <c r="B64" s="133"/>
      <c r="C64" s="133"/>
    </row>
    <row r="65" spans="1:3" ht="17.399999999999999" x14ac:dyDescent="0.3">
      <c r="A65" s="133"/>
      <c r="B65" s="133"/>
      <c r="C65" s="133"/>
    </row>
    <row r="66" spans="1:3" ht="17.399999999999999" x14ac:dyDescent="0.3">
      <c r="A66" s="133"/>
      <c r="B66" s="133"/>
      <c r="C66" s="133"/>
    </row>
    <row r="67" spans="1:3" ht="17.399999999999999" x14ac:dyDescent="0.3">
      <c r="A67" s="133"/>
      <c r="B67" s="133"/>
      <c r="C67" s="133"/>
    </row>
    <row r="68" spans="1:3" ht="17.399999999999999" x14ac:dyDescent="0.3">
      <c r="A68" s="133"/>
      <c r="B68" s="133"/>
      <c r="C68" s="133"/>
    </row>
    <row r="69" spans="1:3" ht="17.399999999999999" x14ac:dyDescent="0.3">
      <c r="A69" s="133"/>
      <c r="B69" s="133"/>
      <c r="C69" s="133"/>
    </row>
    <row r="70" spans="1:3" ht="17.399999999999999" x14ac:dyDescent="0.3">
      <c r="A70" s="133"/>
      <c r="B70" s="133"/>
      <c r="C70" s="133"/>
    </row>
    <row r="71" spans="1:3" ht="17.399999999999999" x14ac:dyDescent="0.3">
      <c r="A71" s="133"/>
      <c r="B71" s="133"/>
      <c r="C71" s="133"/>
    </row>
    <row r="72" spans="1:3" ht="17.399999999999999" x14ac:dyDescent="0.3">
      <c r="A72" s="133"/>
      <c r="B72" s="133"/>
      <c r="C72" s="133"/>
    </row>
    <row r="73" spans="1:3" ht="17.399999999999999" x14ac:dyDescent="0.3">
      <c r="A73" s="133"/>
      <c r="B73" s="133"/>
      <c r="C73" s="133"/>
    </row>
    <row r="74" spans="1:3" ht="17.399999999999999" x14ac:dyDescent="0.3">
      <c r="A74" s="133"/>
      <c r="B74" s="133"/>
      <c r="C74" s="133"/>
    </row>
    <row r="75" spans="1:3" ht="17.399999999999999" x14ac:dyDescent="0.3">
      <c r="A75" s="133"/>
      <c r="B75" s="133"/>
      <c r="C75" s="133"/>
    </row>
    <row r="76" spans="1:3" ht="17.399999999999999" x14ac:dyDescent="0.3">
      <c r="A76" s="133"/>
      <c r="B76" s="133"/>
      <c r="C76" s="133"/>
    </row>
    <row r="77" spans="1:3" ht="17.399999999999999" x14ac:dyDescent="0.3">
      <c r="A77" s="133"/>
      <c r="B77" s="133"/>
      <c r="C77" s="133"/>
    </row>
    <row r="78" spans="1:3" ht="17.399999999999999" x14ac:dyDescent="0.3">
      <c r="A78" s="133"/>
      <c r="B78" s="133"/>
      <c r="C78" s="133"/>
    </row>
    <row r="79" spans="1:3" ht="17.399999999999999" x14ac:dyDescent="0.3">
      <c r="A79" s="133"/>
      <c r="B79" s="133"/>
      <c r="C79" s="133"/>
    </row>
    <row r="80" spans="1:3" ht="17.399999999999999" x14ac:dyDescent="0.3">
      <c r="A80" s="133"/>
      <c r="B80" s="133"/>
      <c r="C80" s="133"/>
    </row>
    <row r="81" spans="1:3" ht="17.399999999999999" x14ac:dyDescent="0.3">
      <c r="A81" s="133"/>
      <c r="B81" s="133"/>
      <c r="C81" s="133"/>
    </row>
    <row r="82" spans="1:3" ht="17.399999999999999" x14ac:dyDescent="0.3">
      <c r="A82" s="133"/>
      <c r="B82" s="133"/>
      <c r="C82" s="133"/>
    </row>
    <row r="83" spans="1:3" ht="17.399999999999999" x14ac:dyDescent="0.3">
      <c r="A83" s="133"/>
      <c r="B83" s="133"/>
      <c r="C83" s="133"/>
    </row>
    <row r="84" spans="1:3" ht="17.399999999999999" x14ac:dyDescent="0.3">
      <c r="A84" s="133"/>
      <c r="B84" s="133"/>
      <c r="C84" s="133"/>
    </row>
    <row r="85" spans="1:3" ht="17.399999999999999" x14ac:dyDescent="0.3">
      <c r="A85" s="133"/>
      <c r="B85" s="133"/>
      <c r="C85" s="133"/>
    </row>
    <row r="86" spans="1:3" ht="17.399999999999999" x14ac:dyDescent="0.3">
      <c r="A86" s="133"/>
      <c r="B86" s="133"/>
      <c r="C86" s="133"/>
    </row>
    <row r="87" spans="1:3" ht="17.399999999999999" x14ac:dyDescent="0.3">
      <c r="A87" s="133"/>
      <c r="B87" s="133"/>
      <c r="C87" s="133"/>
    </row>
    <row r="88" spans="1:3" ht="17.399999999999999" x14ac:dyDescent="0.3">
      <c r="A88" s="133"/>
      <c r="B88" s="133"/>
      <c r="C88" s="133"/>
    </row>
    <row r="89" spans="1:3" ht="17.399999999999999" x14ac:dyDescent="0.3">
      <c r="A89" s="133"/>
      <c r="B89" s="133"/>
      <c r="C89" s="133"/>
    </row>
    <row r="90" spans="1:3" ht="17.399999999999999" x14ac:dyDescent="0.3">
      <c r="A90" s="133"/>
      <c r="B90" s="133"/>
      <c r="C90" s="133"/>
    </row>
    <row r="91" spans="1:3" ht="17.399999999999999" x14ac:dyDescent="0.3">
      <c r="A91" s="133"/>
      <c r="B91" s="133"/>
      <c r="C91" s="133"/>
    </row>
    <row r="92" spans="1:3" ht="17.399999999999999" x14ac:dyDescent="0.3">
      <c r="A92" s="133"/>
      <c r="B92" s="133"/>
      <c r="C92" s="133"/>
    </row>
    <row r="93" spans="1:3" ht="17.399999999999999" x14ac:dyDescent="0.3">
      <c r="A93" s="133"/>
      <c r="B93" s="133"/>
      <c r="C93" s="133"/>
    </row>
    <row r="94" spans="1:3" ht="17.399999999999999" x14ac:dyDescent="0.3">
      <c r="A94" s="133"/>
      <c r="B94" s="133"/>
      <c r="C94" s="133"/>
    </row>
    <row r="95" spans="1:3" ht="17.399999999999999" x14ac:dyDescent="0.3">
      <c r="A95" s="133"/>
      <c r="B95" s="133"/>
      <c r="C95" s="133"/>
    </row>
    <row r="96" spans="1:3" ht="17.399999999999999" x14ac:dyDescent="0.3">
      <c r="A96" s="133"/>
      <c r="B96" s="133"/>
      <c r="C96" s="133"/>
    </row>
    <row r="97" spans="1:3" ht="17.399999999999999" x14ac:dyDescent="0.3">
      <c r="A97" s="133"/>
      <c r="B97" s="133"/>
      <c r="C97" s="133"/>
    </row>
    <row r="98" spans="1:3" ht="17.399999999999999" x14ac:dyDescent="0.3">
      <c r="A98" s="133"/>
      <c r="B98" s="133"/>
      <c r="C98" s="133"/>
    </row>
    <row r="99" spans="1:3" ht="17.399999999999999" x14ac:dyDescent="0.3">
      <c r="A99" s="133"/>
      <c r="B99" s="133"/>
      <c r="C99" s="133"/>
    </row>
    <row r="100" spans="1:3" ht="17.399999999999999" x14ac:dyDescent="0.3">
      <c r="A100" s="133"/>
      <c r="B100" s="133"/>
      <c r="C100" s="133"/>
    </row>
    <row r="101" spans="1:3" ht="17.399999999999999" x14ac:dyDescent="0.3">
      <c r="A101" s="133"/>
      <c r="B101" s="133"/>
      <c r="C101" s="133"/>
    </row>
    <row r="102" spans="1:3" ht="17.399999999999999" x14ac:dyDescent="0.3">
      <c r="A102" s="133"/>
      <c r="B102" s="133"/>
      <c r="C102" s="133"/>
    </row>
    <row r="103" spans="1:3" ht="17.399999999999999" x14ac:dyDescent="0.3">
      <c r="A103" s="133"/>
      <c r="B103" s="133"/>
      <c r="C103" s="133"/>
    </row>
    <row r="104" spans="1:3" ht="17.399999999999999" x14ac:dyDescent="0.3">
      <c r="A104" s="133"/>
      <c r="B104" s="133"/>
      <c r="C104" s="133"/>
    </row>
    <row r="105" spans="1:3" ht="17.399999999999999" x14ac:dyDescent="0.3">
      <c r="A105" s="133"/>
      <c r="B105" s="133"/>
      <c r="C105" s="133"/>
    </row>
    <row r="106" spans="1:3" ht="17.399999999999999" x14ac:dyDescent="0.3">
      <c r="A106" s="133"/>
      <c r="B106" s="133"/>
      <c r="C106" s="133"/>
    </row>
    <row r="107" spans="1:3" ht="17.399999999999999" x14ac:dyDescent="0.3">
      <c r="A107" s="133"/>
      <c r="B107" s="133"/>
      <c r="C107" s="133"/>
    </row>
    <row r="108" spans="1:3" ht="17.399999999999999" x14ac:dyDescent="0.3">
      <c r="A108" s="133"/>
      <c r="B108" s="133"/>
      <c r="C108" s="133"/>
    </row>
    <row r="109" spans="1:3" ht="17.399999999999999" x14ac:dyDescent="0.3">
      <c r="A109" s="133"/>
      <c r="B109" s="133"/>
      <c r="C109" s="133"/>
    </row>
    <row r="110" spans="1:3" ht="17.399999999999999" x14ac:dyDescent="0.3">
      <c r="A110" s="133"/>
      <c r="B110" s="133"/>
      <c r="C110" s="133"/>
    </row>
    <row r="111" spans="1:3" ht="17.399999999999999" x14ac:dyDescent="0.3">
      <c r="A111" s="133"/>
      <c r="B111" s="133"/>
      <c r="C111" s="133"/>
    </row>
    <row r="112" spans="1:3" ht="17.399999999999999" x14ac:dyDescent="0.3">
      <c r="A112" s="133"/>
      <c r="B112" s="133"/>
      <c r="C112" s="133"/>
    </row>
    <row r="113" spans="1:3" ht="17.399999999999999" x14ac:dyDescent="0.3">
      <c r="A113" s="133"/>
      <c r="B113" s="133"/>
      <c r="C113" s="133"/>
    </row>
    <row r="114" spans="1:3" ht="17.399999999999999" x14ac:dyDescent="0.3">
      <c r="A114" s="133"/>
      <c r="B114" s="133"/>
      <c r="C114" s="133"/>
    </row>
    <row r="115" spans="1:3" ht="17.399999999999999" x14ac:dyDescent="0.3">
      <c r="A115" s="133"/>
      <c r="B115" s="133"/>
      <c r="C115" s="133"/>
    </row>
    <row r="116" spans="1:3" ht="17.399999999999999" x14ac:dyDescent="0.3">
      <c r="A116" s="133"/>
      <c r="B116" s="133"/>
      <c r="C116" s="133"/>
    </row>
    <row r="117" spans="1:3" ht="17.399999999999999" x14ac:dyDescent="0.3">
      <c r="A117" s="133"/>
      <c r="B117" s="133"/>
      <c r="C117" s="133"/>
    </row>
    <row r="118" spans="1:3" ht="17.399999999999999" x14ac:dyDescent="0.3">
      <c r="A118" s="133"/>
      <c r="B118" s="133"/>
      <c r="C118" s="133"/>
    </row>
    <row r="119" spans="1:3" ht="17.399999999999999" x14ac:dyDescent="0.3">
      <c r="A119" s="133"/>
      <c r="B119" s="133"/>
      <c r="C119" s="133"/>
    </row>
    <row r="120" spans="1:3" ht="17.399999999999999" x14ac:dyDescent="0.3">
      <c r="A120" s="133"/>
      <c r="B120" s="133"/>
      <c r="C120" s="133"/>
    </row>
    <row r="121" spans="1:3" ht="17.399999999999999" x14ac:dyDescent="0.3">
      <c r="A121" s="133"/>
      <c r="B121" s="133"/>
      <c r="C121" s="133"/>
    </row>
    <row r="122" spans="1:3" ht="17.399999999999999" x14ac:dyDescent="0.3">
      <c r="A122" s="133"/>
      <c r="B122" s="133"/>
      <c r="C122" s="133"/>
    </row>
    <row r="123" spans="1:3" ht="17.399999999999999" x14ac:dyDescent="0.3">
      <c r="A123" s="133"/>
      <c r="B123" s="133"/>
      <c r="C123" s="133"/>
    </row>
    <row r="124" spans="1:3" ht="17.399999999999999" x14ac:dyDescent="0.3">
      <c r="A124" s="133"/>
      <c r="B124" s="133"/>
      <c r="C124" s="133"/>
    </row>
    <row r="125" spans="1:3" ht="17.399999999999999" x14ac:dyDescent="0.3">
      <c r="A125" s="133"/>
      <c r="B125" s="133"/>
      <c r="C125" s="133"/>
    </row>
    <row r="126" spans="1:3" ht="17.399999999999999" x14ac:dyDescent="0.3">
      <c r="A126" s="133"/>
      <c r="B126" s="133"/>
      <c r="C126" s="133"/>
    </row>
    <row r="127" spans="1:3" ht="17.399999999999999" x14ac:dyDescent="0.3">
      <c r="A127" s="133"/>
      <c r="B127" s="133"/>
      <c r="C127" s="133"/>
    </row>
    <row r="128" spans="1:3" ht="17.399999999999999" x14ac:dyDescent="0.3">
      <c r="A128" s="133"/>
      <c r="B128" s="133"/>
      <c r="C128" s="133"/>
    </row>
    <row r="129" spans="1:3" ht="17.399999999999999" x14ac:dyDescent="0.3">
      <c r="A129" s="133"/>
      <c r="B129" s="133"/>
      <c r="C129" s="133"/>
    </row>
    <row r="130" spans="1:3" ht="17.399999999999999" x14ac:dyDescent="0.3">
      <c r="A130" s="133"/>
      <c r="B130" s="133"/>
      <c r="C130" s="133"/>
    </row>
    <row r="131" spans="1:3" ht="17.399999999999999" x14ac:dyDescent="0.3">
      <c r="A131" s="133"/>
      <c r="B131" s="133"/>
      <c r="C131" s="133"/>
    </row>
    <row r="132" spans="1:3" ht="17.399999999999999" x14ac:dyDescent="0.3">
      <c r="A132" s="133"/>
      <c r="B132" s="133"/>
      <c r="C132" s="133"/>
    </row>
    <row r="133" spans="1:3" ht="17.399999999999999" x14ac:dyDescent="0.3">
      <c r="A133" s="133"/>
      <c r="B133" s="133"/>
      <c r="C133" s="133"/>
    </row>
    <row r="134" spans="1:3" ht="17.399999999999999" x14ac:dyDescent="0.3">
      <c r="A134" s="133"/>
      <c r="B134" s="133"/>
      <c r="C134" s="133"/>
    </row>
    <row r="135" spans="1:3" ht="17.399999999999999" x14ac:dyDescent="0.3">
      <c r="A135" s="133"/>
      <c r="B135" s="133"/>
      <c r="C135" s="133"/>
    </row>
    <row r="136" spans="1:3" ht="17.399999999999999" x14ac:dyDescent="0.3">
      <c r="A136" s="133"/>
      <c r="B136" s="133"/>
      <c r="C136" s="133"/>
    </row>
    <row r="137" spans="1:3" ht="17.399999999999999" x14ac:dyDescent="0.3">
      <c r="A137" s="133"/>
      <c r="B137" s="133"/>
      <c r="C137" s="133"/>
    </row>
    <row r="138" spans="1:3" ht="17.399999999999999" x14ac:dyDescent="0.3">
      <c r="A138" s="133"/>
      <c r="B138" s="133"/>
      <c r="C138" s="133"/>
    </row>
    <row r="139" spans="1:3" ht="17.399999999999999" x14ac:dyDescent="0.3">
      <c r="A139" s="133"/>
      <c r="B139" s="133"/>
      <c r="C139" s="133"/>
    </row>
    <row r="140" spans="1:3" ht="17.399999999999999" x14ac:dyDescent="0.3">
      <c r="A140" s="133"/>
      <c r="B140" s="133"/>
      <c r="C140" s="133"/>
    </row>
    <row r="141" spans="1:3" ht="17.399999999999999" x14ac:dyDescent="0.3">
      <c r="A141" s="133"/>
      <c r="B141" s="133"/>
      <c r="C141" s="133"/>
    </row>
    <row r="142" spans="1:3" ht="17.399999999999999" x14ac:dyDescent="0.3">
      <c r="A142" s="133"/>
      <c r="B142" s="133"/>
      <c r="C142" s="133"/>
    </row>
    <row r="143" spans="1:3" ht="17.399999999999999" x14ac:dyDescent="0.3">
      <c r="A143" s="133"/>
      <c r="B143" s="133"/>
      <c r="C143" s="133"/>
    </row>
    <row r="144" spans="1:3" ht="17.399999999999999" x14ac:dyDescent="0.3">
      <c r="A144" s="133"/>
      <c r="B144" s="133"/>
      <c r="C144" s="133"/>
    </row>
    <row r="145" spans="1:3" ht="17.399999999999999" x14ac:dyDescent="0.3">
      <c r="A145" s="133"/>
      <c r="B145" s="133"/>
      <c r="C145" s="133"/>
    </row>
    <row r="146" spans="1:3" ht="17.399999999999999" x14ac:dyDescent="0.3">
      <c r="A146" s="133"/>
      <c r="B146" s="133"/>
      <c r="C146" s="133"/>
    </row>
    <row r="147" spans="1:3" ht="17.399999999999999" x14ac:dyDescent="0.3">
      <c r="A147" s="133"/>
      <c r="B147" s="133"/>
      <c r="C147" s="133"/>
    </row>
    <row r="148" spans="1:3" ht="17.399999999999999" x14ac:dyDescent="0.3">
      <c r="A148" s="133"/>
      <c r="B148" s="133"/>
      <c r="C148" s="133"/>
    </row>
    <row r="149" spans="1:3" ht="17.399999999999999" x14ac:dyDescent="0.3">
      <c r="A149" s="133"/>
      <c r="B149" s="133"/>
      <c r="C149" s="133"/>
    </row>
    <row r="150" spans="1:3" ht="17.399999999999999" x14ac:dyDescent="0.3">
      <c r="A150" s="133"/>
      <c r="B150" s="133"/>
      <c r="C150" s="133"/>
    </row>
    <row r="151" spans="1:3" ht="17.399999999999999" x14ac:dyDescent="0.3">
      <c r="A151" s="133"/>
      <c r="B151" s="133"/>
      <c r="C151" s="133"/>
    </row>
    <row r="152" spans="1:3" ht="17.399999999999999" x14ac:dyDescent="0.3">
      <c r="A152" s="133"/>
      <c r="B152" s="133"/>
      <c r="C152" s="133"/>
    </row>
    <row r="153" spans="1:3" ht="17.399999999999999" x14ac:dyDescent="0.3">
      <c r="A153" s="133"/>
      <c r="B153" s="133"/>
      <c r="C153" s="133"/>
    </row>
    <row r="154" spans="1:3" ht="17.399999999999999" x14ac:dyDescent="0.3">
      <c r="A154" s="133"/>
      <c r="B154" s="133"/>
      <c r="C154" s="133"/>
    </row>
    <row r="155" spans="1:3" ht="17.399999999999999" x14ac:dyDescent="0.3">
      <c r="A155" s="133"/>
      <c r="B155" s="133"/>
      <c r="C155" s="133"/>
    </row>
    <row r="156" spans="1:3" ht="17.399999999999999" x14ac:dyDescent="0.3">
      <c r="A156" s="133"/>
      <c r="B156" s="133"/>
      <c r="C156" s="133"/>
    </row>
    <row r="157" spans="1:3" ht="17.399999999999999" x14ac:dyDescent="0.3">
      <c r="A157" s="133"/>
      <c r="B157" s="133"/>
      <c r="C157" s="133"/>
    </row>
    <row r="158" spans="1:3" ht="17.399999999999999" x14ac:dyDescent="0.3">
      <c r="A158" s="133"/>
      <c r="B158" s="133"/>
      <c r="C158" s="133"/>
    </row>
    <row r="159" spans="1:3" ht="17.399999999999999" x14ac:dyDescent="0.3">
      <c r="A159" s="133"/>
      <c r="B159" s="133"/>
      <c r="C159" s="133"/>
    </row>
    <row r="160" spans="1:3" ht="17.399999999999999" x14ac:dyDescent="0.3">
      <c r="A160" s="133"/>
      <c r="B160" s="180"/>
      <c r="C160" s="133"/>
    </row>
    <row r="161" spans="1:3" ht="17.399999999999999" x14ac:dyDescent="0.3">
      <c r="A161" s="133"/>
      <c r="B161" s="180"/>
      <c r="C161" s="133"/>
    </row>
    <row r="162" spans="1:3" ht="17.399999999999999" x14ac:dyDescent="0.3">
      <c r="A162" s="133"/>
      <c r="B162" s="180"/>
      <c r="C162" s="133"/>
    </row>
    <row r="163" spans="1:3" ht="17.399999999999999" x14ac:dyDescent="0.3">
      <c r="A163" s="133"/>
      <c r="B163" s="180"/>
      <c r="C163" s="133"/>
    </row>
    <row r="164" spans="1:3" ht="17.399999999999999" x14ac:dyDescent="0.3">
      <c r="A164" s="133"/>
      <c r="B164" s="180"/>
      <c r="C164" s="133"/>
    </row>
    <row r="165" spans="1:3" ht="17.399999999999999" x14ac:dyDescent="0.3">
      <c r="A165" s="133"/>
      <c r="B165" s="180"/>
      <c r="C165" s="133"/>
    </row>
    <row r="166" spans="1:3" ht="17.399999999999999" x14ac:dyDescent="0.3">
      <c r="A166" s="133"/>
      <c r="B166" s="180"/>
      <c r="C166" s="133"/>
    </row>
    <row r="167" spans="1:3" ht="17.399999999999999" x14ac:dyDescent="0.3">
      <c r="A167" s="133"/>
      <c r="B167" s="180"/>
      <c r="C167" s="133"/>
    </row>
    <row r="168" spans="1:3" ht="17.399999999999999" x14ac:dyDescent="0.3">
      <c r="A168" s="133"/>
      <c r="B168" s="180"/>
      <c r="C168" s="133"/>
    </row>
    <row r="169" spans="1:3" ht="17.399999999999999" x14ac:dyDescent="0.3">
      <c r="A169" s="133"/>
      <c r="B169" s="180"/>
      <c r="C169" s="133"/>
    </row>
    <row r="170" spans="1:3" ht="17.399999999999999" x14ac:dyDescent="0.3">
      <c r="A170" s="133"/>
      <c r="B170" s="180"/>
      <c r="C170" s="133"/>
    </row>
    <row r="171" spans="1:3" ht="17.399999999999999" x14ac:dyDescent="0.3">
      <c r="A171" s="133"/>
      <c r="B171" s="180"/>
      <c r="C171" s="133"/>
    </row>
    <row r="172" spans="1:3" ht="17.399999999999999" x14ac:dyDescent="0.3">
      <c r="A172" s="133"/>
      <c r="B172" s="180"/>
      <c r="C172" s="133"/>
    </row>
    <row r="173" spans="1:3" ht="17.399999999999999" x14ac:dyDescent="0.3">
      <c r="A173" s="133"/>
      <c r="B173" s="180"/>
      <c r="C173" s="133"/>
    </row>
    <row r="174" spans="1:3" ht="17.399999999999999" x14ac:dyDescent="0.3">
      <c r="A174" s="133"/>
      <c r="B174" s="180"/>
      <c r="C174" s="133"/>
    </row>
    <row r="175" spans="1:3" ht="17.399999999999999" x14ac:dyDescent="0.3">
      <c r="A175" s="133"/>
      <c r="B175" s="180"/>
      <c r="C175" s="133"/>
    </row>
    <row r="176" spans="1:3" ht="17.399999999999999" x14ac:dyDescent="0.3">
      <c r="A176" s="133"/>
      <c r="B176" s="180"/>
      <c r="C176" s="133"/>
    </row>
    <row r="177" spans="1:3" ht="17.399999999999999" x14ac:dyDescent="0.3">
      <c r="A177" s="133"/>
      <c r="B177" s="180"/>
      <c r="C177" s="133"/>
    </row>
    <row r="178" spans="1:3" ht="17.399999999999999" x14ac:dyDescent="0.3">
      <c r="A178" s="133"/>
      <c r="B178" s="180"/>
      <c r="C178" s="133"/>
    </row>
    <row r="179" spans="1:3" ht="17.399999999999999" x14ac:dyDescent="0.3">
      <c r="A179" s="133"/>
      <c r="B179" s="180"/>
      <c r="C179" s="133"/>
    </row>
    <row r="180" spans="1:3" ht="17.399999999999999" x14ac:dyDescent="0.3">
      <c r="A180" s="133"/>
      <c r="B180" s="180"/>
      <c r="C180" s="133"/>
    </row>
    <row r="181" spans="1:3" ht="17.399999999999999" x14ac:dyDescent="0.3">
      <c r="A181" s="133"/>
      <c r="B181" s="180"/>
      <c r="C181" s="133"/>
    </row>
    <row r="182" spans="1:3" ht="17.399999999999999" x14ac:dyDescent="0.3">
      <c r="A182" s="133"/>
      <c r="B182" s="180"/>
      <c r="C182" s="133"/>
    </row>
    <row r="183" spans="1:3" ht="17.399999999999999" x14ac:dyDescent="0.3">
      <c r="A183" s="133"/>
      <c r="B183" s="180"/>
      <c r="C183" s="133"/>
    </row>
    <row r="184" spans="1:3" ht="17.399999999999999" x14ac:dyDescent="0.3">
      <c r="A184" s="133"/>
      <c r="B184" s="180"/>
      <c r="C184" s="133"/>
    </row>
    <row r="185" spans="1:3" ht="17.399999999999999" x14ac:dyDescent="0.3">
      <c r="A185" s="133"/>
      <c r="B185" s="180"/>
      <c r="C185" s="133"/>
    </row>
    <row r="186" spans="1:3" ht="17.399999999999999" x14ac:dyDescent="0.3">
      <c r="A186" s="133"/>
      <c r="B186" s="180"/>
      <c r="C186" s="133"/>
    </row>
    <row r="187" spans="1:3" ht="17.399999999999999" x14ac:dyDescent="0.3">
      <c r="A187" s="133"/>
      <c r="B187" s="180"/>
      <c r="C187" s="133"/>
    </row>
    <row r="188" spans="1:3" ht="17.399999999999999" x14ac:dyDescent="0.3">
      <c r="A188" s="133"/>
      <c r="B188" s="180"/>
      <c r="C188" s="133"/>
    </row>
    <row r="189" spans="1:3" ht="17.399999999999999" x14ac:dyDescent="0.3">
      <c r="A189" s="133"/>
      <c r="B189" s="180"/>
      <c r="C189" s="133"/>
    </row>
    <row r="190" spans="1:3" ht="17.399999999999999" x14ac:dyDescent="0.3">
      <c r="A190" s="133"/>
      <c r="B190" s="180"/>
      <c r="C190" s="133"/>
    </row>
    <row r="191" spans="1:3" ht="17.399999999999999" x14ac:dyDescent="0.3">
      <c r="A191" s="133"/>
      <c r="B191" s="180"/>
      <c r="C191" s="133"/>
    </row>
    <row r="192" spans="1:3" ht="17.399999999999999" x14ac:dyDescent="0.3">
      <c r="A192" s="133"/>
      <c r="B192" s="180"/>
      <c r="C192" s="133"/>
    </row>
    <row r="193" spans="1:3" ht="17.399999999999999" x14ac:dyDescent="0.3">
      <c r="A193" s="133"/>
      <c r="B193" s="180"/>
      <c r="C193" s="133"/>
    </row>
    <row r="194" spans="1:3" ht="17.399999999999999" x14ac:dyDescent="0.3">
      <c r="A194" s="133"/>
      <c r="B194" s="180"/>
      <c r="C194" s="133"/>
    </row>
    <row r="195" spans="1:3" ht="17.399999999999999" x14ac:dyDescent="0.3">
      <c r="A195" s="133"/>
      <c r="B195" s="180"/>
      <c r="C195" s="133"/>
    </row>
    <row r="196" spans="1:3" ht="17.399999999999999" x14ac:dyDescent="0.3">
      <c r="A196" s="133"/>
      <c r="B196" s="180"/>
      <c r="C196" s="133"/>
    </row>
    <row r="197" spans="1:3" ht="17.399999999999999" x14ac:dyDescent="0.3">
      <c r="A197" s="133"/>
      <c r="B197" s="180"/>
      <c r="C197" s="133"/>
    </row>
    <row r="198" spans="1:3" ht="17.399999999999999" x14ac:dyDescent="0.3">
      <c r="A198" s="133"/>
      <c r="B198" s="180"/>
      <c r="C198" s="133"/>
    </row>
    <row r="199" spans="1:3" ht="17.399999999999999" x14ac:dyDescent="0.3">
      <c r="A199" s="133"/>
      <c r="B199" s="180"/>
      <c r="C199" s="133"/>
    </row>
    <row r="200" spans="1:3" ht="17.399999999999999" x14ac:dyDescent="0.3">
      <c r="A200" s="133"/>
      <c r="B200" s="180"/>
      <c r="C200" s="133"/>
    </row>
    <row r="201" spans="1:3" ht="17.399999999999999" x14ac:dyDescent="0.3">
      <c r="A201" s="133"/>
      <c r="B201" s="180"/>
      <c r="C201" s="133"/>
    </row>
    <row r="202" spans="1:3" ht="17.399999999999999" x14ac:dyDescent="0.3">
      <c r="A202" s="133"/>
      <c r="B202" s="180"/>
      <c r="C202" s="133"/>
    </row>
    <row r="203" spans="1:3" ht="17.399999999999999" x14ac:dyDescent="0.3">
      <c r="A203" s="133"/>
      <c r="B203" s="180"/>
      <c r="C203" s="133"/>
    </row>
    <row r="204" spans="1:3" ht="17.399999999999999" x14ac:dyDescent="0.3">
      <c r="A204" s="133"/>
      <c r="B204" s="180"/>
      <c r="C204" s="133"/>
    </row>
    <row r="205" spans="1:3" ht="17.399999999999999" x14ac:dyDescent="0.3">
      <c r="A205" s="133"/>
      <c r="B205" s="180"/>
      <c r="C205" s="133"/>
    </row>
    <row r="206" spans="1:3" ht="17.399999999999999" x14ac:dyDescent="0.3">
      <c r="A206" s="133"/>
      <c r="B206" s="180"/>
      <c r="C206" s="133"/>
    </row>
    <row r="207" spans="1:3" ht="17.399999999999999" x14ac:dyDescent="0.3">
      <c r="A207" s="133"/>
      <c r="B207" s="180"/>
      <c r="C207" s="133"/>
    </row>
    <row r="208" spans="1:3" ht="17.399999999999999" x14ac:dyDescent="0.3">
      <c r="A208" s="133"/>
      <c r="B208" s="180"/>
      <c r="C208" s="133"/>
    </row>
    <row r="209" spans="1:3" ht="17.399999999999999" x14ac:dyDescent="0.3">
      <c r="A209" s="133"/>
      <c r="B209" s="180"/>
      <c r="C209" s="133"/>
    </row>
    <row r="210" spans="1:3" ht="17.399999999999999" x14ac:dyDescent="0.3">
      <c r="A210" s="133"/>
      <c r="B210" s="180"/>
      <c r="C210" s="133"/>
    </row>
    <row r="211" spans="1:3" ht="17.399999999999999" x14ac:dyDescent="0.3">
      <c r="A211" s="133"/>
      <c r="B211" s="180"/>
      <c r="C211" s="133"/>
    </row>
    <row r="212" spans="1:3" ht="17.399999999999999" x14ac:dyDescent="0.3">
      <c r="A212" s="133"/>
      <c r="B212" s="180"/>
      <c r="C212" s="133"/>
    </row>
    <row r="213" spans="1:3" ht="17.399999999999999" x14ac:dyDescent="0.3">
      <c r="A213" s="133"/>
      <c r="B213" s="180"/>
      <c r="C213" s="133"/>
    </row>
    <row r="214" spans="1:3" ht="17.399999999999999" x14ac:dyDescent="0.3">
      <c r="A214" s="133"/>
      <c r="B214" s="180"/>
      <c r="C214" s="133"/>
    </row>
    <row r="215" spans="1:3" ht="17.399999999999999" x14ac:dyDescent="0.3">
      <c r="A215" s="133"/>
      <c r="B215" s="180"/>
      <c r="C215" s="133"/>
    </row>
    <row r="216" spans="1:3" ht="17.399999999999999" x14ac:dyDescent="0.3">
      <c r="A216" s="133"/>
      <c r="B216" s="180"/>
      <c r="C216" s="133"/>
    </row>
    <row r="217" spans="1:3" ht="17.399999999999999" x14ac:dyDescent="0.3">
      <c r="A217" s="133"/>
      <c r="B217" s="180"/>
      <c r="C217" s="133"/>
    </row>
    <row r="218" spans="1:3" ht="17.399999999999999" x14ac:dyDescent="0.3">
      <c r="A218" s="133"/>
      <c r="B218" s="180"/>
      <c r="C218" s="133"/>
    </row>
    <row r="219" spans="1:3" ht="17.399999999999999" x14ac:dyDescent="0.3">
      <c r="A219" s="133"/>
      <c r="B219" s="180"/>
      <c r="C219" s="133"/>
    </row>
    <row r="220" spans="1:3" ht="17.399999999999999" x14ac:dyDescent="0.3">
      <c r="A220" s="133"/>
      <c r="B220" s="180"/>
      <c r="C220" s="133"/>
    </row>
    <row r="221" spans="1:3" ht="17.399999999999999" x14ac:dyDescent="0.3">
      <c r="A221" s="133"/>
      <c r="B221" s="180"/>
      <c r="C221" s="133"/>
    </row>
    <row r="222" spans="1:3" ht="17.399999999999999" x14ac:dyDescent="0.3">
      <c r="A222" s="133"/>
      <c r="B222" s="180"/>
      <c r="C222" s="133"/>
    </row>
    <row r="223" spans="1:3" ht="17.399999999999999" x14ac:dyDescent="0.3">
      <c r="A223" s="133"/>
      <c r="B223" s="180"/>
      <c r="C223" s="133"/>
    </row>
    <row r="224" spans="1:3" ht="17.399999999999999" x14ac:dyDescent="0.3">
      <c r="A224" s="133"/>
      <c r="B224" s="180"/>
      <c r="C224" s="133"/>
    </row>
    <row r="225" spans="1:3" ht="17.399999999999999" x14ac:dyDescent="0.3">
      <c r="A225" s="133"/>
      <c r="B225" s="180"/>
      <c r="C225" s="133"/>
    </row>
    <row r="226" spans="1:3" ht="17.399999999999999" x14ac:dyDescent="0.3">
      <c r="A226" s="133"/>
      <c r="B226" s="180"/>
      <c r="C226" s="133"/>
    </row>
    <row r="227" spans="1:3" ht="17.399999999999999" x14ac:dyDescent="0.3">
      <c r="A227" s="133"/>
      <c r="B227" s="180"/>
      <c r="C227" s="133"/>
    </row>
    <row r="228" spans="1:3" ht="17.399999999999999" x14ac:dyDescent="0.3">
      <c r="A228" s="133"/>
      <c r="B228" s="180"/>
      <c r="C228" s="133"/>
    </row>
    <row r="229" spans="1:3" ht="17.399999999999999" x14ac:dyDescent="0.3">
      <c r="A229" s="133"/>
      <c r="B229" s="180"/>
      <c r="C229" s="133"/>
    </row>
    <row r="230" spans="1:3" ht="17.399999999999999" x14ac:dyDescent="0.3">
      <c r="A230" s="133"/>
      <c r="B230" s="180"/>
      <c r="C230" s="133"/>
    </row>
    <row r="231" spans="1:3" ht="17.399999999999999" x14ac:dyDescent="0.3">
      <c r="A231" s="133"/>
      <c r="B231" s="180"/>
      <c r="C231" s="133"/>
    </row>
    <row r="232" spans="1:3" ht="17.399999999999999" x14ac:dyDescent="0.3">
      <c r="A232" s="133"/>
      <c r="B232" s="180"/>
      <c r="C232" s="133"/>
    </row>
    <row r="233" spans="1:3" ht="17.399999999999999" x14ac:dyDescent="0.3">
      <c r="A233" s="133"/>
      <c r="B233" s="180"/>
      <c r="C233" s="133"/>
    </row>
    <row r="234" spans="1:3" ht="17.399999999999999" x14ac:dyDescent="0.3">
      <c r="A234" s="133"/>
      <c r="B234" s="180"/>
      <c r="C234" s="133"/>
    </row>
    <row r="235" spans="1:3" ht="17.399999999999999" x14ac:dyDescent="0.3">
      <c r="A235" s="133"/>
      <c r="B235" s="180"/>
      <c r="C235" s="133"/>
    </row>
    <row r="236" spans="1:3" ht="17.399999999999999" x14ac:dyDescent="0.3">
      <c r="A236" s="133"/>
      <c r="B236" s="180"/>
      <c r="C236" s="133"/>
    </row>
    <row r="237" spans="1:3" ht="17.399999999999999" x14ac:dyDescent="0.3">
      <c r="A237" s="133"/>
      <c r="B237" s="180"/>
      <c r="C237" s="133"/>
    </row>
    <row r="238" spans="1:3" ht="17.399999999999999" x14ac:dyDescent="0.3">
      <c r="A238" s="133"/>
      <c r="B238" s="180"/>
      <c r="C238" s="133"/>
    </row>
    <row r="239" spans="1:3" ht="17.399999999999999" x14ac:dyDescent="0.3">
      <c r="A239" s="133"/>
      <c r="B239" s="180"/>
      <c r="C239" s="133"/>
    </row>
    <row r="240" spans="1:3" ht="17.399999999999999" x14ac:dyDescent="0.3">
      <c r="A240" s="133"/>
      <c r="B240" s="180"/>
      <c r="C240" s="133"/>
    </row>
    <row r="241" spans="1:3" ht="17.399999999999999" x14ac:dyDescent="0.3">
      <c r="A241" s="133"/>
      <c r="B241" s="180"/>
      <c r="C241" s="133"/>
    </row>
    <row r="242" spans="1:3" ht="17.399999999999999" x14ac:dyDescent="0.3">
      <c r="A242" s="133"/>
      <c r="B242" s="180"/>
      <c r="C242" s="133"/>
    </row>
    <row r="243" spans="1:3" ht="17.399999999999999" x14ac:dyDescent="0.3">
      <c r="A243" s="133"/>
      <c r="B243" s="180"/>
      <c r="C243" s="133"/>
    </row>
    <row r="244" spans="1:3" ht="17.399999999999999" x14ac:dyDescent="0.3">
      <c r="A244" s="133"/>
      <c r="B244" s="180"/>
      <c r="C244" s="133"/>
    </row>
    <row r="245" spans="1:3" ht="17.399999999999999" x14ac:dyDescent="0.3">
      <c r="A245" s="133"/>
      <c r="B245" s="180"/>
      <c r="C245" s="133"/>
    </row>
    <row r="246" spans="1:3" ht="17.399999999999999" x14ac:dyDescent="0.3">
      <c r="A246" s="133"/>
      <c r="B246" s="180"/>
      <c r="C246" s="133"/>
    </row>
    <row r="247" spans="1:3" ht="17.399999999999999" x14ac:dyDescent="0.3">
      <c r="A247" s="133"/>
      <c r="B247" s="180"/>
      <c r="C247" s="133"/>
    </row>
    <row r="248" spans="1:3" ht="17.399999999999999" x14ac:dyDescent="0.3">
      <c r="A248" s="133"/>
      <c r="B248" s="180"/>
      <c r="C248" s="133"/>
    </row>
    <row r="249" spans="1:3" ht="17.399999999999999" x14ac:dyDescent="0.3">
      <c r="A249" s="133"/>
      <c r="B249" s="180"/>
      <c r="C249" s="133"/>
    </row>
    <row r="250" spans="1:3" ht="17.399999999999999" x14ac:dyDescent="0.3">
      <c r="A250" s="133"/>
      <c r="B250" s="180"/>
      <c r="C250" s="133"/>
    </row>
    <row r="251" spans="1:3" ht="17.399999999999999" x14ac:dyDescent="0.3">
      <c r="A251" s="133"/>
      <c r="B251" s="180"/>
      <c r="C251" s="133"/>
    </row>
    <row r="252" spans="1:3" ht="17.399999999999999" x14ac:dyDescent="0.3">
      <c r="A252" s="133"/>
      <c r="B252" s="180"/>
      <c r="C252" s="133"/>
    </row>
    <row r="253" spans="1:3" ht="17.399999999999999" x14ac:dyDescent="0.3">
      <c r="A253" s="133"/>
      <c r="B253" s="180"/>
      <c r="C253" s="133"/>
    </row>
    <row r="254" spans="1:3" ht="17.399999999999999" x14ac:dyDescent="0.3">
      <c r="A254" s="133"/>
      <c r="B254" s="180"/>
      <c r="C254" s="133"/>
    </row>
    <row r="255" spans="1:3" ht="17.399999999999999" x14ac:dyDescent="0.3">
      <c r="A255" s="133"/>
      <c r="B255" s="180"/>
      <c r="C255" s="133"/>
    </row>
    <row r="256" spans="1:3" ht="17.399999999999999" x14ac:dyDescent="0.3">
      <c r="A256" s="133"/>
      <c r="B256" s="180"/>
      <c r="C256" s="133"/>
    </row>
    <row r="257" spans="1:3" ht="17.399999999999999" x14ac:dyDescent="0.3">
      <c r="A257" s="133"/>
      <c r="B257" s="180"/>
      <c r="C257" s="133"/>
    </row>
    <row r="258" spans="1:3" ht="17.399999999999999" x14ac:dyDescent="0.3">
      <c r="A258" s="133"/>
      <c r="B258" s="180"/>
      <c r="C258" s="133"/>
    </row>
    <row r="259" spans="1:3" ht="17.399999999999999" x14ac:dyDescent="0.3">
      <c r="A259" s="133"/>
      <c r="B259" s="180"/>
      <c r="C259" s="133"/>
    </row>
    <row r="260" spans="1:3" ht="17.399999999999999" x14ac:dyDescent="0.3">
      <c r="A260" s="133"/>
      <c r="B260" s="180"/>
      <c r="C260" s="133"/>
    </row>
    <row r="261" spans="1:3" ht="17.399999999999999" x14ac:dyDescent="0.3">
      <c r="A261" s="133"/>
      <c r="B261" s="180"/>
      <c r="C261" s="133"/>
    </row>
    <row r="262" spans="1:3" x14ac:dyDescent="0.25">
      <c r="A262" s="5"/>
    </row>
    <row r="263" spans="1:3" x14ac:dyDescent="0.25">
      <c r="A263" s="5"/>
    </row>
    <row r="264" spans="1:3" x14ac:dyDescent="0.25">
      <c r="A264" s="5"/>
    </row>
    <row r="265" spans="1:3" x14ac:dyDescent="0.25">
      <c r="A265" s="5"/>
    </row>
    <row r="266" spans="1:3" x14ac:dyDescent="0.25">
      <c r="A266" s="5"/>
    </row>
    <row r="267" spans="1:3" x14ac:dyDescent="0.25">
      <c r="A267" s="5"/>
    </row>
    <row r="268" spans="1:3" x14ac:dyDescent="0.25">
      <c r="A268" s="5"/>
    </row>
    <row r="269" spans="1:3" x14ac:dyDescent="0.25">
      <c r="A269" s="5"/>
    </row>
    <row r="270" spans="1:3" x14ac:dyDescent="0.25">
      <c r="A270" s="5"/>
    </row>
    <row r="271" spans="1:3" x14ac:dyDescent="0.25">
      <c r="A271" s="5"/>
    </row>
  </sheetData>
  <mergeCells count="13">
    <mergeCell ref="B2:C2"/>
    <mergeCell ref="B3:C3"/>
    <mergeCell ref="B5:C5"/>
    <mergeCell ref="B7:C7"/>
    <mergeCell ref="B8:C8"/>
    <mergeCell ref="B4:C4"/>
    <mergeCell ref="B9:C9"/>
    <mergeCell ref="A51:C51"/>
    <mergeCell ref="A52:C52"/>
    <mergeCell ref="A53:C53"/>
    <mergeCell ref="A11:C11"/>
    <mergeCell ref="A12:C12"/>
    <mergeCell ref="A50:C50"/>
  </mergeCells>
  <phoneticPr fontId="5" type="noConversion"/>
  <pageMargins left="0.70866141732283472" right="0.31496062992125984" top="0.74803149606299213" bottom="0.74803149606299213" header="0.31496062992125984" footer="0.31496062992125984"/>
  <pageSetup paperSize="9" scale="60" fitToHeight="0" orientation="portrait" r:id="rId1"/>
  <headerFooter differentFirst="1" alignWithMargins="0">
    <oddHeader>&amp;C&amp;P</oddHeader>
  </headerFooter>
  <rowBreaks count="1" manualBreakCount="1">
    <brk id="53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Normal="100" workbookViewId="0">
      <selection activeCell="H2" sqref="H2"/>
    </sheetView>
  </sheetViews>
  <sheetFormatPr defaultRowHeight="13.2" x14ac:dyDescent="0.25"/>
  <cols>
    <col min="1" max="1" width="7.6640625" customWidth="1"/>
    <col min="2" max="2" width="24.44140625" customWidth="1"/>
    <col min="3" max="3" width="21.33203125" customWidth="1"/>
    <col min="4" max="4" width="16.88671875" customWidth="1"/>
    <col min="5" max="5" width="14.44140625" customWidth="1"/>
    <col min="6" max="6" width="14" customWidth="1"/>
    <col min="7" max="7" width="13.6640625" customWidth="1"/>
    <col min="8" max="8" width="17.33203125" customWidth="1"/>
  </cols>
  <sheetData>
    <row r="1" spans="1:8" ht="15.6" x14ac:dyDescent="0.3">
      <c r="H1" s="144" t="s">
        <v>426</v>
      </c>
    </row>
    <row r="2" spans="1:8" ht="15.6" x14ac:dyDescent="0.3">
      <c r="H2" s="144" t="s">
        <v>583</v>
      </c>
    </row>
    <row r="3" spans="1:8" ht="15.6" x14ac:dyDescent="0.3">
      <c r="H3" s="144" t="s">
        <v>419</v>
      </c>
    </row>
    <row r="4" spans="1:8" ht="15.6" x14ac:dyDescent="0.3">
      <c r="H4" s="144" t="s">
        <v>339</v>
      </c>
    </row>
    <row r="5" spans="1:8" ht="13.8" x14ac:dyDescent="0.25">
      <c r="G5" s="277" t="s">
        <v>579</v>
      </c>
      <c r="H5" s="250"/>
    </row>
    <row r="6" spans="1:8" ht="15.6" x14ac:dyDescent="0.3">
      <c r="H6" s="145"/>
    </row>
    <row r="7" spans="1:8" ht="45.75" customHeight="1" x14ac:dyDescent="0.25">
      <c r="A7" s="274" t="s">
        <v>442</v>
      </c>
      <c r="B7" s="274"/>
      <c r="C7" s="274"/>
      <c r="D7" s="274"/>
      <c r="E7" s="274"/>
      <c r="F7" s="274"/>
      <c r="G7" s="274"/>
      <c r="H7" s="274"/>
    </row>
    <row r="9" spans="1:8" ht="39.75" customHeight="1" x14ac:dyDescent="0.25">
      <c r="A9" s="279" t="s">
        <v>440</v>
      </c>
      <c r="B9" s="279"/>
      <c r="C9" s="279"/>
      <c r="D9" s="279"/>
      <c r="E9" s="279"/>
      <c r="F9" s="279"/>
      <c r="G9" s="279"/>
      <c r="H9" s="279"/>
    </row>
    <row r="10" spans="1:8" ht="17.399999999999999" x14ac:dyDescent="0.25">
      <c r="A10" s="280" t="s">
        <v>420</v>
      </c>
      <c r="B10" s="280" t="s">
        <v>427</v>
      </c>
      <c r="C10" s="280" t="s">
        <v>428</v>
      </c>
      <c r="D10" s="280" t="s">
        <v>429</v>
      </c>
      <c r="E10" s="280" t="s">
        <v>430</v>
      </c>
      <c r="F10" s="280"/>
      <c r="G10" s="280"/>
      <c r="H10" s="280"/>
    </row>
    <row r="11" spans="1:8" ht="216.75" customHeight="1" x14ac:dyDescent="0.25">
      <c r="A11" s="280"/>
      <c r="B11" s="280"/>
      <c r="C11" s="280"/>
      <c r="D11" s="280"/>
      <c r="E11" s="152" t="s">
        <v>431</v>
      </c>
      <c r="F11" s="152" t="s">
        <v>432</v>
      </c>
      <c r="G11" s="152" t="s">
        <v>433</v>
      </c>
      <c r="H11" s="152" t="s">
        <v>434</v>
      </c>
    </row>
    <row r="12" spans="1:8" ht="18" x14ac:dyDescent="0.25">
      <c r="A12" s="148">
        <v>1</v>
      </c>
      <c r="B12" s="148">
        <v>2</v>
      </c>
      <c r="C12" s="148">
        <v>3</v>
      </c>
      <c r="D12" s="148">
        <v>4</v>
      </c>
      <c r="E12" s="148">
        <v>5</v>
      </c>
      <c r="F12" s="148">
        <v>6</v>
      </c>
      <c r="G12" s="148">
        <v>7</v>
      </c>
      <c r="H12" s="148">
        <v>8</v>
      </c>
    </row>
    <row r="13" spans="1:8" ht="18" x14ac:dyDescent="0.25">
      <c r="A13" s="149"/>
      <c r="B13" s="149"/>
      <c r="C13" s="149"/>
      <c r="D13" s="153">
        <v>0</v>
      </c>
      <c r="E13" s="149"/>
      <c r="F13" s="149"/>
      <c r="G13" s="149"/>
      <c r="H13" s="149"/>
    </row>
    <row r="14" spans="1:8" ht="18" x14ac:dyDescent="0.25">
      <c r="A14" s="149"/>
      <c r="B14" s="154" t="s">
        <v>435</v>
      </c>
      <c r="C14" s="149"/>
      <c r="D14" s="153">
        <v>0</v>
      </c>
      <c r="E14" s="149"/>
      <c r="F14" s="149"/>
      <c r="G14" s="149"/>
      <c r="H14" s="149"/>
    </row>
    <row r="15" spans="1:8" ht="62.25" customHeight="1" x14ac:dyDescent="0.25">
      <c r="A15" s="279" t="s">
        <v>441</v>
      </c>
      <c r="B15" s="279"/>
      <c r="C15" s="279"/>
      <c r="D15" s="279"/>
      <c r="E15" s="279"/>
      <c r="F15" s="279"/>
      <c r="G15" s="279"/>
      <c r="H15" s="279"/>
    </row>
    <row r="16" spans="1:8" ht="57.75" customHeight="1" x14ac:dyDescent="0.25">
      <c r="A16" s="280" t="s">
        <v>436</v>
      </c>
      <c r="B16" s="280"/>
      <c r="C16" s="280"/>
      <c r="D16" s="280"/>
      <c r="E16" s="280"/>
      <c r="F16" s="152" t="s">
        <v>437</v>
      </c>
    </row>
    <row r="17" spans="1:8" ht="18" x14ac:dyDescent="0.25">
      <c r="A17" s="281">
        <v>1</v>
      </c>
      <c r="B17" s="281"/>
      <c r="C17" s="281"/>
      <c r="D17" s="281"/>
      <c r="E17" s="281"/>
      <c r="F17" s="148">
        <v>2</v>
      </c>
    </row>
    <row r="18" spans="1:8" ht="18" x14ac:dyDescent="0.25">
      <c r="A18" s="281" t="s">
        <v>95</v>
      </c>
      <c r="B18" s="281"/>
      <c r="C18" s="281"/>
      <c r="D18" s="281"/>
      <c r="E18" s="281"/>
      <c r="F18" s="155">
        <v>0</v>
      </c>
    </row>
    <row r="20" spans="1:8" ht="41.25" customHeight="1" x14ac:dyDescent="0.35">
      <c r="A20" s="282" t="s">
        <v>529</v>
      </c>
      <c r="B20" s="268"/>
      <c r="C20" s="268"/>
      <c r="D20" s="268"/>
      <c r="E20" s="268"/>
      <c r="F20" s="268"/>
      <c r="G20" s="268"/>
      <c r="H20" s="268"/>
    </row>
    <row r="21" spans="1:8" ht="18" x14ac:dyDescent="0.35">
      <c r="B21" s="278"/>
      <c r="C21" s="278"/>
      <c r="D21" s="278"/>
      <c r="E21" s="278"/>
      <c r="F21" s="278"/>
    </row>
  </sheetData>
  <mergeCells count="14">
    <mergeCell ref="B21:F21"/>
    <mergeCell ref="G5:H5"/>
    <mergeCell ref="A7:H7"/>
    <mergeCell ref="A9:H9"/>
    <mergeCell ref="A10:A11"/>
    <mergeCell ref="B10:B11"/>
    <mergeCell ref="C10:C11"/>
    <mergeCell ref="D10:D11"/>
    <mergeCell ref="E10:H10"/>
    <mergeCell ref="A15:H15"/>
    <mergeCell ref="A16:E16"/>
    <mergeCell ref="A17:E17"/>
    <mergeCell ref="A18:E18"/>
    <mergeCell ref="A20:H20"/>
  </mergeCells>
  <pageMargins left="0.7" right="0.7" top="0.75" bottom="0.75" header="0.3" footer="0.3"/>
  <pageSetup paperSize="9" scale="68" orientation="portrait" horizontalDpi="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H2" sqref="H2"/>
    </sheetView>
  </sheetViews>
  <sheetFormatPr defaultRowHeight="13.2" x14ac:dyDescent="0.25"/>
  <cols>
    <col min="1" max="1" width="7.5546875" customWidth="1"/>
    <col min="2" max="2" width="21.109375" customWidth="1"/>
    <col min="3" max="3" width="18.109375" customWidth="1"/>
    <col min="4" max="4" width="19.44140625" customWidth="1"/>
    <col min="5" max="5" width="20" customWidth="1"/>
    <col min="6" max="6" width="16.88671875" customWidth="1"/>
    <col min="7" max="7" width="22" customWidth="1"/>
    <col min="8" max="8" width="11.109375" customWidth="1"/>
  </cols>
  <sheetData>
    <row r="1" spans="1:8" ht="15.6" x14ac:dyDescent="0.3">
      <c r="H1" s="144" t="s">
        <v>438</v>
      </c>
    </row>
    <row r="2" spans="1:8" ht="15.6" x14ac:dyDescent="0.3">
      <c r="H2" s="144" t="s">
        <v>583</v>
      </c>
    </row>
    <row r="3" spans="1:8" ht="15.6" x14ac:dyDescent="0.3">
      <c r="H3" s="144" t="s">
        <v>419</v>
      </c>
    </row>
    <row r="4" spans="1:8" ht="15.6" x14ac:dyDescent="0.3">
      <c r="H4" s="144" t="s">
        <v>339</v>
      </c>
    </row>
    <row r="5" spans="1:8" ht="13.8" x14ac:dyDescent="0.25">
      <c r="G5" s="277" t="s">
        <v>579</v>
      </c>
      <c r="H5" s="250"/>
    </row>
    <row r="6" spans="1:8" ht="15.6" x14ac:dyDescent="0.3">
      <c r="H6" s="145"/>
    </row>
    <row r="7" spans="1:8" ht="39.75" customHeight="1" x14ac:dyDescent="0.25">
      <c r="A7" s="274" t="s">
        <v>439</v>
      </c>
      <c r="B7" s="274"/>
      <c r="C7" s="274"/>
      <c r="D7" s="274"/>
      <c r="E7" s="274"/>
      <c r="F7" s="274"/>
      <c r="G7" s="274"/>
      <c r="H7" s="274"/>
    </row>
    <row r="9" spans="1:8" ht="39" customHeight="1" x14ac:dyDescent="0.25">
      <c r="A9" s="279" t="s">
        <v>440</v>
      </c>
      <c r="B9" s="279"/>
      <c r="C9" s="279"/>
      <c r="D9" s="279"/>
      <c r="E9" s="279"/>
      <c r="F9" s="279"/>
      <c r="G9" s="279"/>
      <c r="H9" s="279"/>
    </row>
    <row r="10" spans="1:8" ht="30.75" customHeight="1" x14ac:dyDescent="0.25">
      <c r="A10" s="280" t="s">
        <v>420</v>
      </c>
      <c r="B10" s="280" t="s">
        <v>427</v>
      </c>
      <c r="C10" s="280" t="s">
        <v>428</v>
      </c>
      <c r="D10" s="280" t="s">
        <v>429</v>
      </c>
      <c r="E10" s="280" t="s">
        <v>430</v>
      </c>
      <c r="F10" s="280"/>
      <c r="G10" s="280"/>
      <c r="H10" s="280"/>
    </row>
    <row r="11" spans="1:8" ht="224.25" customHeight="1" x14ac:dyDescent="0.25">
      <c r="A11" s="280"/>
      <c r="B11" s="280"/>
      <c r="C11" s="280"/>
      <c r="D11" s="280"/>
      <c r="E11" s="152" t="s">
        <v>431</v>
      </c>
      <c r="F11" s="152" t="s">
        <v>432</v>
      </c>
      <c r="G11" s="152" t="s">
        <v>433</v>
      </c>
      <c r="H11" s="152" t="s">
        <v>434</v>
      </c>
    </row>
    <row r="12" spans="1:8" ht="18" x14ac:dyDescent="0.25">
      <c r="A12" s="148">
        <v>1</v>
      </c>
      <c r="B12" s="148">
        <v>2</v>
      </c>
      <c r="C12" s="148">
        <v>3</v>
      </c>
      <c r="D12" s="148">
        <v>4</v>
      </c>
      <c r="E12" s="148">
        <v>5</v>
      </c>
      <c r="F12" s="148">
        <v>6</v>
      </c>
      <c r="G12" s="148">
        <v>7</v>
      </c>
      <c r="H12" s="148">
        <v>8</v>
      </c>
    </row>
    <row r="13" spans="1:8" ht="18" x14ac:dyDescent="0.25">
      <c r="A13" s="149"/>
      <c r="B13" s="149"/>
      <c r="C13" s="149"/>
      <c r="D13" s="153">
        <v>0</v>
      </c>
      <c r="E13" s="149"/>
      <c r="F13" s="149"/>
      <c r="G13" s="149"/>
      <c r="H13" s="149"/>
    </row>
    <row r="14" spans="1:8" ht="18" x14ac:dyDescent="0.25">
      <c r="A14" s="149"/>
      <c r="B14" s="154" t="s">
        <v>435</v>
      </c>
      <c r="C14" s="149"/>
      <c r="D14" s="153">
        <v>0</v>
      </c>
      <c r="E14" s="149"/>
      <c r="F14" s="149"/>
      <c r="G14" s="149"/>
      <c r="H14" s="149"/>
    </row>
    <row r="15" spans="1:8" ht="62.25" customHeight="1" x14ac:dyDescent="0.25">
      <c r="A15" s="279" t="s">
        <v>441</v>
      </c>
      <c r="B15" s="279"/>
      <c r="C15" s="279"/>
      <c r="D15" s="279"/>
      <c r="E15" s="279"/>
      <c r="F15" s="279"/>
      <c r="G15" s="279"/>
      <c r="H15" s="279"/>
    </row>
    <row r="16" spans="1:8" ht="80.25" customHeight="1" x14ac:dyDescent="0.25">
      <c r="A16" s="280" t="s">
        <v>436</v>
      </c>
      <c r="B16" s="280"/>
      <c r="C16" s="280"/>
      <c r="D16" s="280"/>
      <c r="E16" s="280"/>
      <c r="F16" s="152" t="s">
        <v>437</v>
      </c>
    </row>
    <row r="17" spans="1:9" ht="18" x14ac:dyDescent="0.25">
      <c r="A17" s="281">
        <v>1</v>
      </c>
      <c r="B17" s="281"/>
      <c r="C17" s="281"/>
      <c r="D17" s="281"/>
      <c r="E17" s="281"/>
      <c r="F17" s="148">
        <v>2</v>
      </c>
    </row>
    <row r="18" spans="1:9" ht="18" x14ac:dyDescent="0.25">
      <c r="A18" s="281" t="s">
        <v>95</v>
      </c>
      <c r="B18" s="281"/>
      <c r="C18" s="281"/>
      <c r="D18" s="281"/>
      <c r="E18" s="281"/>
      <c r="F18" s="155">
        <v>0</v>
      </c>
    </row>
    <row r="20" spans="1:9" ht="19.5" customHeight="1" x14ac:dyDescent="0.35">
      <c r="A20" s="282" t="s">
        <v>530</v>
      </c>
      <c r="B20" s="268"/>
      <c r="C20" s="268"/>
      <c r="D20" s="268"/>
      <c r="E20" s="268"/>
      <c r="F20" s="268"/>
      <c r="G20" s="268"/>
      <c r="H20" s="268"/>
      <c r="I20" s="156"/>
    </row>
    <row r="21" spans="1:9" ht="18" x14ac:dyDescent="0.35">
      <c r="B21" s="278"/>
      <c r="C21" s="278"/>
      <c r="D21" s="278"/>
      <c r="E21" s="278"/>
      <c r="F21" s="278"/>
    </row>
  </sheetData>
  <mergeCells count="14">
    <mergeCell ref="B21:F21"/>
    <mergeCell ref="G5:H5"/>
    <mergeCell ref="A7:H7"/>
    <mergeCell ref="A9:H9"/>
    <mergeCell ref="A10:A11"/>
    <mergeCell ref="B10:B11"/>
    <mergeCell ref="C10:C11"/>
    <mergeCell ref="D10:D11"/>
    <mergeCell ref="E10:H10"/>
    <mergeCell ref="A15:H15"/>
    <mergeCell ref="A16:E16"/>
    <mergeCell ref="A17:E17"/>
    <mergeCell ref="A18:E18"/>
    <mergeCell ref="A20:H2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3"/>
  <sheetViews>
    <sheetView zoomScaleNormal="100" workbookViewId="0">
      <selection activeCell="I18" sqref="I18"/>
    </sheetView>
  </sheetViews>
  <sheetFormatPr defaultRowHeight="13.2" x14ac:dyDescent="0.25"/>
  <cols>
    <col min="2" max="2" width="36.44140625" customWidth="1"/>
    <col min="3" max="3" width="52.88671875" customWidth="1"/>
  </cols>
  <sheetData>
    <row r="2" spans="1:3" ht="15.6" x14ac:dyDescent="0.3">
      <c r="C2" s="166" t="s">
        <v>531</v>
      </c>
    </row>
    <row r="3" spans="1:3" ht="15.6" x14ac:dyDescent="0.3">
      <c r="C3" s="166" t="s">
        <v>583</v>
      </c>
    </row>
    <row r="4" spans="1:3" ht="15.6" x14ac:dyDescent="0.3">
      <c r="C4" s="166" t="s">
        <v>419</v>
      </c>
    </row>
    <row r="5" spans="1:3" ht="15.6" x14ac:dyDescent="0.3">
      <c r="C5" s="166" t="s">
        <v>339</v>
      </c>
    </row>
    <row r="6" spans="1:3" ht="13.8" x14ac:dyDescent="0.25">
      <c r="C6" s="167" t="s">
        <v>579</v>
      </c>
    </row>
    <row r="10" spans="1:3" ht="63" customHeight="1" x14ac:dyDescent="0.25">
      <c r="A10" s="284" t="s">
        <v>553</v>
      </c>
      <c r="B10" s="284"/>
      <c r="C10" s="284"/>
    </row>
    <row r="11" spans="1:3" ht="42.75" customHeight="1" x14ac:dyDescent="0.25">
      <c r="A11" s="168" t="s">
        <v>532</v>
      </c>
      <c r="B11" s="168" t="s">
        <v>533</v>
      </c>
      <c r="C11" s="168" t="s">
        <v>534</v>
      </c>
    </row>
    <row r="12" spans="1:3" ht="20.25" customHeight="1" x14ac:dyDescent="0.25">
      <c r="A12" s="285" t="s">
        <v>226</v>
      </c>
      <c r="B12" s="286" t="s">
        <v>535</v>
      </c>
      <c r="C12" s="169" t="s">
        <v>536</v>
      </c>
    </row>
    <row r="13" spans="1:3" ht="19.5" customHeight="1" x14ac:dyDescent="0.25">
      <c r="A13" s="285"/>
      <c r="B13" s="286"/>
      <c r="C13" s="169" t="s">
        <v>537</v>
      </c>
    </row>
    <row r="14" spans="1:3" ht="18.75" customHeight="1" x14ac:dyDescent="0.25">
      <c r="A14" s="285"/>
      <c r="B14" s="286"/>
      <c r="C14" s="169" t="s">
        <v>538</v>
      </c>
    </row>
    <row r="15" spans="1:3" ht="17.25" customHeight="1" x14ac:dyDescent="0.25">
      <c r="A15" s="285"/>
      <c r="B15" s="286"/>
      <c r="C15" s="169" t="s">
        <v>539</v>
      </c>
    </row>
    <row r="16" spans="1:3" ht="19.5" customHeight="1" x14ac:dyDescent="0.25">
      <c r="A16" s="285"/>
      <c r="B16" s="286"/>
      <c r="C16" s="169" t="s">
        <v>540</v>
      </c>
    </row>
    <row r="17" spans="1:3" ht="18.75" customHeight="1" x14ac:dyDescent="0.25">
      <c r="A17" s="285"/>
      <c r="B17" s="286"/>
      <c r="C17" s="169" t="s">
        <v>541</v>
      </c>
    </row>
    <row r="18" spans="1:3" ht="84.75" customHeight="1" x14ac:dyDescent="0.25">
      <c r="A18" s="285"/>
      <c r="B18" s="286"/>
      <c r="C18" s="169" t="s">
        <v>542</v>
      </c>
    </row>
    <row r="19" spans="1:3" ht="37.5" customHeight="1" x14ac:dyDescent="0.25">
      <c r="A19" s="285"/>
      <c r="B19" s="286"/>
      <c r="C19" s="169" t="s">
        <v>543</v>
      </c>
    </row>
    <row r="20" spans="1:3" ht="26.25" customHeight="1" x14ac:dyDescent="0.25">
      <c r="A20" s="285" t="s">
        <v>229</v>
      </c>
      <c r="B20" s="286" t="s">
        <v>544</v>
      </c>
      <c r="C20" s="169" t="s">
        <v>536</v>
      </c>
    </row>
    <row r="21" spans="1:3" ht="25.5" customHeight="1" x14ac:dyDescent="0.25">
      <c r="A21" s="285"/>
      <c r="B21" s="286"/>
      <c r="C21" s="169" t="s">
        <v>537</v>
      </c>
    </row>
    <row r="22" spans="1:3" ht="62.25" customHeight="1" x14ac:dyDescent="0.25">
      <c r="A22" s="285"/>
      <c r="B22" s="286"/>
      <c r="C22" s="169" t="s">
        <v>538</v>
      </c>
    </row>
    <row r="23" spans="1:3" ht="18" hidden="1" x14ac:dyDescent="0.25">
      <c r="A23" s="285"/>
      <c r="B23" s="286"/>
      <c r="C23" s="169" t="s">
        <v>539</v>
      </c>
    </row>
    <row r="24" spans="1:3" ht="18" hidden="1" x14ac:dyDescent="0.25">
      <c r="A24" s="285"/>
      <c r="B24" s="286"/>
      <c r="C24" s="169" t="s">
        <v>540</v>
      </c>
    </row>
    <row r="25" spans="1:3" ht="37.5" customHeight="1" x14ac:dyDescent="0.25">
      <c r="A25" s="285" t="s">
        <v>545</v>
      </c>
      <c r="B25" s="286" t="s">
        <v>546</v>
      </c>
      <c r="C25" s="169" t="s">
        <v>536</v>
      </c>
    </row>
    <row r="26" spans="1:3" ht="35.25" customHeight="1" x14ac:dyDescent="0.25">
      <c r="A26" s="285"/>
      <c r="B26" s="286"/>
      <c r="C26" s="169" t="s">
        <v>537</v>
      </c>
    </row>
    <row r="27" spans="1:3" ht="69.75" customHeight="1" x14ac:dyDescent="0.25">
      <c r="A27" s="285"/>
      <c r="B27" s="286"/>
      <c r="C27" s="169" t="s">
        <v>538</v>
      </c>
    </row>
    <row r="28" spans="1:3" ht="22.5" customHeight="1" x14ac:dyDescent="0.25">
      <c r="A28" s="285"/>
      <c r="B28" s="286"/>
      <c r="C28" s="169" t="s">
        <v>539</v>
      </c>
    </row>
    <row r="29" spans="1:3" ht="23.25" customHeight="1" x14ac:dyDescent="0.25">
      <c r="A29" s="285"/>
      <c r="B29" s="286"/>
      <c r="C29" s="169" t="s">
        <v>547</v>
      </c>
    </row>
    <row r="30" spans="1:3" ht="25.5" customHeight="1" x14ac:dyDescent="0.25">
      <c r="A30" s="285"/>
      <c r="B30" s="286"/>
      <c r="C30" s="169" t="s">
        <v>548</v>
      </c>
    </row>
    <row r="31" spans="1:3" ht="137.25" customHeight="1" x14ac:dyDescent="0.25">
      <c r="A31" s="170" t="s">
        <v>549</v>
      </c>
      <c r="B31" s="169" t="s">
        <v>550</v>
      </c>
      <c r="C31" s="169" t="s">
        <v>551</v>
      </c>
    </row>
    <row r="32" spans="1:3" ht="15.6" x14ac:dyDescent="0.3">
      <c r="A32" s="171"/>
    </row>
    <row r="33" spans="1:3" ht="18" x14ac:dyDescent="0.35">
      <c r="A33" s="283" t="s">
        <v>552</v>
      </c>
      <c r="B33" s="283"/>
      <c r="C33" s="283"/>
    </row>
  </sheetData>
  <mergeCells count="8">
    <mergeCell ref="A33:C33"/>
    <mergeCell ref="A10:C10"/>
    <mergeCell ref="A12:A19"/>
    <mergeCell ref="B12:B19"/>
    <mergeCell ref="A20:A24"/>
    <mergeCell ref="B20:B24"/>
    <mergeCell ref="A25:A30"/>
    <mergeCell ref="B25:B30"/>
  </mergeCells>
  <pageMargins left="0.7" right="0.7" top="0.75" bottom="0.75" header="0.3" footer="0.3"/>
  <pageSetup paperSize="9" scale="78" orientation="portrait" horizontalDpi="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zoomScaleNormal="100" workbookViewId="0">
      <selection activeCell="A2" sqref="A2:B2"/>
    </sheetView>
  </sheetViews>
  <sheetFormatPr defaultRowHeight="13.2" x14ac:dyDescent="0.25"/>
  <cols>
    <col min="1" max="1" width="106.6640625" customWidth="1"/>
    <col min="2" max="2" width="17" customWidth="1"/>
  </cols>
  <sheetData>
    <row r="1" spans="1:3" ht="13.8" x14ac:dyDescent="0.25">
      <c r="A1" s="288" t="s">
        <v>554</v>
      </c>
      <c r="B1" s="253"/>
    </row>
    <row r="2" spans="1:3" ht="13.8" x14ac:dyDescent="0.25">
      <c r="A2" s="288" t="s">
        <v>582</v>
      </c>
      <c r="B2" s="253"/>
    </row>
    <row r="3" spans="1:3" ht="13.8" x14ac:dyDescent="0.25">
      <c r="A3" s="288" t="s">
        <v>187</v>
      </c>
      <c r="B3" s="253"/>
    </row>
    <row r="4" spans="1:3" ht="13.8" x14ac:dyDescent="0.25">
      <c r="A4" s="288" t="s">
        <v>579</v>
      </c>
      <c r="B4" s="289"/>
    </row>
    <row r="6" spans="1:3" ht="32.25" customHeight="1" x14ac:dyDescent="0.3">
      <c r="A6" s="290" t="s">
        <v>571</v>
      </c>
      <c r="B6" s="290"/>
      <c r="C6" s="290"/>
    </row>
    <row r="7" spans="1:3" ht="16.5" customHeight="1" x14ac:dyDescent="0.35">
      <c r="A7" s="172" t="s">
        <v>555</v>
      </c>
      <c r="B7" s="173" t="s">
        <v>556</v>
      </c>
    </row>
    <row r="8" spans="1:3" ht="21" customHeight="1" x14ac:dyDescent="0.3">
      <c r="A8" s="175" t="s">
        <v>557</v>
      </c>
      <c r="B8" s="174">
        <v>100</v>
      </c>
    </row>
    <row r="9" spans="1:3" ht="21" customHeight="1" x14ac:dyDescent="0.3">
      <c r="A9" s="175" t="s">
        <v>212</v>
      </c>
      <c r="B9" s="174">
        <v>100</v>
      </c>
    </row>
    <row r="10" spans="1:3" ht="16.5" customHeight="1" x14ac:dyDescent="0.3">
      <c r="A10" s="175" t="s">
        <v>558</v>
      </c>
      <c r="B10" s="174">
        <v>100</v>
      </c>
    </row>
    <row r="11" spans="1:3" ht="13.5" customHeight="1" x14ac:dyDescent="0.3">
      <c r="A11" s="175" t="s">
        <v>559</v>
      </c>
      <c r="B11" s="174">
        <v>100</v>
      </c>
    </row>
    <row r="12" spans="1:3" ht="51" customHeight="1" x14ac:dyDescent="0.3">
      <c r="A12" s="175" t="s">
        <v>560</v>
      </c>
      <c r="B12" s="174">
        <v>100</v>
      </c>
    </row>
    <row r="13" spans="1:3" ht="52.5" customHeight="1" x14ac:dyDescent="0.3">
      <c r="A13" s="175" t="s">
        <v>561</v>
      </c>
      <c r="B13" s="174">
        <v>100</v>
      </c>
    </row>
    <row r="14" spans="1:3" ht="51.75" customHeight="1" x14ac:dyDescent="0.3">
      <c r="A14" s="175" t="s">
        <v>562</v>
      </c>
      <c r="B14" s="174">
        <v>100</v>
      </c>
    </row>
    <row r="15" spans="1:3" ht="34.5" customHeight="1" x14ac:dyDescent="0.3">
      <c r="A15" s="175" t="s">
        <v>563</v>
      </c>
      <c r="B15" s="174">
        <v>100</v>
      </c>
    </row>
    <row r="16" spans="1:3" ht="67.5" customHeight="1" x14ac:dyDescent="0.3">
      <c r="A16" s="175" t="s">
        <v>564</v>
      </c>
      <c r="B16" s="174" t="s">
        <v>565</v>
      </c>
    </row>
    <row r="17" spans="1:2" ht="48" customHeight="1" x14ac:dyDescent="0.3">
      <c r="A17" s="175" t="s">
        <v>566</v>
      </c>
      <c r="B17" s="174">
        <v>100</v>
      </c>
    </row>
    <row r="18" spans="1:2" ht="53.25" customHeight="1" x14ac:dyDescent="0.3">
      <c r="A18" s="175" t="s">
        <v>567</v>
      </c>
      <c r="B18" s="174">
        <v>100</v>
      </c>
    </row>
    <row r="19" spans="1:2" ht="82.5" customHeight="1" x14ac:dyDescent="0.3">
      <c r="A19" s="175" t="s">
        <v>568</v>
      </c>
      <c r="B19" s="174">
        <v>100</v>
      </c>
    </row>
    <row r="20" spans="1:2" ht="50.25" customHeight="1" x14ac:dyDescent="0.3">
      <c r="A20" s="175" t="s">
        <v>569</v>
      </c>
      <c r="B20" s="174">
        <v>100</v>
      </c>
    </row>
    <row r="21" spans="1:2" ht="36" customHeight="1" x14ac:dyDescent="0.3">
      <c r="A21" s="175" t="s">
        <v>570</v>
      </c>
      <c r="B21" s="174">
        <v>100</v>
      </c>
    </row>
    <row r="22" spans="1:2" ht="48" customHeight="1" x14ac:dyDescent="0.3">
      <c r="A22" s="175" t="s">
        <v>573</v>
      </c>
      <c r="B22" s="174">
        <v>100</v>
      </c>
    </row>
    <row r="23" spans="1:2" ht="42.75" customHeight="1" x14ac:dyDescent="0.3">
      <c r="A23" s="287" t="s">
        <v>572</v>
      </c>
      <c r="B23" s="287"/>
    </row>
  </sheetData>
  <mergeCells count="6">
    <mergeCell ref="A23:B23"/>
    <mergeCell ref="A1:B1"/>
    <mergeCell ref="A2:B2"/>
    <mergeCell ref="A3:B3"/>
    <mergeCell ref="A4:B4"/>
    <mergeCell ref="A6:C6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8" zoomScaleNormal="100" workbookViewId="0">
      <selection activeCell="B17" sqref="B17"/>
    </sheetView>
  </sheetViews>
  <sheetFormatPr defaultRowHeight="13.2" x14ac:dyDescent="0.25"/>
  <cols>
    <col min="1" max="1" width="29.6640625" customWidth="1"/>
    <col min="2" max="2" width="59.33203125" customWidth="1"/>
    <col min="3" max="3" width="12.44140625" customWidth="1"/>
    <col min="4" max="4" width="1.6640625" customWidth="1"/>
  </cols>
  <sheetData>
    <row r="1" spans="1:5" ht="18" customHeight="1" x14ac:dyDescent="0.25">
      <c r="B1" s="239" t="s">
        <v>525</v>
      </c>
      <c r="C1" s="239"/>
    </row>
    <row r="2" spans="1:5" ht="43.5" customHeight="1" x14ac:dyDescent="0.25">
      <c r="B2" s="240" t="s">
        <v>588</v>
      </c>
      <c r="C2" s="240"/>
    </row>
    <row r="3" spans="1:5" ht="15.75" customHeight="1" x14ac:dyDescent="0.35">
      <c r="B3" s="241" t="s">
        <v>597</v>
      </c>
      <c r="C3" s="241"/>
    </row>
    <row r="4" spans="1:5" ht="6" customHeight="1" x14ac:dyDescent="0.25"/>
    <row r="5" spans="1:5" ht="18" hidden="1" x14ac:dyDescent="0.25">
      <c r="B5" s="242" t="s">
        <v>282</v>
      </c>
      <c r="C5" s="242"/>
    </row>
    <row r="6" spans="1:5" ht="33" hidden="1" customHeight="1" x14ac:dyDescent="0.25">
      <c r="B6" s="244" t="s">
        <v>225</v>
      </c>
      <c r="C6" s="244"/>
      <c r="D6" s="23"/>
    </row>
    <row r="7" spans="1:5" ht="18" hidden="1" x14ac:dyDescent="0.35">
      <c r="A7" s="83"/>
      <c r="B7" s="245" t="s">
        <v>391</v>
      </c>
      <c r="C7" s="245"/>
    </row>
    <row r="8" spans="1:5" ht="12.75" customHeight="1" x14ac:dyDescent="0.35">
      <c r="A8" s="83"/>
      <c r="B8" s="84"/>
      <c r="C8" s="84"/>
    </row>
    <row r="9" spans="1:5" ht="17.399999999999999" x14ac:dyDescent="0.25">
      <c r="A9" s="243" t="s">
        <v>452</v>
      </c>
      <c r="B9" s="243"/>
      <c r="C9" s="243"/>
      <c r="D9" s="5"/>
      <c r="E9" s="5"/>
    </row>
    <row r="10" spans="1:5" ht="12" customHeight="1" x14ac:dyDescent="0.25">
      <c r="A10" s="83"/>
      <c r="B10" s="83"/>
      <c r="C10" s="83"/>
      <c r="D10" s="5"/>
      <c r="E10" s="5"/>
    </row>
    <row r="11" spans="1:5" ht="18" x14ac:dyDescent="0.25">
      <c r="C11" s="22" t="s">
        <v>0</v>
      </c>
      <c r="D11" s="5"/>
      <c r="E11" s="5"/>
    </row>
    <row r="12" spans="1:5" ht="18" x14ac:dyDescent="0.35">
      <c r="A12" s="29" t="s">
        <v>188</v>
      </c>
      <c r="B12" s="29" t="s">
        <v>189</v>
      </c>
      <c r="C12" s="29" t="s">
        <v>1</v>
      </c>
      <c r="D12" s="5"/>
      <c r="E12" s="5"/>
    </row>
    <row r="13" spans="1:5" ht="11.4" customHeight="1" x14ac:dyDescent="0.25">
      <c r="A13" s="68">
        <v>1</v>
      </c>
      <c r="B13" s="68">
        <v>2</v>
      </c>
      <c r="C13" s="68">
        <v>3</v>
      </c>
      <c r="D13" s="5"/>
      <c r="E13" s="5"/>
    </row>
    <row r="14" spans="1:5" s="33" customFormat="1" ht="18.75" customHeight="1" x14ac:dyDescent="0.3">
      <c r="A14" s="31" t="s">
        <v>222</v>
      </c>
      <c r="B14" s="32" t="s">
        <v>63</v>
      </c>
      <c r="C14" s="35">
        <f>C15+C22</f>
        <v>12922.300000000001</v>
      </c>
      <c r="D14" s="14"/>
      <c r="E14" s="14"/>
    </row>
    <row r="15" spans="1:5" s="33" customFormat="1" ht="53.4" customHeight="1" x14ac:dyDescent="0.3">
      <c r="A15" s="32" t="s">
        <v>190</v>
      </c>
      <c r="B15" s="34" t="s">
        <v>191</v>
      </c>
      <c r="C15" s="35">
        <f>C16+C18</f>
        <v>12473.2</v>
      </c>
      <c r="D15" s="14"/>
      <c r="E15" s="14"/>
    </row>
    <row r="16" spans="1:5" ht="33.75" customHeight="1" x14ac:dyDescent="0.35">
      <c r="A16" s="29" t="s">
        <v>192</v>
      </c>
      <c r="B16" s="30" t="s">
        <v>193</v>
      </c>
      <c r="C16" s="36">
        <f>C17</f>
        <v>12473.2</v>
      </c>
      <c r="D16" s="5"/>
      <c r="E16" s="5"/>
    </row>
    <row r="17" spans="1:6" ht="52.5" customHeight="1" x14ac:dyDescent="0.35">
      <c r="A17" s="29" t="s">
        <v>194</v>
      </c>
      <c r="B17" s="30" t="s">
        <v>195</v>
      </c>
      <c r="C17" s="36">
        <v>12473.2</v>
      </c>
      <c r="D17" s="5"/>
      <c r="E17" s="5"/>
    </row>
    <row r="18" spans="1:6" ht="18" hidden="1" x14ac:dyDescent="0.35">
      <c r="A18" s="107" t="s">
        <v>345</v>
      </c>
      <c r="B18" s="108" t="s">
        <v>346</v>
      </c>
      <c r="C18" s="102">
        <f>C19</f>
        <v>0</v>
      </c>
      <c r="D18" s="5"/>
      <c r="E18" s="5"/>
    </row>
    <row r="19" spans="1:6" ht="18" hidden="1" x14ac:dyDescent="0.35">
      <c r="A19" s="107" t="s">
        <v>347</v>
      </c>
      <c r="B19" s="108" t="s">
        <v>348</v>
      </c>
      <c r="C19" s="102"/>
      <c r="D19" s="5"/>
      <c r="E19" s="5"/>
    </row>
    <row r="20" spans="1:6" ht="18" hidden="1" x14ac:dyDescent="0.35">
      <c r="A20" s="69" t="s">
        <v>376</v>
      </c>
      <c r="B20" s="69" t="s">
        <v>196</v>
      </c>
      <c r="C20" s="36">
        <v>0</v>
      </c>
      <c r="D20" s="5"/>
      <c r="E20" s="5"/>
    </row>
    <row r="21" spans="1:6" s="11" customFormat="1" ht="54" hidden="1" x14ac:dyDescent="0.35">
      <c r="A21" s="29" t="s">
        <v>197</v>
      </c>
      <c r="B21" s="30" t="s">
        <v>281</v>
      </c>
      <c r="C21" s="36">
        <v>0</v>
      </c>
      <c r="D21" s="5"/>
      <c r="E21" s="5"/>
    </row>
    <row r="22" spans="1:6" ht="34.5" customHeight="1" x14ac:dyDescent="0.3">
      <c r="A22" s="32" t="s">
        <v>198</v>
      </c>
      <c r="B22" s="34" t="s">
        <v>174</v>
      </c>
      <c r="C22" s="35">
        <f>C23+C25</f>
        <v>449.1</v>
      </c>
      <c r="D22" s="14"/>
      <c r="E22" s="5"/>
    </row>
    <row r="23" spans="1:6" ht="96.75" customHeight="1" x14ac:dyDescent="0.35">
      <c r="A23" s="29" t="s">
        <v>199</v>
      </c>
      <c r="B23" s="30" t="s">
        <v>413</v>
      </c>
      <c r="C23" s="36">
        <f>C24</f>
        <v>419.1</v>
      </c>
      <c r="D23" s="5"/>
      <c r="E23" s="5"/>
      <c r="F23" s="143"/>
    </row>
    <row r="24" spans="1:6" ht="96" customHeight="1" x14ac:dyDescent="0.35">
      <c r="A24" s="29" t="s">
        <v>200</v>
      </c>
      <c r="B24" s="30" t="s">
        <v>414</v>
      </c>
      <c r="C24" s="36">
        <v>419.1</v>
      </c>
      <c r="D24" s="5"/>
      <c r="E24" s="5"/>
      <c r="F24" s="143"/>
    </row>
    <row r="25" spans="1:6" ht="54" x14ac:dyDescent="0.35">
      <c r="A25" s="29" t="s">
        <v>201</v>
      </c>
      <c r="B25" s="30" t="s">
        <v>202</v>
      </c>
      <c r="C25" s="36">
        <f>C26</f>
        <v>30</v>
      </c>
      <c r="D25" s="5"/>
      <c r="E25" s="5"/>
    </row>
    <row r="26" spans="1:6" ht="71.400000000000006" customHeight="1" x14ac:dyDescent="0.35">
      <c r="A26" s="29" t="s">
        <v>203</v>
      </c>
      <c r="B26" s="30" t="s">
        <v>204</v>
      </c>
      <c r="C26" s="36">
        <v>30</v>
      </c>
      <c r="D26" s="5"/>
      <c r="E26" s="5"/>
    </row>
    <row r="27" spans="1:6" ht="1.2" customHeight="1" x14ac:dyDescent="0.3">
      <c r="A27" s="32" t="s">
        <v>377</v>
      </c>
      <c r="B27" s="34" t="s">
        <v>382</v>
      </c>
      <c r="C27" s="35">
        <f>C28</f>
        <v>0</v>
      </c>
    </row>
    <row r="28" spans="1:6" ht="33" hidden="1" customHeight="1" x14ac:dyDescent="0.35">
      <c r="A28" s="29" t="s">
        <v>379</v>
      </c>
      <c r="B28" s="30" t="s">
        <v>380</v>
      </c>
      <c r="C28" s="36">
        <f>C29</f>
        <v>0</v>
      </c>
    </row>
    <row r="29" spans="1:6" ht="2.4" hidden="1" customHeight="1" x14ac:dyDescent="0.35">
      <c r="A29" s="29" t="s">
        <v>381</v>
      </c>
      <c r="B29" s="30" t="s">
        <v>378</v>
      </c>
      <c r="C29" s="36">
        <v>0</v>
      </c>
    </row>
    <row r="30" spans="1:6" ht="12.75" customHeight="1" x14ac:dyDescent="0.35">
      <c r="A30" s="88"/>
      <c r="B30" s="89"/>
      <c r="C30" s="90"/>
    </row>
    <row r="31" spans="1:6" ht="18" x14ac:dyDescent="0.25">
      <c r="A31" s="233" t="s">
        <v>321</v>
      </c>
      <c r="B31" s="233"/>
      <c r="C31" s="233"/>
    </row>
    <row r="32" spans="1:6" ht="18" x14ac:dyDescent="0.25">
      <c r="A32" s="233" t="s">
        <v>450</v>
      </c>
      <c r="B32" s="233"/>
      <c r="C32" s="233"/>
    </row>
    <row r="33" spans="1:3" ht="18" x14ac:dyDescent="0.35">
      <c r="A33" s="6"/>
      <c r="B33" s="6"/>
      <c r="C33" s="6"/>
    </row>
    <row r="36" spans="1:3" ht="18" x14ac:dyDescent="0.35">
      <c r="A36" s="6"/>
      <c r="B36" s="6"/>
      <c r="C36" s="6"/>
    </row>
  </sheetData>
  <mergeCells count="9">
    <mergeCell ref="B1:C1"/>
    <mergeCell ref="B2:C2"/>
    <mergeCell ref="B3:C3"/>
    <mergeCell ref="A31:C31"/>
    <mergeCell ref="A32:C32"/>
    <mergeCell ref="B5:C5"/>
    <mergeCell ref="A9:C9"/>
    <mergeCell ref="B6:C6"/>
    <mergeCell ref="B7:C7"/>
  </mergeCells>
  <pageMargins left="1.1811023622047245" right="0.23622047244094491" top="0.62992125984251968" bottom="0.59055118110236227" header="0.31496062992125984" footer="0.31496062992125984"/>
  <pageSetup paperSize="9" scale="80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3"/>
  <sheetViews>
    <sheetView view="pageBreakPreview" zoomScaleNormal="80" zoomScaleSheetLayoutView="100" workbookViewId="0">
      <selection activeCell="C6" sqref="C6:E6"/>
    </sheetView>
  </sheetViews>
  <sheetFormatPr defaultRowHeight="13.2" x14ac:dyDescent="0.25"/>
  <cols>
    <col min="1" max="1" width="6.44140625" customWidth="1"/>
    <col min="2" max="2" width="53.109375" customWidth="1"/>
    <col min="3" max="3" width="9.33203125" customWidth="1"/>
    <col min="4" max="4" width="7.6640625" customWidth="1"/>
    <col min="5" max="5" width="13.6640625" style="5" customWidth="1"/>
    <col min="6" max="6" width="2.44140625" style="5" customWidth="1"/>
    <col min="7" max="7" width="7.88671875" customWidth="1"/>
  </cols>
  <sheetData>
    <row r="1" spans="1:7" ht="18" x14ac:dyDescent="0.35">
      <c r="B1" s="191"/>
      <c r="C1" s="231" t="s">
        <v>525</v>
      </c>
      <c r="D1" s="231"/>
      <c r="E1" s="231"/>
    </row>
    <row r="2" spans="1:7" ht="18.75" customHeight="1" x14ac:dyDescent="0.35">
      <c r="B2" s="238" t="str">
        <f>'Прил.1 Доходы'!B2:C2</f>
        <v>к  решению Совета Новодмитриевского</v>
      </c>
      <c r="C2" s="238"/>
      <c r="D2" s="238"/>
      <c r="E2" s="238"/>
      <c r="F2" s="209"/>
      <c r="G2" s="209"/>
    </row>
    <row r="3" spans="1:7" ht="16.5" customHeight="1" x14ac:dyDescent="0.35">
      <c r="B3" s="231" t="str">
        <f>'Прил.1 Доходы'!B3:C3</f>
        <v xml:space="preserve">сельского поселения Северского </v>
      </c>
      <c r="C3" s="231"/>
      <c r="D3" s="231"/>
      <c r="E3" s="231"/>
      <c r="F3" s="208"/>
      <c r="G3" s="208"/>
    </row>
    <row r="4" spans="1:7" ht="16.5" customHeight="1" x14ac:dyDescent="0.35">
      <c r="B4" s="231" t="str">
        <f>'Прил.1 Доходы'!B4:C4</f>
        <v>муниципального района Краснодарского края</v>
      </c>
      <c r="C4" s="231"/>
      <c r="D4" s="231"/>
      <c r="E4" s="231"/>
      <c r="F4" s="208"/>
      <c r="G4" s="208"/>
    </row>
    <row r="5" spans="1:7" ht="18" x14ac:dyDescent="0.35">
      <c r="B5" s="191"/>
      <c r="C5" s="252" t="s">
        <v>606</v>
      </c>
      <c r="D5" s="252"/>
      <c r="E5" s="252"/>
    </row>
    <row r="6" spans="1:7" ht="18.600000000000001" customHeight="1" x14ac:dyDescent="0.35">
      <c r="B6" s="191"/>
      <c r="C6" s="231" t="s">
        <v>592</v>
      </c>
      <c r="D6" s="231"/>
      <c r="E6" s="231"/>
    </row>
    <row r="7" spans="1:7" ht="18" customHeight="1" x14ac:dyDescent="0.35">
      <c r="B7" s="231" t="s">
        <v>587</v>
      </c>
      <c r="C7" s="253"/>
      <c r="D7" s="253"/>
      <c r="E7" s="253"/>
    </row>
    <row r="8" spans="1:7" ht="16.5" customHeight="1" x14ac:dyDescent="0.35">
      <c r="B8" s="238" t="s">
        <v>590</v>
      </c>
      <c r="C8" s="237"/>
      <c r="D8" s="237"/>
      <c r="E8" s="237"/>
    </row>
    <row r="9" spans="1:7" ht="17.399999999999999" customHeight="1" x14ac:dyDescent="0.35">
      <c r="B9" s="191"/>
      <c r="C9" s="231" t="s">
        <v>598</v>
      </c>
      <c r="D9" s="231"/>
      <c r="E9" s="231"/>
    </row>
    <row r="10" spans="1:7" ht="18" x14ac:dyDescent="0.35">
      <c r="A10" s="6"/>
      <c r="B10" s="57"/>
      <c r="C10" s="70"/>
      <c r="D10" s="70"/>
      <c r="E10" s="70"/>
    </row>
    <row r="11" spans="1:7" ht="18" hidden="1" x14ac:dyDescent="0.35">
      <c r="A11" s="6"/>
      <c r="B11" s="57"/>
      <c r="C11" s="247" t="s">
        <v>336</v>
      </c>
      <c r="D11" s="247"/>
      <c r="E11" s="247"/>
      <c r="F11" s="140"/>
    </row>
    <row r="12" spans="1:7" ht="18" hidden="1" x14ac:dyDescent="0.35">
      <c r="A12" s="6"/>
      <c r="B12" s="57"/>
      <c r="C12" s="38"/>
      <c r="D12" s="58"/>
      <c r="E12" s="58" t="s">
        <v>186</v>
      </c>
      <c r="F12" s="140"/>
    </row>
    <row r="13" spans="1:7" ht="18" hidden="1" x14ac:dyDescent="0.35">
      <c r="A13" s="6"/>
      <c r="B13" s="57"/>
      <c r="C13" s="247" t="s">
        <v>250</v>
      </c>
      <c r="D13" s="247"/>
      <c r="E13" s="247"/>
      <c r="F13" s="140"/>
    </row>
    <row r="14" spans="1:7" ht="18" hidden="1" x14ac:dyDescent="0.35">
      <c r="A14" s="6"/>
      <c r="B14" s="57"/>
      <c r="C14" s="247" t="s">
        <v>251</v>
      </c>
      <c r="D14" s="247"/>
      <c r="E14" s="247"/>
      <c r="F14" s="140"/>
    </row>
    <row r="15" spans="1:7" ht="18" hidden="1" x14ac:dyDescent="0.35">
      <c r="A15" s="6"/>
      <c r="B15" s="57"/>
      <c r="C15" s="247" t="s">
        <v>392</v>
      </c>
      <c r="D15" s="247"/>
      <c r="E15" s="247"/>
    </row>
    <row r="16" spans="1:7" ht="18" hidden="1" x14ac:dyDescent="0.35">
      <c r="A16" s="6"/>
      <c r="B16" s="57"/>
      <c r="C16" s="57"/>
      <c r="D16" s="57"/>
      <c r="E16" s="57"/>
    </row>
    <row r="17" spans="1:7" ht="18" x14ac:dyDescent="0.35">
      <c r="A17" s="6"/>
      <c r="B17" s="246" t="s">
        <v>4</v>
      </c>
      <c r="C17" s="246"/>
      <c r="D17" s="246"/>
      <c r="E17" s="246"/>
      <c r="G17" s="6"/>
    </row>
    <row r="18" spans="1:7" ht="18" x14ac:dyDescent="0.35">
      <c r="A18" s="6"/>
      <c r="B18" s="246" t="s">
        <v>108</v>
      </c>
      <c r="C18" s="246"/>
      <c r="D18" s="246"/>
      <c r="E18" s="246"/>
    </row>
    <row r="19" spans="1:7" ht="18" x14ac:dyDescent="0.35">
      <c r="A19" s="6"/>
      <c r="B19" s="246" t="s">
        <v>99</v>
      </c>
      <c r="C19" s="246"/>
      <c r="D19" s="246"/>
      <c r="E19" s="246"/>
    </row>
    <row r="20" spans="1:7" ht="18" x14ac:dyDescent="0.35">
      <c r="A20" s="6"/>
      <c r="B20" s="246" t="s">
        <v>448</v>
      </c>
      <c r="C20" s="246"/>
      <c r="D20" s="246"/>
      <c r="E20" s="246"/>
    </row>
    <row r="21" spans="1:7" ht="18" x14ac:dyDescent="0.35">
      <c r="A21" s="6"/>
      <c r="B21" s="235" t="s">
        <v>0</v>
      </c>
      <c r="C21" s="235"/>
      <c r="D21" s="235"/>
      <c r="E21" s="235"/>
    </row>
    <row r="22" spans="1:7" ht="18.75" customHeight="1" x14ac:dyDescent="0.25">
      <c r="A22" s="251" t="s">
        <v>253</v>
      </c>
      <c r="B22" s="249" t="s">
        <v>17</v>
      </c>
      <c r="C22" s="249" t="s">
        <v>255</v>
      </c>
      <c r="D22" s="249" t="s">
        <v>6</v>
      </c>
      <c r="E22" s="249" t="s">
        <v>1</v>
      </c>
    </row>
    <row r="23" spans="1:7" x14ac:dyDescent="0.25">
      <c r="A23" s="251"/>
      <c r="B23" s="249"/>
      <c r="C23" s="249"/>
      <c r="D23" s="249"/>
      <c r="E23" s="249"/>
    </row>
    <row r="24" spans="1:7" ht="18" x14ac:dyDescent="0.25">
      <c r="A24" s="28">
        <v>1</v>
      </c>
      <c r="B24" s="28">
        <v>2</v>
      </c>
      <c r="C24" s="28">
        <v>3</v>
      </c>
      <c r="D24" s="28">
        <v>4</v>
      </c>
      <c r="E24" s="28">
        <v>5</v>
      </c>
    </row>
    <row r="25" spans="1:7" ht="18" x14ac:dyDescent="0.3">
      <c r="A25" s="28"/>
      <c r="B25" s="75" t="s">
        <v>37</v>
      </c>
      <c r="C25" s="74"/>
      <c r="D25" s="74"/>
      <c r="E25" s="60">
        <f>E26+E33+E35+E38+E42+E45+E47+E49+E52+E54+E56</f>
        <v>40125.4</v>
      </c>
    </row>
    <row r="26" spans="1:7" ht="17.399999999999999" x14ac:dyDescent="0.3">
      <c r="A26" s="72">
        <v>1</v>
      </c>
      <c r="B26" s="76" t="s">
        <v>36</v>
      </c>
      <c r="C26" s="45" t="s">
        <v>18</v>
      </c>
      <c r="D26" s="45" t="s">
        <v>19</v>
      </c>
      <c r="E26" s="60">
        <f>SUM(E27:E32)</f>
        <v>9419.2999999999993</v>
      </c>
    </row>
    <row r="27" spans="1:7" ht="72.599999999999994" customHeight="1" x14ac:dyDescent="0.35">
      <c r="A27" s="72"/>
      <c r="B27" s="77" t="s">
        <v>51</v>
      </c>
      <c r="C27" s="43" t="s">
        <v>18</v>
      </c>
      <c r="D27" s="43" t="s">
        <v>20</v>
      </c>
      <c r="E27" s="61">
        <f>Прил.4!H38</f>
        <v>1347.6</v>
      </c>
    </row>
    <row r="28" spans="1:7" ht="93.75" customHeight="1" x14ac:dyDescent="0.35">
      <c r="A28" s="72"/>
      <c r="B28" s="25" t="s">
        <v>54</v>
      </c>
      <c r="C28" s="43" t="s">
        <v>18</v>
      </c>
      <c r="D28" s="43" t="s">
        <v>22</v>
      </c>
      <c r="E28" s="61">
        <f>Прил.4!H26</f>
        <v>10</v>
      </c>
    </row>
    <row r="29" spans="1:7" ht="72" x14ac:dyDescent="0.35">
      <c r="A29" s="72"/>
      <c r="B29" s="69" t="s">
        <v>415</v>
      </c>
      <c r="C29" s="43" t="s">
        <v>18</v>
      </c>
      <c r="D29" s="43" t="s">
        <v>21</v>
      </c>
      <c r="E29" s="61">
        <f>Прил.4!H43</f>
        <v>7355.7999999999993</v>
      </c>
    </row>
    <row r="30" spans="1:7" ht="76.2" customHeight="1" x14ac:dyDescent="0.35">
      <c r="A30" s="72"/>
      <c r="B30" s="25" t="s">
        <v>61</v>
      </c>
      <c r="C30" s="43" t="s">
        <v>18</v>
      </c>
      <c r="D30" s="43" t="s">
        <v>28</v>
      </c>
      <c r="E30" s="62">
        <f>Прил.4!H31</f>
        <v>116.1</v>
      </c>
    </row>
    <row r="31" spans="1:7" ht="18" x14ac:dyDescent="0.35">
      <c r="A31" s="72"/>
      <c r="B31" s="77" t="s">
        <v>7</v>
      </c>
      <c r="C31" s="43" t="s">
        <v>18</v>
      </c>
      <c r="D31" s="43" t="s">
        <v>41</v>
      </c>
      <c r="E31" s="62">
        <f>Прил.4!H58</f>
        <v>10</v>
      </c>
    </row>
    <row r="32" spans="1:7" ht="21" customHeight="1" x14ac:dyDescent="0.35">
      <c r="A32" s="72"/>
      <c r="B32" s="77" t="s">
        <v>8</v>
      </c>
      <c r="C32" s="43" t="s">
        <v>18</v>
      </c>
      <c r="D32" s="43" t="s">
        <v>55</v>
      </c>
      <c r="E32" s="62">
        <f>Прил.4!H63</f>
        <v>579.79999999999995</v>
      </c>
    </row>
    <row r="33" spans="1:7" ht="18" customHeight="1" x14ac:dyDescent="0.3">
      <c r="A33" s="72">
        <v>2</v>
      </c>
      <c r="B33" s="75" t="s">
        <v>254</v>
      </c>
      <c r="C33" s="45" t="s">
        <v>20</v>
      </c>
      <c r="D33" s="45" t="s">
        <v>19</v>
      </c>
      <c r="E33" s="86">
        <f>E34</f>
        <v>421.90000000000003</v>
      </c>
    </row>
    <row r="34" spans="1:7" ht="18" x14ac:dyDescent="0.35">
      <c r="A34" s="72"/>
      <c r="B34" s="77" t="s">
        <v>9</v>
      </c>
      <c r="C34" s="43" t="s">
        <v>20</v>
      </c>
      <c r="D34" s="43" t="s">
        <v>22</v>
      </c>
      <c r="E34" s="62">
        <f>Прил.4!H77</f>
        <v>421.90000000000003</v>
      </c>
    </row>
    <row r="35" spans="1:7" ht="34.799999999999997" x14ac:dyDescent="0.3">
      <c r="A35" s="72">
        <v>3</v>
      </c>
      <c r="B35" s="75" t="s">
        <v>10</v>
      </c>
      <c r="C35" s="45" t="s">
        <v>22</v>
      </c>
      <c r="D35" s="45" t="s">
        <v>19</v>
      </c>
      <c r="E35" s="63">
        <f>E37+E36</f>
        <v>158</v>
      </c>
    </row>
    <row r="36" spans="1:7" ht="72" x14ac:dyDescent="0.35">
      <c r="A36" s="72"/>
      <c r="B36" s="78" t="s">
        <v>315</v>
      </c>
      <c r="C36" s="43" t="s">
        <v>47</v>
      </c>
      <c r="D36" s="43" t="s">
        <v>24</v>
      </c>
      <c r="E36" s="64">
        <f>Прил.4!H83</f>
        <v>130</v>
      </c>
    </row>
    <row r="37" spans="1:7" ht="54.6" customHeight="1" x14ac:dyDescent="0.35">
      <c r="A37" s="72"/>
      <c r="B37" s="78" t="s">
        <v>11</v>
      </c>
      <c r="C37" s="43" t="s">
        <v>22</v>
      </c>
      <c r="D37" s="43" t="s">
        <v>33</v>
      </c>
      <c r="E37" s="64">
        <f>Прил.4!H91</f>
        <v>28</v>
      </c>
    </row>
    <row r="38" spans="1:7" ht="17.399999999999999" x14ac:dyDescent="0.3">
      <c r="A38" s="72">
        <v>4</v>
      </c>
      <c r="B38" s="75" t="s">
        <v>12</v>
      </c>
      <c r="C38" s="45" t="s">
        <v>21</v>
      </c>
      <c r="D38" s="45" t="s">
        <v>19</v>
      </c>
      <c r="E38" s="63">
        <f>SUM(E39:E41)</f>
        <v>5938.3</v>
      </c>
    </row>
    <row r="39" spans="1:7" ht="20.25" customHeight="1" x14ac:dyDescent="0.35">
      <c r="A39" s="72"/>
      <c r="B39" s="78" t="s">
        <v>60</v>
      </c>
      <c r="C39" s="43" t="s">
        <v>21</v>
      </c>
      <c r="D39" s="43" t="s">
        <v>23</v>
      </c>
      <c r="E39" s="64">
        <f>Прил.4!H105</f>
        <v>5444</v>
      </c>
    </row>
    <row r="40" spans="1:7" ht="21.75" customHeight="1" x14ac:dyDescent="0.35">
      <c r="A40" s="72"/>
      <c r="B40" s="77" t="s">
        <v>472</v>
      </c>
      <c r="C40" s="43" t="s">
        <v>21</v>
      </c>
      <c r="D40" s="43" t="s">
        <v>24</v>
      </c>
      <c r="E40" s="62">
        <f>Прил.4!H117</f>
        <v>484.3</v>
      </c>
    </row>
    <row r="41" spans="1:7" ht="21.75" customHeight="1" x14ac:dyDescent="0.35">
      <c r="A41" s="72"/>
      <c r="B41" s="77" t="s">
        <v>13</v>
      </c>
      <c r="C41" s="43" t="s">
        <v>21</v>
      </c>
      <c r="D41" s="43" t="s">
        <v>34</v>
      </c>
      <c r="E41" s="62">
        <f>Прил.4!H122</f>
        <v>10</v>
      </c>
    </row>
    <row r="42" spans="1:7" ht="19.5" customHeight="1" x14ac:dyDescent="0.3">
      <c r="A42" s="21">
        <v>5</v>
      </c>
      <c r="B42" s="37" t="s">
        <v>14</v>
      </c>
      <c r="C42" s="40" t="s">
        <v>25</v>
      </c>
      <c r="D42" s="40" t="s">
        <v>19</v>
      </c>
      <c r="E42" s="63">
        <f>SUM(E43:E44)</f>
        <v>14497.900000000001</v>
      </c>
      <c r="F42" s="142"/>
      <c r="G42" s="73"/>
    </row>
    <row r="43" spans="1:7" ht="19.5" customHeight="1" x14ac:dyDescent="0.35">
      <c r="A43" s="21"/>
      <c r="B43" s="49" t="s">
        <v>316</v>
      </c>
      <c r="C43" s="41" t="s">
        <v>25</v>
      </c>
      <c r="D43" s="41" t="s">
        <v>20</v>
      </c>
      <c r="E43" s="64">
        <f>Прил.4!H129</f>
        <v>7100.6</v>
      </c>
      <c r="F43" s="142"/>
      <c r="G43" s="73"/>
    </row>
    <row r="44" spans="1:7" ht="18.600000000000001" customHeight="1" x14ac:dyDescent="0.35">
      <c r="A44" s="21"/>
      <c r="B44" s="42" t="s">
        <v>40</v>
      </c>
      <c r="C44" s="41" t="s">
        <v>25</v>
      </c>
      <c r="D44" s="41" t="s">
        <v>22</v>
      </c>
      <c r="E44" s="64">
        <f>Прил.4!H134</f>
        <v>7397.3</v>
      </c>
      <c r="F44" s="142"/>
      <c r="G44" s="73"/>
    </row>
    <row r="45" spans="1:7" ht="17.399999999999999" x14ac:dyDescent="0.3">
      <c r="A45" s="21">
        <v>6</v>
      </c>
      <c r="B45" s="37" t="s">
        <v>15</v>
      </c>
      <c r="C45" s="40" t="s">
        <v>26</v>
      </c>
      <c r="D45" s="40" t="s">
        <v>19</v>
      </c>
      <c r="E45" s="63">
        <f>E46</f>
        <v>352.5</v>
      </c>
      <c r="F45" s="142"/>
      <c r="G45" s="73"/>
    </row>
    <row r="46" spans="1:7" ht="18" x14ac:dyDescent="0.35">
      <c r="A46" s="21"/>
      <c r="B46" s="49" t="s">
        <v>169</v>
      </c>
      <c r="C46" s="41" t="s">
        <v>26</v>
      </c>
      <c r="D46" s="41" t="s">
        <v>26</v>
      </c>
      <c r="E46" s="64">
        <f>Прил.4!H149</f>
        <v>352.5</v>
      </c>
      <c r="F46" s="142"/>
      <c r="G46" s="73"/>
    </row>
    <row r="47" spans="1:7" ht="17.25" customHeight="1" x14ac:dyDescent="0.3">
      <c r="A47" s="21">
        <v>7</v>
      </c>
      <c r="B47" s="37" t="s">
        <v>167</v>
      </c>
      <c r="C47" s="40" t="s">
        <v>27</v>
      </c>
      <c r="D47" s="40" t="s">
        <v>19</v>
      </c>
      <c r="E47" s="63">
        <f>E48</f>
        <v>7400</v>
      </c>
      <c r="F47" s="142"/>
      <c r="G47" s="73"/>
    </row>
    <row r="48" spans="1:7" ht="18" x14ac:dyDescent="0.35">
      <c r="A48" s="21"/>
      <c r="B48" s="42" t="s">
        <v>16</v>
      </c>
      <c r="C48" s="41" t="s">
        <v>27</v>
      </c>
      <c r="D48" s="41" t="s">
        <v>18</v>
      </c>
      <c r="E48" s="64">
        <f>Прил.4!H157</f>
        <v>7400</v>
      </c>
      <c r="F48" s="142"/>
      <c r="G48" s="73"/>
    </row>
    <row r="49" spans="1:8" ht="17.399999999999999" x14ac:dyDescent="0.3">
      <c r="A49" s="72">
        <v>8</v>
      </c>
      <c r="B49" s="79" t="s">
        <v>49</v>
      </c>
      <c r="C49" s="45" t="s">
        <v>24</v>
      </c>
      <c r="D49" s="45" t="s">
        <v>19</v>
      </c>
      <c r="E49" s="60">
        <f>E50+E51</f>
        <v>690</v>
      </c>
    </row>
    <row r="50" spans="1:8" ht="18" x14ac:dyDescent="0.35">
      <c r="A50" s="72"/>
      <c r="B50" s="78" t="s">
        <v>50</v>
      </c>
      <c r="C50" s="43" t="s">
        <v>24</v>
      </c>
      <c r="D50" s="43" t="s">
        <v>18</v>
      </c>
      <c r="E50" s="62">
        <f>Прил.4!H170</f>
        <v>650</v>
      </c>
    </row>
    <row r="51" spans="1:8" ht="18" x14ac:dyDescent="0.35">
      <c r="A51" s="72"/>
      <c r="B51" s="80" t="s">
        <v>57</v>
      </c>
      <c r="C51" s="43" t="s">
        <v>24</v>
      </c>
      <c r="D51" s="43" t="s">
        <v>22</v>
      </c>
      <c r="E51" s="62">
        <f>Прил.4!H176</f>
        <v>40</v>
      </c>
    </row>
    <row r="52" spans="1:8" ht="17.399999999999999" x14ac:dyDescent="0.3">
      <c r="A52" s="72">
        <v>9</v>
      </c>
      <c r="B52" s="79" t="s">
        <v>56</v>
      </c>
      <c r="C52" s="45" t="s">
        <v>41</v>
      </c>
      <c r="D52" s="45" t="s">
        <v>19</v>
      </c>
      <c r="E52" s="60">
        <f>E53</f>
        <v>1095.5</v>
      </c>
    </row>
    <row r="53" spans="1:8" ht="18" x14ac:dyDescent="0.35">
      <c r="A53" s="72"/>
      <c r="B53" s="78" t="s">
        <v>62</v>
      </c>
      <c r="C53" s="43" t="s">
        <v>41</v>
      </c>
      <c r="D53" s="43" t="s">
        <v>20</v>
      </c>
      <c r="E53" s="62">
        <f>Прил.4!H182</f>
        <v>1095.5</v>
      </c>
    </row>
    <row r="54" spans="1:8" ht="17.399999999999999" x14ac:dyDescent="0.3">
      <c r="A54" s="72">
        <v>10</v>
      </c>
      <c r="B54" s="81" t="s">
        <v>58</v>
      </c>
      <c r="C54" s="45" t="s">
        <v>34</v>
      </c>
      <c r="D54" s="45" t="s">
        <v>19</v>
      </c>
      <c r="E54" s="60">
        <f>E55</f>
        <v>150</v>
      </c>
    </row>
    <row r="55" spans="1:8" ht="18" x14ac:dyDescent="0.35">
      <c r="A55" s="72"/>
      <c r="B55" s="80" t="s">
        <v>59</v>
      </c>
      <c r="C55" s="43" t="s">
        <v>34</v>
      </c>
      <c r="D55" s="43" t="s">
        <v>20</v>
      </c>
      <c r="E55" s="65">
        <f>Прил.4!H190</f>
        <v>150</v>
      </c>
    </row>
    <row r="56" spans="1:8" ht="34.799999999999997" x14ac:dyDescent="0.3">
      <c r="A56" s="72">
        <v>11</v>
      </c>
      <c r="B56" s="27" t="s">
        <v>313</v>
      </c>
      <c r="C56" s="45" t="s">
        <v>55</v>
      </c>
      <c r="D56" s="45" t="s">
        <v>19</v>
      </c>
      <c r="E56" s="71">
        <f>SUM(E57)</f>
        <v>2</v>
      </c>
    </row>
    <row r="57" spans="1:8" ht="36" x14ac:dyDescent="0.35">
      <c r="A57" s="72"/>
      <c r="B57" s="25" t="s">
        <v>314</v>
      </c>
      <c r="C57" s="43" t="s">
        <v>55</v>
      </c>
      <c r="D57" s="43" t="s">
        <v>18</v>
      </c>
      <c r="E57" s="65">
        <f>Прил.4!H196</f>
        <v>2</v>
      </c>
    </row>
    <row r="58" spans="1:8" ht="18" x14ac:dyDescent="0.35">
      <c r="A58" s="6"/>
      <c r="B58" s="57"/>
      <c r="C58" s="57"/>
      <c r="D58" s="57"/>
      <c r="E58" s="57"/>
    </row>
    <row r="59" spans="1:8" ht="15.6" customHeight="1" x14ac:dyDescent="0.35">
      <c r="A59" s="233" t="s">
        <v>322</v>
      </c>
      <c r="B59" s="233"/>
      <c r="C59" s="233"/>
      <c r="D59" s="57"/>
      <c r="E59" s="57"/>
      <c r="F59" s="4"/>
      <c r="G59" s="1"/>
      <c r="H59" s="4"/>
    </row>
    <row r="60" spans="1:8" ht="18" x14ac:dyDescent="0.3">
      <c r="A60" s="233" t="s">
        <v>449</v>
      </c>
      <c r="B60" s="233"/>
      <c r="C60" s="233"/>
      <c r="D60" s="250"/>
      <c r="E60" s="250"/>
      <c r="F60" s="4"/>
      <c r="G60" s="1"/>
      <c r="H60" s="4"/>
    </row>
    <row r="61" spans="1:8" ht="15.6" x14ac:dyDescent="0.3">
      <c r="B61" s="4"/>
      <c r="C61" s="4"/>
      <c r="F61" s="4"/>
      <c r="G61" s="1"/>
      <c r="H61" s="4"/>
    </row>
    <row r="62" spans="1:8" ht="15.6" x14ac:dyDescent="0.3">
      <c r="B62" s="4"/>
      <c r="C62" s="4"/>
      <c r="D62" s="248"/>
      <c r="E62" s="248"/>
      <c r="F62" s="4"/>
    </row>
    <row r="63" spans="1:8" ht="16.8" x14ac:dyDescent="0.3">
      <c r="B63" s="3"/>
      <c r="C63" s="3"/>
      <c r="D63" s="3"/>
      <c r="E63" s="3"/>
    </row>
    <row r="64" spans="1:8" ht="16.8" x14ac:dyDescent="0.3">
      <c r="B64" s="3"/>
      <c r="C64" s="3"/>
      <c r="D64" s="3"/>
      <c r="E64" s="3"/>
    </row>
    <row r="65" spans="2:5" ht="16.8" x14ac:dyDescent="0.3">
      <c r="B65" s="3"/>
      <c r="C65" s="3"/>
      <c r="D65" s="3"/>
      <c r="E65" s="3"/>
    </row>
    <row r="66" spans="2:5" ht="16.8" x14ac:dyDescent="0.3">
      <c r="B66" s="2"/>
      <c r="C66" s="2"/>
      <c r="D66" s="2"/>
      <c r="E66" s="3"/>
    </row>
    <row r="67" spans="2:5" ht="16.8" x14ac:dyDescent="0.3">
      <c r="B67" s="2"/>
      <c r="C67" s="2"/>
      <c r="D67" s="2"/>
      <c r="E67" s="3"/>
    </row>
    <row r="68" spans="2:5" ht="16.8" x14ac:dyDescent="0.3">
      <c r="B68" s="2"/>
      <c r="C68" s="2"/>
      <c r="D68" s="2"/>
      <c r="E68" s="3"/>
    </row>
    <row r="69" spans="2:5" ht="16.8" x14ac:dyDescent="0.3">
      <c r="B69" s="2"/>
      <c r="C69" s="2"/>
      <c r="D69" s="2"/>
      <c r="E69" s="3"/>
    </row>
    <row r="70" spans="2:5" ht="16.8" x14ac:dyDescent="0.3">
      <c r="B70" s="2"/>
      <c r="C70" s="2"/>
      <c r="D70" s="2"/>
      <c r="E70" s="3"/>
    </row>
    <row r="71" spans="2:5" ht="16.8" x14ac:dyDescent="0.3">
      <c r="B71" s="2"/>
      <c r="C71" s="2"/>
      <c r="D71" s="2"/>
      <c r="E71" s="3"/>
    </row>
    <row r="72" spans="2:5" ht="16.8" x14ac:dyDescent="0.3">
      <c r="B72" s="2"/>
      <c r="C72" s="2"/>
      <c r="D72" s="2"/>
      <c r="E72" s="3"/>
    </row>
    <row r="73" spans="2:5" ht="16.8" x14ac:dyDescent="0.3">
      <c r="B73" s="2"/>
      <c r="C73" s="2"/>
      <c r="D73" s="2"/>
      <c r="E73" s="3"/>
    </row>
    <row r="74" spans="2:5" ht="16.8" x14ac:dyDescent="0.3">
      <c r="B74" s="2"/>
      <c r="C74" s="2"/>
      <c r="D74" s="2"/>
      <c r="E74" s="3"/>
    </row>
    <row r="75" spans="2:5" ht="16.8" x14ac:dyDescent="0.3">
      <c r="B75" s="2"/>
      <c r="C75" s="2"/>
      <c r="D75" s="2"/>
      <c r="E75" s="3"/>
    </row>
    <row r="76" spans="2:5" ht="16.8" x14ac:dyDescent="0.3">
      <c r="B76" s="2"/>
      <c r="C76" s="2"/>
      <c r="D76" s="2"/>
      <c r="E76" s="3"/>
    </row>
    <row r="77" spans="2:5" ht="16.8" x14ac:dyDescent="0.3">
      <c r="B77" s="2"/>
      <c r="C77" s="2"/>
      <c r="D77" s="2"/>
      <c r="E77" s="3"/>
    </row>
    <row r="78" spans="2:5" ht="16.8" x14ac:dyDescent="0.3">
      <c r="B78" s="2"/>
      <c r="C78" s="2"/>
      <c r="D78" s="2"/>
      <c r="E78" s="3"/>
    </row>
    <row r="79" spans="2:5" ht="16.8" x14ac:dyDescent="0.3">
      <c r="B79" s="2"/>
      <c r="C79" s="2"/>
      <c r="D79" s="2"/>
      <c r="E79" s="3"/>
    </row>
    <row r="80" spans="2:5" ht="16.8" x14ac:dyDescent="0.3">
      <c r="B80" s="2"/>
      <c r="C80" s="2"/>
      <c r="D80" s="2"/>
      <c r="E80" s="3"/>
    </row>
    <row r="81" spans="2:5" ht="16.8" x14ac:dyDescent="0.3">
      <c r="B81" s="2"/>
      <c r="C81" s="2"/>
      <c r="D81" s="2"/>
      <c r="E81" s="3"/>
    </row>
    <row r="82" spans="2:5" ht="16.8" x14ac:dyDescent="0.3">
      <c r="B82" s="2"/>
      <c r="C82" s="2"/>
      <c r="D82" s="2"/>
      <c r="E82" s="3"/>
    </row>
    <row r="83" spans="2:5" ht="16.8" x14ac:dyDescent="0.3">
      <c r="B83" s="2"/>
      <c r="C83" s="2"/>
      <c r="D83" s="2"/>
      <c r="E83" s="3"/>
    </row>
    <row r="84" spans="2:5" ht="16.8" x14ac:dyDescent="0.3">
      <c r="B84" s="2"/>
      <c r="C84" s="2"/>
      <c r="D84" s="2"/>
      <c r="E84" s="3"/>
    </row>
    <row r="85" spans="2:5" ht="16.8" x14ac:dyDescent="0.3">
      <c r="B85" s="2"/>
      <c r="C85" s="2"/>
      <c r="D85" s="2"/>
      <c r="E85" s="3"/>
    </row>
    <row r="86" spans="2:5" ht="16.8" x14ac:dyDescent="0.3">
      <c r="B86" s="2"/>
      <c r="C86" s="2"/>
      <c r="D86" s="2"/>
      <c r="E86" s="3"/>
    </row>
    <row r="87" spans="2:5" ht="16.8" x14ac:dyDescent="0.3">
      <c r="B87" s="2"/>
      <c r="C87" s="2"/>
      <c r="D87" s="2"/>
      <c r="E87" s="3"/>
    </row>
    <row r="88" spans="2:5" ht="16.8" x14ac:dyDescent="0.3">
      <c r="B88" s="2"/>
      <c r="C88" s="2"/>
      <c r="D88" s="2"/>
      <c r="E88" s="3"/>
    </row>
    <row r="89" spans="2:5" ht="16.8" x14ac:dyDescent="0.3">
      <c r="B89" s="2"/>
      <c r="C89" s="2"/>
      <c r="D89" s="2"/>
      <c r="E89" s="3"/>
    </row>
    <row r="90" spans="2:5" ht="16.8" x14ac:dyDescent="0.3">
      <c r="B90" s="2"/>
      <c r="C90" s="2"/>
      <c r="D90" s="2"/>
      <c r="E90" s="3"/>
    </row>
    <row r="91" spans="2:5" ht="16.8" x14ac:dyDescent="0.3">
      <c r="B91" s="2"/>
      <c r="C91" s="2"/>
      <c r="D91" s="2"/>
      <c r="E91" s="3"/>
    </row>
    <row r="92" spans="2:5" ht="16.8" x14ac:dyDescent="0.3">
      <c r="B92" s="2"/>
      <c r="C92" s="2"/>
      <c r="D92" s="2"/>
      <c r="E92" s="3"/>
    </row>
    <row r="93" spans="2:5" ht="16.8" x14ac:dyDescent="0.3">
      <c r="B93" s="2"/>
      <c r="C93" s="2"/>
      <c r="D93" s="2"/>
      <c r="E93" s="3"/>
    </row>
    <row r="94" spans="2:5" ht="16.8" x14ac:dyDescent="0.3">
      <c r="B94" s="2"/>
      <c r="C94" s="2"/>
      <c r="D94" s="2"/>
      <c r="E94" s="3"/>
    </row>
    <row r="95" spans="2:5" ht="16.8" x14ac:dyDescent="0.3">
      <c r="B95" s="2"/>
      <c r="C95" s="2"/>
      <c r="D95" s="2"/>
      <c r="E95" s="3"/>
    </row>
    <row r="96" spans="2:5" ht="16.8" x14ac:dyDescent="0.3">
      <c r="B96" s="2"/>
      <c r="C96" s="2"/>
      <c r="D96" s="2"/>
      <c r="E96" s="3"/>
    </row>
    <row r="97" spans="2:5" ht="16.8" x14ac:dyDescent="0.3">
      <c r="B97" s="2"/>
      <c r="C97" s="2"/>
      <c r="D97" s="2"/>
      <c r="E97" s="3"/>
    </row>
    <row r="98" spans="2:5" ht="16.8" x14ac:dyDescent="0.3">
      <c r="B98" s="2"/>
      <c r="C98" s="2"/>
      <c r="D98" s="2"/>
      <c r="E98" s="3"/>
    </row>
    <row r="99" spans="2:5" ht="16.8" x14ac:dyDescent="0.3">
      <c r="B99" s="2"/>
      <c r="C99" s="2"/>
      <c r="D99" s="2"/>
      <c r="E99" s="3"/>
    </row>
    <row r="100" spans="2:5" ht="16.8" x14ac:dyDescent="0.3">
      <c r="B100" s="2"/>
      <c r="C100" s="2"/>
      <c r="D100" s="2"/>
      <c r="E100" s="3"/>
    </row>
    <row r="101" spans="2:5" ht="16.8" x14ac:dyDescent="0.3">
      <c r="B101" s="2"/>
      <c r="C101" s="2"/>
      <c r="D101" s="2"/>
      <c r="E101" s="3"/>
    </row>
    <row r="102" spans="2:5" ht="16.8" x14ac:dyDescent="0.3">
      <c r="B102" s="2"/>
      <c r="C102" s="2"/>
      <c r="D102" s="2"/>
      <c r="E102" s="3"/>
    </row>
    <row r="103" spans="2:5" ht="16.8" x14ac:dyDescent="0.3">
      <c r="B103" s="2"/>
      <c r="C103" s="2"/>
      <c r="D103" s="2"/>
      <c r="E103" s="3"/>
    </row>
    <row r="104" spans="2:5" ht="16.8" x14ac:dyDescent="0.3">
      <c r="B104" s="2"/>
      <c r="C104" s="2"/>
      <c r="D104" s="2"/>
      <c r="E104" s="3"/>
    </row>
    <row r="105" spans="2:5" ht="16.8" x14ac:dyDescent="0.3">
      <c r="B105" s="2"/>
      <c r="C105" s="2"/>
      <c r="D105" s="2"/>
      <c r="E105" s="3"/>
    </row>
    <row r="106" spans="2:5" ht="16.8" x14ac:dyDescent="0.3">
      <c r="B106" s="2"/>
      <c r="C106" s="2"/>
      <c r="D106" s="2"/>
      <c r="E106" s="3"/>
    </row>
    <row r="107" spans="2:5" ht="16.8" x14ac:dyDescent="0.3">
      <c r="B107" s="2"/>
      <c r="C107" s="2"/>
      <c r="D107" s="2"/>
      <c r="E107" s="3"/>
    </row>
    <row r="108" spans="2:5" ht="16.8" x14ac:dyDescent="0.3">
      <c r="B108" s="2"/>
      <c r="C108" s="2"/>
      <c r="D108" s="2"/>
      <c r="E108" s="3"/>
    </row>
    <row r="109" spans="2:5" ht="16.8" x14ac:dyDescent="0.3">
      <c r="B109" s="2"/>
      <c r="C109" s="2"/>
      <c r="D109" s="2"/>
      <c r="E109" s="3"/>
    </row>
    <row r="110" spans="2:5" ht="16.8" x14ac:dyDescent="0.3">
      <c r="B110" s="2"/>
      <c r="C110" s="2"/>
      <c r="D110" s="2"/>
      <c r="E110" s="3"/>
    </row>
    <row r="111" spans="2:5" ht="16.8" x14ac:dyDescent="0.3">
      <c r="B111" s="2"/>
      <c r="C111" s="2"/>
      <c r="D111" s="2"/>
      <c r="E111" s="3"/>
    </row>
    <row r="112" spans="2:5" ht="16.8" x14ac:dyDescent="0.3">
      <c r="B112" s="2"/>
      <c r="C112" s="2"/>
      <c r="D112" s="2"/>
      <c r="E112" s="3"/>
    </row>
    <row r="113" spans="2:5" ht="16.8" x14ac:dyDescent="0.3">
      <c r="B113" s="2"/>
      <c r="C113" s="2"/>
      <c r="D113" s="2"/>
      <c r="E113" s="3"/>
    </row>
    <row r="114" spans="2:5" ht="16.8" x14ac:dyDescent="0.3">
      <c r="B114" s="2"/>
      <c r="C114" s="2"/>
      <c r="D114" s="2"/>
      <c r="E114" s="3"/>
    </row>
    <row r="115" spans="2:5" ht="16.8" x14ac:dyDescent="0.3">
      <c r="B115" s="2"/>
      <c r="C115" s="2"/>
      <c r="D115" s="2"/>
      <c r="E115" s="3"/>
    </row>
    <row r="116" spans="2:5" ht="16.8" x14ac:dyDescent="0.3">
      <c r="B116" s="2"/>
      <c r="C116" s="2"/>
      <c r="D116" s="2"/>
      <c r="E116" s="3"/>
    </row>
    <row r="117" spans="2:5" ht="16.8" x14ac:dyDescent="0.3">
      <c r="B117" s="2"/>
      <c r="C117" s="2"/>
      <c r="D117" s="2"/>
      <c r="E117" s="3"/>
    </row>
    <row r="118" spans="2:5" ht="16.8" x14ac:dyDescent="0.3">
      <c r="B118" s="2"/>
      <c r="C118" s="2"/>
      <c r="D118" s="2"/>
      <c r="E118" s="3"/>
    </row>
    <row r="119" spans="2:5" ht="16.8" x14ac:dyDescent="0.3">
      <c r="B119" s="2"/>
      <c r="C119" s="2"/>
      <c r="D119" s="2"/>
      <c r="E119" s="3"/>
    </row>
    <row r="120" spans="2:5" ht="16.8" x14ac:dyDescent="0.3">
      <c r="B120" s="2"/>
      <c r="C120" s="2"/>
      <c r="D120" s="2"/>
      <c r="E120" s="3"/>
    </row>
    <row r="121" spans="2:5" ht="16.8" x14ac:dyDescent="0.3">
      <c r="B121" s="2"/>
      <c r="C121" s="2"/>
      <c r="D121" s="2"/>
      <c r="E121" s="3"/>
    </row>
    <row r="122" spans="2:5" ht="16.8" x14ac:dyDescent="0.3">
      <c r="B122" s="2"/>
      <c r="C122" s="2"/>
      <c r="D122" s="2"/>
      <c r="E122" s="3"/>
    </row>
    <row r="123" spans="2:5" ht="16.8" x14ac:dyDescent="0.3">
      <c r="B123" s="2"/>
      <c r="C123" s="2"/>
      <c r="D123" s="2"/>
      <c r="E123" s="3"/>
    </row>
    <row r="124" spans="2:5" ht="16.8" x14ac:dyDescent="0.3">
      <c r="B124" s="2"/>
      <c r="C124" s="2"/>
      <c r="D124" s="2"/>
      <c r="E124" s="3"/>
    </row>
    <row r="125" spans="2:5" ht="16.8" x14ac:dyDescent="0.3">
      <c r="B125" s="2"/>
      <c r="C125" s="2"/>
      <c r="D125" s="2"/>
      <c r="E125" s="3"/>
    </row>
    <row r="126" spans="2:5" ht="16.8" x14ac:dyDescent="0.3">
      <c r="B126" s="2"/>
      <c r="C126" s="2"/>
      <c r="D126" s="2"/>
      <c r="E126" s="3"/>
    </row>
    <row r="127" spans="2:5" ht="16.8" x14ac:dyDescent="0.3">
      <c r="B127" s="2"/>
      <c r="C127" s="2"/>
      <c r="D127" s="2"/>
      <c r="E127" s="3"/>
    </row>
    <row r="128" spans="2:5" ht="16.8" x14ac:dyDescent="0.3">
      <c r="B128" s="2"/>
      <c r="C128" s="2"/>
      <c r="D128" s="2"/>
      <c r="E128" s="3"/>
    </row>
    <row r="129" spans="2:5" ht="16.8" x14ac:dyDescent="0.3">
      <c r="B129" s="2"/>
      <c r="C129" s="2"/>
      <c r="D129" s="2"/>
      <c r="E129" s="3"/>
    </row>
    <row r="130" spans="2:5" ht="16.8" x14ac:dyDescent="0.3">
      <c r="B130" s="2"/>
      <c r="C130" s="2"/>
      <c r="D130" s="2"/>
      <c r="E130" s="3"/>
    </row>
    <row r="131" spans="2:5" ht="16.8" x14ac:dyDescent="0.3">
      <c r="B131" s="2"/>
      <c r="C131" s="2"/>
      <c r="D131" s="2"/>
      <c r="E131" s="3"/>
    </row>
    <row r="132" spans="2:5" ht="16.8" x14ac:dyDescent="0.3">
      <c r="B132" s="2"/>
      <c r="C132" s="2"/>
      <c r="D132" s="2"/>
      <c r="E132" s="3"/>
    </row>
    <row r="133" spans="2:5" ht="16.8" x14ac:dyDescent="0.3">
      <c r="B133" s="2"/>
      <c r="C133" s="2"/>
      <c r="D133" s="2"/>
      <c r="E133" s="3"/>
    </row>
    <row r="134" spans="2:5" ht="16.8" x14ac:dyDescent="0.3">
      <c r="B134" s="2"/>
      <c r="C134" s="2"/>
      <c r="D134" s="2"/>
      <c r="E134" s="3"/>
    </row>
    <row r="135" spans="2:5" ht="16.8" x14ac:dyDescent="0.3">
      <c r="B135" s="2"/>
      <c r="C135" s="2"/>
      <c r="D135" s="2"/>
      <c r="E135" s="3"/>
    </row>
    <row r="136" spans="2:5" ht="16.8" x14ac:dyDescent="0.3">
      <c r="B136" s="2"/>
      <c r="C136" s="2"/>
      <c r="D136" s="2"/>
      <c r="E136" s="3"/>
    </row>
    <row r="137" spans="2:5" ht="16.8" x14ac:dyDescent="0.3">
      <c r="B137" s="2"/>
      <c r="C137" s="2"/>
      <c r="D137" s="2"/>
      <c r="E137" s="3"/>
    </row>
    <row r="138" spans="2:5" ht="16.8" x14ac:dyDescent="0.3">
      <c r="B138" s="2"/>
      <c r="C138" s="2"/>
      <c r="D138" s="2"/>
      <c r="E138" s="3"/>
    </row>
    <row r="139" spans="2:5" ht="16.8" x14ac:dyDescent="0.3">
      <c r="B139" s="2"/>
      <c r="C139" s="2"/>
      <c r="D139" s="2"/>
      <c r="E139" s="3"/>
    </row>
    <row r="140" spans="2:5" ht="16.8" x14ac:dyDescent="0.3">
      <c r="B140" s="2"/>
      <c r="C140" s="2"/>
      <c r="D140" s="2"/>
      <c r="E140" s="3"/>
    </row>
    <row r="141" spans="2:5" ht="16.8" x14ac:dyDescent="0.3">
      <c r="B141" s="2"/>
      <c r="C141" s="2"/>
      <c r="D141" s="2"/>
      <c r="E141" s="3"/>
    </row>
    <row r="142" spans="2:5" ht="16.8" x14ac:dyDescent="0.3">
      <c r="B142" s="2"/>
      <c r="C142" s="2"/>
      <c r="D142" s="2"/>
      <c r="E142" s="3"/>
    </row>
    <row r="143" spans="2:5" ht="16.8" x14ac:dyDescent="0.3">
      <c r="B143" s="2"/>
      <c r="C143" s="2"/>
      <c r="D143" s="2"/>
      <c r="E143" s="3"/>
    </row>
    <row r="144" spans="2:5" ht="16.8" x14ac:dyDescent="0.3">
      <c r="B144" s="2"/>
      <c r="C144" s="2"/>
      <c r="D144" s="2"/>
      <c r="E144" s="3"/>
    </row>
    <row r="145" spans="2:5" ht="16.8" x14ac:dyDescent="0.3">
      <c r="B145" s="2"/>
      <c r="C145" s="2"/>
      <c r="D145" s="2"/>
      <c r="E145" s="3"/>
    </row>
    <row r="146" spans="2:5" ht="16.8" x14ac:dyDescent="0.3">
      <c r="B146" s="2"/>
      <c r="C146" s="2"/>
      <c r="D146" s="2"/>
      <c r="E146" s="3"/>
    </row>
    <row r="147" spans="2:5" ht="16.8" x14ac:dyDescent="0.3">
      <c r="B147" s="2"/>
      <c r="C147" s="2"/>
      <c r="D147" s="2"/>
      <c r="E147" s="3"/>
    </row>
    <row r="148" spans="2:5" ht="16.8" x14ac:dyDescent="0.3">
      <c r="B148" s="2"/>
      <c r="C148" s="2"/>
      <c r="D148" s="2"/>
      <c r="E148" s="3"/>
    </row>
    <row r="149" spans="2:5" ht="16.8" x14ac:dyDescent="0.3">
      <c r="B149" s="2"/>
      <c r="C149" s="2"/>
      <c r="D149" s="2"/>
      <c r="E149" s="3"/>
    </row>
    <row r="150" spans="2:5" ht="16.8" x14ac:dyDescent="0.3">
      <c r="B150" s="2"/>
      <c r="C150" s="2"/>
      <c r="D150" s="2"/>
      <c r="E150" s="3"/>
    </row>
    <row r="151" spans="2:5" ht="16.8" x14ac:dyDescent="0.3">
      <c r="B151" s="2"/>
      <c r="C151" s="2"/>
      <c r="D151" s="2"/>
      <c r="E151" s="3"/>
    </row>
    <row r="152" spans="2:5" ht="16.8" x14ac:dyDescent="0.3">
      <c r="B152" s="2"/>
      <c r="C152" s="2"/>
      <c r="D152" s="2"/>
      <c r="E152" s="3"/>
    </row>
    <row r="153" spans="2:5" ht="16.8" x14ac:dyDescent="0.3">
      <c r="B153" s="2"/>
      <c r="C153" s="2"/>
      <c r="D153" s="2"/>
      <c r="E153" s="3"/>
    </row>
    <row r="154" spans="2:5" ht="16.8" x14ac:dyDescent="0.3">
      <c r="B154" s="2"/>
      <c r="C154" s="2"/>
      <c r="D154" s="2"/>
      <c r="E154" s="3"/>
    </row>
    <row r="155" spans="2:5" ht="16.8" x14ac:dyDescent="0.3">
      <c r="B155" s="2"/>
      <c r="C155" s="2"/>
      <c r="D155" s="2"/>
      <c r="E155" s="3"/>
    </row>
    <row r="156" spans="2:5" ht="16.8" x14ac:dyDescent="0.3">
      <c r="B156" s="2"/>
      <c r="C156" s="2"/>
      <c r="D156" s="2"/>
      <c r="E156" s="3"/>
    </row>
    <row r="157" spans="2:5" ht="16.8" x14ac:dyDescent="0.3">
      <c r="B157" s="2"/>
      <c r="C157" s="2"/>
      <c r="D157" s="2"/>
      <c r="E157" s="3"/>
    </row>
    <row r="158" spans="2:5" ht="16.8" x14ac:dyDescent="0.3">
      <c r="B158" s="2"/>
      <c r="C158" s="2"/>
      <c r="D158" s="2"/>
      <c r="E158" s="3"/>
    </row>
    <row r="159" spans="2:5" ht="16.8" x14ac:dyDescent="0.3">
      <c r="B159" s="2"/>
      <c r="C159" s="2"/>
      <c r="D159" s="2"/>
      <c r="E159" s="3"/>
    </row>
    <row r="160" spans="2:5" ht="16.8" x14ac:dyDescent="0.3">
      <c r="B160" s="2"/>
      <c r="C160" s="2"/>
      <c r="D160" s="2"/>
      <c r="E160" s="3"/>
    </row>
    <row r="161" spans="2:5" ht="16.8" x14ac:dyDescent="0.3">
      <c r="B161" s="2"/>
      <c r="C161" s="2"/>
      <c r="D161" s="2"/>
      <c r="E161" s="3"/>
    </row>
    <row r="162" spans="2:5" ht="16.8" x14ac:dyDescent="0.3">
      <c r="B162" s="2"/>
      <c r="C162" s="2"/>
      <c r="D162" s="2"/>
      <c r="E162" s="3"/>
    </row>
    <row r="163" spans="2:5" ht="16.8" x14ac:dyDescent="0.3">
      <c r="B163" s="2"/>
      <c r="C163" s="2"/>
      <c r="D163" s="2"/>
      <c r="E163" s="3"/>
    </row>
    <row r="164" spans="2:5" ht="16.8" x14ac:dyDescent="0.3">
      <c r="B164" s="2"/>
      <c r="C164" s="2"/>
      <c r="D164" s="2"/>
      <c r="E164" s="3"/>
    </row>
    <row r="165" spans="2:5" ht="16.8" x14ac:dyDescent="0.3">
      <c r="B165" s="2"/>
      <c r="C165" s="2"/>
      <c r="D165" s="2"/>
      <c r="E165" s="3"/>
    </row>
    <row r="166" spans="2:5" ht="16.8" x14ac:dyDescent="0.3">
      <c r="B166" s="2"/>
      <c r="C166" s="2"/>
      <c r="D166" s="2"/>
      <c r="E166" s="3"/>
    </row>
    <row r="167" spans="2:5" ht="16.8" x14ac:dyDescent="0.3">
      <c r="B167" s="2"/>
      <c r="C167" s="2"/>
      <c r="D167" s="2"/>
      <c r="E167" s="3"/>
    </row>
    <row r="168" spans="2:5" ht="16.8" x14ac:dyDescent="0.3">
      <c r="B168" s="2"/>
      <c r="C168" s="2"/>
      <c r="D168" s="2"/>
      <c r="E168" s="3"/>
    </row>
    <row r="169" spans="2:5" ht="16.8" x14ac:dyDescent="0.3">
      <c r="B169" s="2"/>
      <c r="C169" s="2"/>
      <c r="D169" s="2"/>
      <c r="E169" s="3"/>
    </row>
    <row r="170" spans="2:5" ht="16.8" x14ac:dyDescent="0.3">
      <c r="B170" s="2"/>
      <c r="C170" s="2"/>
      <c r="D170" s="2"/>
      <c r="E170" s="3"/>
    </row>
    <row r="171" spans="2:5" ht="16.8" x14ac:dyDescent="0.3">
      <c r="B171" s="2"/>
      <c r="C171" s="2"/>
      <c r="D171" s="2"/>
      <c r="E171" s="3"/>
    </row>
    <row r="172" spans="2:5" ht="16.8" x14ac:dyDescent="0.3">
      <c r="B172" s="2"/>
      <c r="C172" s="2"/>
      <c r="D172" s="2"/>
      <c r="E172" s="3"/>
    </row>
    <row r="173" spans="2:5" ht="16.8" x14ac:dyDescent="0.3">
      <c r="B173" s="2"/>
      <c r="C173" s="2"/>
      <c r="D173" s="2"/>
      <c r="E173" s="3"/>
    </row>
    <row r="174" spans="2:5" ht="16.8" x14ac:dyDescent="0.3">
      <c r="B174" s="2"/>
      <c r="C174" s="2"/>
      <c r="D174" s="2"/>
      <c r="E174" s="3"/>
    </row>
    <row r="175" spans="2:5" ht="16.8" x14ac:dyDescent="0.3">
      <c r="B175" s="2"/>
      <c r="C175" s="2"/>
      <c r="D175" s="2"/>
      <c r="E175" s="3"/>
    </row>
    <row r="176" spans="2:5" ht="16.8" x14ac:dyDescent="0.3">
      <c r="B176" s="2"/>
      <c r="C176" s="2"/>
      <c r="D176" s="2"/>
      <c r="E176" s="3"/>
    </row>
    <row r="177" spans="2:5" ht="16.8" x14ac:dyDescent="0.3">
      <c r="B177" s="2"/>
      <c r="C177" s="2"/>
      <c r="D177" s="2"/>
      <c r="E177" s="3"/>
    </row>
    <row r="178" spans="2:5" ht="16.8" x14ac:dyDescent="0.3">
      <c r="B178" s="2"/>
      <c r="C178" s="2"/>
      <c r="D178" s="2"/>
      <c r="E178" s="3"/>
    </row>
    <row r="179" spans="2:5" ht="16.8" x14ac:dyDescent="0.3">
      <c r="B179" s="2"/>
      <c r="C179" s="2"/>
      <c r="D179" s="2"/>
      <c r="E179" s="3"/>
    </row>
    <row r="180" spans="2:5" ht="16.8" x14ac:dyDescent="0.3">
      <c r="B180" s="2"/>
      <c r="C180" s="2"/>
      <c r="D180" s="2"/>
      <c r="E180" s="3"/>
    </row>
    <row r="181" spans="2:5" ht="16.8" x14ac:dyDescent="0.3">
      <c r="B181" s="2"/>
      <c r="C181" s="2"/>
      <c r="D181" s="2"/>
      <c r="E181" s="3"/>
    </row>
    <row r="182" spans="2:5" ht="16.8" x14ac:dyDescent="0.3">
      <c r="B182" s="2"/>
      <c r="C182" s="2"/>
      <c r="D182" s="2"/>
      <c r="E182" s="3"/>
    </row>
    <row r="183" spans="2:5" ht="16.8" x14ac:dyDescent="0.3">
      <c r="B183" s="2"/>
      <c r="C183" s="2"/>
      <c r="D183" s="2"/>
      <c r="E183" s="3"/>
    </row>
    <row r="184" spans="2:5" ht="16.8" x14ac:dyDescent="0.3">
      <c r="B184" s="2"/>
      <c r="C184" s="2"/>
      <c r="D184" s="2"/>
      <c r="E184" s="3"/>
    </row>
    <row r="185" spans="2:5" ht="16.8" x14ac:dyDescent="0.3">
      <c r="B185" s="2"/>
      <c r="C185" s="2"/>
      <c r="D185" s="2"/>
      <c r="E185" s="3"/>
    </row>
    <row r="186" spans="2:5" ht="16.8" x14ac:dyDescent="0.3">
      <c r="B186" s="2"/>
      <c r="C186" s="2"/>
      <c r="D186" s="2"/>
      <c r="E186" s="3"/>
    </row>
    <row r="187" spans="2:5" ht="16.8" x14ac:dyDescent="0.3">
      <c r="B187" s="2"/>
      <c r="C187" s="2"/>
      <c r="D187" s="2"/>
      <c r="E187" s="3"/>
    </row>
    <row r="188" spans="2:5" ht="16.8" x14ac:dyDescent="0.3">
      <c r="B188" s="2"/>
      <c r="C188" s="2"/>
      <c r="D188" s="2"/>
      <c r="E188" s="3"/>
    </row>
    <row r="189" spans="2:5" ht="16.8" x14ac:dyDescent="0.3">
      <c r="B189" s="2"/>
      <c r="C189" s="2"/>
      <c r="D189" s="2"/>
      <c r="E189" s="3"/>
    </row>
    <row r="190" spans="2:5" ht="16.8" x14ac:dyDescent="0.3">
      <c r="B190" s="2"/>
      <c r="C190" s="2"/>
      <c r="D190" s="2"/>
      <c r="E190" s="3"/>
    </row>
    <row r="191" spans="2:5" ht="16.8" x14ac:dyDescent="0.3">
      <c r="B191" s="2"/>
      <c r="C191" s="2"/>
      <c r="D191" s="2"/>
      <c r="E191" s="3"/>
    </row>
    <row r="192" spans="2:5" ht="16.8" x14ac:dyDescent="0.3">
      <c r="B192" s="2"/>
      <c r="C192" s="2"/>
      <c r="D192" s="2"/>
      <c r="E192" s="3"/>
    </row>
    <row r="193" spans="2:5" ht="16.8" x14ac:dyDescent="0.3">
      <c r="B193" s="2"/>
      <c r="C193" s="2"/>
      <c r="D193" s="2"/>
      <c r="E193" s="3"/>
    </row>
    <row r="194" spans="2:5" ht="16.8" x14ac:dyDescent="0.3">
      <c r="B194" s="2"/>
      <c r="C194" s="2"/>
      <c r="D194" s="2"/>
      <c r="E194" s="3"/>
    </row>
    <row r="195" spans="2:5" ht="16.8" x14ac:dyDescent="0.3">
      <c r="B195" s="2"/>
      <c r="C195" s="2"/>
      <c r="D195" s="2"/>
      <c r="E195" s="3"/>
    </row>
    <row r="196" spans="2:5" ht="16.8" x14ac:dyDescent="0.3">
      <c r="B196" s="2"/>
      <c r="C196" s="2"/>
      <c r="D196" s="2"/>
      <c r="E196" s="3"/>
    </row>
    <row r="197" spans="2:5" ht="16.8" x14ac:dyDescent="0.3">
      <c r="B197" s="2"/>
      <c r="C197" s="2"/>
      <c r="D197" s="2"/>
      <c r="E197" s="3"/>
    </row>
    <row r="198" spans="2:5" ht="16.8" x14ac:dyDescent="0.3">
      <c r="B198" s="2"/>
      <c r="C198" s="2"/>
      <c r="D198" s="2"/>
      <c r="E198" s="3"/>
    </row>
    <row r="199" spans="2:5" ht="16.8" x14ac:dyDescent="0.3">
      <c r="B199" s="2"/>
      <c r="C199" s="2"/>
      <c r="D199" s="2"/>
      <c r="E199" s="3"/>
    </row>
    <row r="200" spans="2:5" ht="16.8" x14ac:dyDescent="0.3">
      <c r="B200" s="2"/>
      <c r="C200" s="2"/>
      <c r="D200" s="2"/>
      <c r="E200" s="3"/>
    </row>
    <row r="201" spans="2:5" ht="16.8" x14ac:dyDescent="0.3">
      <c r="B201" s="2"/>
      <c r="C201" s="2"/>
      <c r="D201" s="2"/>
      <c r="E201" s="3"/>
    </row>
    <row r="202" spans="2:5" ht="16.8" x14ac:dyDescent="0.3">
      <c r="B202" s="2"/>
      <c r="C202" s="2"/>
      <c r="D202" s="2"/>
      <c r="E202" s="3"/>
    </row>
    <row r="203" spans="2:5" ht="16.8" x14ac:dyDescent="0.3">
      <c r="B203" s="2"/>
      <c r="C203" s="2"/>
      <c r="D203" s="2"/>
      <c r="E203" s="3"/>
    </row>
    <row r="204" spans="2:5" ht="16.8" x14ac:dyDescent="0.3">
      <c r="B204" s="2"/>
      <c r="C204" s="2"/>
      <c r="D204" s="2"/>
      <c r="E204" s="3"/>
    </row>
    <row r="205" spans="2:5" ht="16.8" x14ac:dyDescent="0.3">
      <c r="B205" s="2"/>
      <c r="C205" s="2"/>
      <c r="D205" s="2"/>
      <c r="E205" s="3"/>
    </row>
    <row r="206" spans="2:5" ht="16.8" x14ac:dyDescent="0.3">
      <c r="B206" s="2"/>
      <c r="C206" s="2"/>
      <c r="D206" s="2"/>
      <c r="E206" s="3"/>
    </row>
    <row r="207" spans="2:5" ht="16.8" x14ac:dyDescent="0.3">
      <c r="B207" s="2"/>
      <c r="C207" s="2"/>
      <c r="D207" s="2"/>
      <c r="E207" s="3"/>
    </row>
    <row r="208" spans="2:5" ht="16.8" x14ac:dyDescent="0.3">
      <c r="B208" s="2"/>
      <c r="C208" s="2"/>
      <c r="D208" s="2"/>
      <c r="E208" s="3"/>
    </row>
    <row r="209" spans="2:5" ht="16.8" x14ac:dyDescent="0.3">
      <c r="B209" s="2"/>
      <c r="C209" s="2"/>
      <c r="D209" s="2"/>
      <c r="E209" s="3"/>
    </row>
    <row r="210" spans="2:5" ht="16.8" x14ac:dyDescent="0.3">
      <c r="B210" s="2"/>
      <c r="C210" s="2"/>
      <c r="D210" s="2"/>
      <c r="E210" s="3"/>
    </row>
    <row r="211" spans="2:5" ht="16.8" x14ac:dyDescent="0.3">
      <c r="B211" s="2"/>
      <c r="C211" s="2"/>
      <c r="D211" s="2"/>
      <c r="E211" s="3"/>
    </row>
    <row r="212" spans="2:5" ht="16.8" x14ac:dyDescent="0.3">
      <c r="B212" s="2"/>
      <c r="C212" s="2"/>
      <c r="D212" s="2"/>
      <c r="E212" s="3"/>
    </row>
    <row r="213" spans="2:5" ht="16.8" x14ac:dyDescent="0.3">
      <c r="B213" s="2"/>
      <c r="C213" s="2"/>
      <c r="D213" s="2"/>
      <c r="E213" s="3"/>
    </row>
    <row r="214" spans="2:5" ht="16.8" x14ac:dyDescent="0.3">
      <c r="B214" s="2"/>
      <c r="C214" s="2"/>
      <c r="D214" s="2"/>
      <c r="E214" s="3"/>
    </row>
    <row r="215" spans="2:5" ht="16.8" x14ac:dyDescent="0.3">
      <c r="B215" s="2"/>
      <c r="C215" s="2"/>
      <c r="D215" s="2"/>
      <c r="E215" s="3"/>
    </row>
    <row r="216" spans="2:5" ht="16.8" x14ac:dyDescent="0.3">
      <c r="B216" s="2"/>
      <c r="C216" s="2"/>
      <c r="D216" s="2"/>
      <c r="E216" s="3"/>
    </row>
    <row r="217" spans="2:5" ht="16.8" x14ac:dyDescent="0.3">
      <c r="B217" s="2"/>
      <c r="C217" s="2"/>
      <c r="D217" s="2"/>
      <c r="E217" s="3"/>
    </row>
    <row r="218" spans="2:5" ht="16.8" x14ac:dyDescent="0.3">
      <c r="B218" s="2"/>
      <c r="C218" s="2"/>
      <c r="D218" s="2"/>
      <c r="E218" s="3"/>
    </row>
    <row r="219" spans="2:5" ht="16.8" x14ac:dyDescent="0.3">
      <c r="B219" s="2"/>
      <c r="C219" s="2"/>
      <c r="D219" s="2"/>
      <c r="E219" s="3"/>
    </row>
    <row r="220" spans="2:5" ht="16.8" x14ac:dyDescent="0.3">
      <c r="B220" s="2"/>
      <c r="C220" s="2"/>
      <c r="D220" s="2"/>
      <c r="E220" s="3"/>
    </row>
    <row r="221" spans="2:5" ht="16.8" x14ac:dyDescent="0.3">
      <c r="B221" s="2"/>
      <c r="C221" s="2"/>
      <c r="D221" s="2"/>
      <c r="E221" s="3"/>
    </row>
    <row r="222" spans="2:5" ht="16.8" x14ac:dyDescent="0.3">
      <c r="B222" s="2"/>
      <c r="C222" s="2"/>
      <c r="D222" s="2"/>
      <c r="E222" s="3"/>
    </row>
    <row r="223" spans="2:5" ht="16.8" x14ac:dyDescent="0.3">
      <c r="B223" s="2"/>
      <c r="C223" s="2"/>
      <c r="D223" s="2"/>
      <c r="E223" s="3"/>
    </row>
    <row r="224" spans="2:5" ht="16.8" x14ac:dyDescent="0.3">
      <c r="B224" s="2"/>
      <c r="C224" s="2"/>
      <c r="D224" s="2"/>
      <c r="E224" s="3"/>
    </row>
    <row r="225" spans="2:5" ht="16.8" x14ac:dyDescent="0.3">
      <c r="B225" s="2"/>
      <c r="C225" s="2"/>
      <c r="D225" s="2"/>
      <c r="E225" s="3"/>
    </row>
    <row r="226" spans="2:5" ht="16.8" x14ac:dyDescent="0.3">
      <c r="B226" s="2"/>
      <c r="C226" s="2"/>
      <c r="D226" s="2"/>
      <c r="E226" s="3"/>
    </row>
    <row r="227" spans="2:5" ht="16.8" x14ac:dyDescent="0.3">
      <c r="B227" s="2"/>
      <c r="C227" s="2"/>
      <c r="D227" s="2"/>
      <c r="E227" s="3"/>
    </row>
    <row r="228" spans="2:5" ht="16.8" x14ac:dyDescent="0.3">
      <c r="B228" s="2"/>
      <c r="C228" s="2"/>
      <c r="D228" s="2"/>
      <c r="E228" s="3"/>
    </row>
    <row r="229" spans="2:5" ht="16.8" x14ac:dyDescent="0.3">
      <c r="B229" s="2"/>
      <c r="C229" s="2"/>
      <c r="D229" s="2"/>
      <c r="E229" s="3"/>
    </row>
    <row r="230" spans="2:5" ht="16.8" x14ac:dyDescent="0.3">
      <c r="B230" s="2"/>
      <c r="C230" s="2"/>
      <c r="D230" s="2"/>
      <c r="E230" s="3"/>
    </row>
    <row r="231" spans="2:5" ht="16.8" x14ac:dyDescent="0.3">
      <c r="B231" s="2"/>
      <c r="C231" s="2"/>
      <c r="D231" s="2"/>
      <c r="E231" s="3"/>
    </row>
    <row r="232" spans="2:5" ht="16.8" x14ac:dyDescent="0.3">
      <c r="B232" s="2"/>
      <c r="C232" s="2"/>
      <c r="D232" s="2"/>
      <c r="E232" s="3"/>
    </row>
    <row r="233" spans="2:5" ht="16.8" x14ac:dyDescent="0.3">
      <c r="B233" s="2"/>
      <c r="C233" s="2"/>
      <c r="D233" s="2"/>
      <c r="E233" s="3"/>
    </row>
    <row r="234" spans="2:5" ht="16.8" x14ac:dyDescent="0.3">
      <c r="B234" s="2"/>
      <c r="C234" s="2"/>
      <c r="D234" s="2"/>
      <c r="E234" s="3"/>
    </row>
    <row r="235" spans="2:5" ht="16.8" x14ac:dyDescent="0.3">
      <c r="B235" s="2"/>
      <c r="C235" s="2"/>
      <c r="D235" s="2"/>
      <c r="E235" s="3"/>
    </row>
    <row r="236" spans="2:5" ht="16.8" x14ac:dyDescent="0.3">
      <c r="B236" s="2"/>
      <c r="C236" s="2"/>
      <c r="D236" s="2"/>
      <c r="E236" s="3"/>
    </row>
    <row r="237" spans="2:5" ht="16.8" x14ac:dyDescent="0.3">
      <c r="B237" s="2"/>
      <c r="C237" s="2"/>
      <c r="D237" s="2"/>
      <c r="E237" s="3"/>
    </row>
    <row r="238" spans="2:5" ht="16.8" x14ac:dyDescent="0.3">
      <c r="B238" s="2"/>
      <c r="C238" s="2"/>
      <c r="D238" s="2"/>
      <c r="E238" s="3"/>
    </row>
    <row r="239" spans="2:5" ht="16.8" x14ac:dyDescent="0.3">
      <c r="B239" s="2"/>
      <c r="C239" s="2"/>
      <c r="D239" s="2"/>
      <c r="E239" s="3"/>
    </row>
    <row r="240" spans="2:5" ht="16.8" x14ac:dyDescent="0.3">
      <c r="B240" s="2"/>
      <c r="C240" s="2"/>
      <c r="D240" s="2"/>
      <c r="E240" s="3"/>
    </row>
    <row r="241" spans="2:5" ht="16.8" x14ac:dyDescent="0.3">
      <c r="B241" s="2"/>
      <c r="C241" s="2"/>
      <c r="D241" s="2"/>
      <c r="E241" s="3"/>
    </row>
    <row r="242" spans="2:5" ht="16.8" x14ac:dyDescent="0.3">
      <c r="B242" s="2"/>
      <c r="C242" s="2"/>
      <c r="D242" s="2"/>
      <c r="E242" s="3"/>
    </row>
    <row r="243" spans="2:5" ht="16.8" x14ac:dyDescent="0.3">
      <c r="B243" s="2"/>
      <c r="C243" s="2"/>
      <c r="D243" s="2"/>
      <c r="E243" s="3"/>
    </row>
    <row r="244" spans="2:5" ht="16.8" x14ac:dyDescent="0.3">
      <c r="B244" s="2"/>
      <c r="C244" s="2"/>
      <c r="D244" s="2"/>
      <c r="E244" s="3"/>
    </row>
    <row r="245" spans="2:5" ht="16.8" x14ac:dyDescent="0.3">
      <c r="B245" s="2"/>
      <c r="C245" s="2"/>
      <c r="D245" s="2"/>
      <c r="E245" s="3"/>
    </row>
    <row r="246" spans="2:5" ht="16.8" x14ac:dyDescent="0.3">
      <c r="B246" s="2"/>
      <c r="C246" s="2"/>
      <c r="D246" s="2"/>
      <c r="E246" s="3"/>
    </row>
    <row r="247" spans="2:5" ht="16.8" x14ac:dyDescent="0.3">
      <c r="B247" s="2"/>
      <c r="C247" s="2"/>
      <c r="D247" s="2"/>
      <c r="E247" s="3"/>
    </row>
    <row r="248" spans="2:5" ht="16.8" x14ac:dyDescent="0.3">
      <c r="B248" s="2"/>
      <c r="C248" s="2"/>
      <c r="D248" s="2"/>
      <c r="E248" s="3"/>
    </row>
    <row r="249" spans="2:5" ht="16.8" x14ac:dyDescent="0.3">
      <c r="B249" s="2"/>
      <c r="C249" s="2"/>
      <c r="D249" s="2"/>
      <c r="E249" s="3"/>
    </row>
    <row r="250" spans="2:5" ht="16.8" x14ac:dyDescent="0.3">
      <c r="B250" s="2"/>
      <c r="C250" s="2"/>
      <c r="D250" s="2"/>
      <c r="E250" s="3"/>
    </row>
    <row r="251" spans="2:5" ht="16.8" x14ac:dyDescent="0.3">
      <c r="B251" s="2"/>
      <c r="C251" s="2"/>
      <c r="D251" s="2"/>
      <c r="E251" s="3"/>
    </row>
    <row r="252" spans="2:5" ht="16.8" x14ac:dyDescent="0.3">
      <c r="B252" s="2"/>
      <c r="C252" s="2"/>
      <c r="D252" s="2"/>
      <c r="E252" s="3"/>
    </row>
    <row r="253" spans="2:5" ht="16.8" x14ac:dyDescent="0.3">
      <c r="B253" s="2"/>
      <c r="C253" s="2"/>
      <c r="D253" s="2"/>
      <c r="E253" s="3"/>
    </row>
    <row r="254" spans="2:5" ht="16.8" x14ac:dyDescent="0.3">
      <c r="B254" s="2"/>
      <c r="C254" s="2"/>
      <c r="D254" s="2"/>
      <c r="E254" s="3"/>
    </row>
    <row r="255" spans="2:5" ht="16.8" x14ac:dyDescent="0.3">
      <c r="B255" s="2"/>
      <c r="C255" s="2"/>
      <c r="D255" s="2"/>
      <c r="E255" s="3"/>
    </row>
    <row r="256" spans="2:5" ht="16.8" x14ac:dyDescent="0.3">
      <c r="B256" s="2"/>
      <c r="C256" s="2"/>
      <c r="D256" s="2"/>
      <c r="E256" s="3"/>
    </row>
    <row r="257" spans="2:5" ht="16.8" x14ac:dyDescent="0.3">
      <c r="B257" s="2"/>
      <c r="C257" s="2"/>
      <c r="D257" s="2"/>
      <c r="E257" s="3"/>
    </row>
    <row r="258" spans="2:5" ht="16.8" x14ac:dyDescent="0.3">
      <c r="B258" s="2"/>
      <c r="C258" s="2"/>
      <c r="D258" s="2"/>
      <c r="E258" s="3"/>
    </row>
    <row r="259" spans="2:5" ht="16.8" x14ac:dyDescent="0.3">
      <c r="B259" s="2"/>
      <c r="C259" s="2"/>
      <c r="D259" s="2"/>
      <c r="E259" s="3"/>
    </row>
    <row r="260" spans="2:5" ht="16.8" x14ac:dyDescent="0.3">
      <c r="B260" s="2"/>
      <c r="C260" s="2"/>
      <c r="D260" s="2"/>
      <c r="E260" s="3"/>
    </row>
    <row r="261" spans="2:5" ht="16.8" x14ac:dyDescent="0.3">
      <c r="B261" s="2"/>
      <c r="C261" s="2"/>
      <c r="D261" s="2"/>
      <c r="E261" s="3"/>
    </row>
    <row r="262" spans="2:5" ht="16.8" x14ac:dyDescent="0.3">
      <c r="B262" s="2"/>
      <c r="C262" s="2"/>
      <c r="D262" s="2"/>
      <c r="E262" s="3"/>
    </row>
    <row r="263" spans="2:5" ht="16.8" x14ac:dyDescent="0.3">
      <c r="B263" s="2"/>
      <c r="C263" s="2"/>
      <c r="D263" s="2"/>
      <c r="E263" s="3"/>
    </row>
    <row r="264" spans="2:5" ht="16.8" x14ac:dyDescent="0.3">
      <c r="B264" s="2"/>
      <c r="C264" s="2"/>
      <c r="D264" s="2"/>
      <c r="E264" s="3"/>
    </row>
    <row r="265" spans="2:5" ht="16.8" x14ac:dyDescent="0.3">
      <c r="B265" s="2"/>
      <c r="C265" s="2"/>
      <c r="D265" s="2"/>
      <c r="E265" s="3"/>
    </row>
    <row r="266" spans="2:5" ht="16.8" x14ac:dyDescent="0.3">
      <c r="B266" s="2"/>
      <c r="C266" s="2"/>
      <c r="D266" s="2"/>
      <c r="E266" s="3"/>
    </row>
    <row r="267" spans="2:5" ht="16.8" x14ac:dyDescent="0.3">
      <c r="B267" s="2"/>
      <c r="C267" s="2"/>
      <c r="D267" s="2"/>
      <c r="E267" s="3"/>
    </row>
    <row r="268" spans="2:5" ht="16.8" x14ac:dyDescent="0.3">
      <c r="B268" s="2"/>
      <c r="C268" s="2"/>
      <c r="D268" s="2"/>
      <c r="E268" s="3"/>
    </row>
    <row r="269" spans="2:5" ht="16.8" x14ac:dyDescent="0.3">
      <c r="B269" s="2"/>
      <c r="C269" s="2"/>
      <c r="D269" s="2"/>
      <c r="E269" s="3"/>
    </row>
    <row r="270" spans="2:5" ht="16.8" x14ac:dyDescent="0.3">
      <c r="B270" s="2"/>
      <c r="C270" s="2"/>
      <c r="D270" s="2"/>
      <c r="E270" s="3"/>
    </row>
    <row r="271" spans="2:5" ht="16.8" x14ac:dyDescent="0.3">
      <c r="B271" s="2"/>
      <c r="C271" s="2"/>
      <c r="D271" s="2"/>
      <c r="E271" s="3"/>
    </row>
    <row r="272" spans="2:5" ht="16.8" x14ac:dyDescent="0.3">
      <c r="B272" s="2"/>
      <c r="C272" s="2"/>
      <c r="D272" s="2"/>
      <c r="E272" s="3"/>
    </row>
    <row r="273" spans="2:5" ht="16.8" x14ac:dyDescent="0.3">
      <c r="B273" s="2"/>
      <c r="C273" s="2"/>
      <c r="D273" s="2"/>
      <c r="E273" s="3"/>
    </row>
    <row r="274" spans="2:5" ht="16.8" x14ac:dyDescent="0.3">
      <c r="B274" s="2"/>
      <c r="C274" s="2"/>
      <c r="D274" s="2"/>
      <c r="E274" s="3"/>
    </row>
    <row r="275" spans="2:5" ht="16.8" x14ac:dyDescent="0.3">
      <c r="B275" s="2"/>
      <c r="C275" s="2"/>
      <c r="D275" s="2"/>
      <c r="E275" s="3"/>
    </row>
    <row r="276" spans="2:5" ht="16.8" x14ac:dyDescent="0.3">
      <c r="B276" s="2"/>
      <c r="C276" s="2"/>
      <c r="D276" s="2"/>
      <c r="E276" s="3"/>
    </row>
    <row r="277" spans="2:5" ht="16.8" x14ac:dyDescent="0.3">
      <c r="B277" s="2"/>
      <c r="C277" s="2"/>
      <c r="D277" s="2"/>
      <c r="E277" s="3"/>
    </row>
    <row r="278" spans="2:5" ht="16.8" x14ac:dyDescent="0.3">
      <c r="B278" s="2"/>
      <c r="C278" s="2"/>
      <c r="D278" s="2"/>
      <c r="E278" s="3"/>
    </row>
    <row r="279" spans="2:5" ht="16.8" x14ac:dyDescent="0.3">
      <c r="B279" s="2"/>
      <c r="C279" s="2"/>
      <c r="D279" s="2"/>
      <c r="E279" s="3"/>
    </row>
    <row r="280" spans="2:5" ht="16.8" x14ac:dyDescent="0.3">
      <c r="B280" s="2"/>
      <c r="C280" s="2"/>
      <c r="D280" s="2"/>
      <c r="E280" s="3"/>
    </row>
    <row r="281" spans="2:5" ht="16.8" x14ac:dyDescent="0.3">
      <c r="B281" s="2"/>
      <c r="C281" s="2"/>
      <c r="D281" s="2"/>
      <c r="E281" s="3"/>
    </row>
    <row r="282" spans="2:5" ht="16.8" x14ac:dyDescent="0.3">
      <c r="B282" s="2"/>
      <c r="C282" s="2"/>
      <c r="D282" s="2"/>
      <c r="E282" s="3"/>
    </row>
    <row r="283" spans="2:5" ht="16.8" x14ac:dyDescent="0.3">
      <c r="B283" s="2"/>
      <c r="C283" s="2"/>
      <c r="D283" s="2"/>
      <c r="E283" s="3"/>
    </row>
    <row r="284" spans="2:5" ht="16.8" x14ac:dyDescent="0.3">
      <c r="B284" s="2"/>
      <c r="C284" s="2"/>
      <c r="D284" s="2"/>
      <c r="E284" s="3"/>
    </row>
    <row r="285" spans="2:5" ht="16.8" x14ac:dyDescent="0.3">
      <c r="B285" s="2"/>
      <c r="C285" s="2"/>
      <c r="D285" s="2"/>
      <c r="E285" s="3"/>
    </row>
    <row r="286" spans="2:5" ht="16.8" x14ac:dyDescent="0.3">
      <c r="B286" s="2"/>
      <c r="C286" s="2"/>
      <c r="D286" s="2"/>
      <c r="E286" s="3"/>
    </row>
    <row r="287" spans="2:5" ht="16.8" x14ac:dyDescent="0.3">
      <c r="B287" s="2"/>
      <c r="C287" s="2"/>
      <c r="D287" s="2"/>
      <c r="E287" s="3"/>
    </row>
    <row r="288" spans="2:5" ht="16.8" x14ac:dyDescent="0.3">
      <c r="B288" s="2"/>
      <c r="C288" s="2"/>
      <c r="D288" s="2"/>
      <c r="E288" s="3"/>
    </row>
    <row r="289" spans="2:5" ht="16.8" x14ac:dyDescent="0.3">
      <c r="B289" s="2"/>
      <c r="C289" s="2"/>
      <c r="D289" s="2"/>
      <c r="E289" s="3"/>
    </row>
    <row r="290" spans="2:5" ht="16.8" x14ac:dyDescent="0.3">
      <c r="B290" s="2"/>
      <c r="C290" s="2"/>
      <c r="D290" s="2"/>
      <c r="E290" s="3"/>
    </row>
    <row r="291" spans="2:5" ht="16.8" x14ac:dyDescent="0.3">
      <c r="B291" s="2"/>
      <c r="C291" s="2"/>
      <c r="D291" s="2"/>
      <c r="E291" s="3"/>
    </row>
    <row r="292" spans="2:5" ht="16.8" x14ac:dyDescent="0.3">
      <c r="B292" s="2"/>
      <c r="C292" s="2"/>
      <c r="D292" s="2"/>
      <c r="E292" s="3"/>
    </row>
    <row r="293" spans="2:5" ht="16.8" x14ac:dyDescent="0.3">
      <c r="B293" s="2"/>
      <c r="C293" s="2"/>
      <c r="D293" s="2"/>
      <c r="E293" s="3"/>
    </row>
    <row r="294" spans="2:5" ht="16.8" x14ac:dyDescent="0.3">
      <c r="B294" s="2"/>
      <c r="C294" s="2"/>
      <c r="D294" s="2"/>
      <c r="E294" s="3"/>
    </row>
    <row r="295" spans="2:5" ht="16.8" x14ac:dyDescent="0.3">
      <c r="B295" s="2"/>
      <c r="C295" s="2"/>
      <c r="D295" s="2"/>
      <c r="E295" s="3"/>
    </row>
    <row r="296" spans="2:5" ht="16.8" x14ac:dyDescent="0.3">
      <c r="B296" s="2"/>
      <c r="C296" s="2"/>
      <c r="D296" s="2"/>
      <c r="E296" s="3"/>
    </row>
    <row r="297" spans="2:5" ht="16.8" x14ac:dyDescent="0.3">
      <c r="B297" s="2"/>
      <c r="C297" s="2"/>
      <c r="D297" s="2"/>
      <c r="E297" s="3"/>
    </row>
    <row r="298" spans="2:5" ht="16.8" x14ac:dyDescent="0.3">
      <c r="B298" s="2"/>
      <c r="C298" s="2"/>
      <c r="D298" s="2"/>
      <c r="E298" s="3"/>
    </row>
    <row r="299" spans="2:5" ht="16.8" x14ac:dyDescent="0.3">
      <c r="B299" s="2"/>
      <c r="C299" s="2"/>
      <c r="D299" s="2"/>
      <c r="E299" s="3"/>
    </row>
    <row r="300" spans="2:5" ht="16.8" x14ac:dyDescent="0.3">
      <c r="B300" s="2"/>
      <c r="C300" s="2"/>
      <c r="D300" s="2"/>
      <c r="E300" s="3"/>
    </row>
    <row r="301" spans="2:5" ht="16.8" x14ac:dyDescent="0.3">
      <c r="B301" s="2"/>
      <c r="C301" s="2"/>
      <c r="D301" s="2"/>
      <c r="E301" s="3"/>
    </row>
    <row r="302" spans="2:5" ht="16.8" x14ac:dyDescent="0.3">
      <c r="B302" s="2"/>
      <c r="C302" s="2"/>
      <c r="D302" s="2"/>
      <c r="E302" s="3"/>
    </row>
    <row r="303" spans="2:5" ht="16.8" x14ac:dyDescent="0.3">
      <c r="B303" s="2"/>
      <c r="C303" s="2"/>
      <c r="D303" s="2"/>
      <c r="E303" s="3"/>
    </row>
    <row r="304" spans="2:5" ht="16.8" x14ac:dyDescent="0.3">
      <c r="B304" s="2"/>
      <c r="C304" s="2"/>
      <c r="D304" s="2"/>
      <c r="E304" s="3"/>
    </row>
    <row r="305" spans="2:5" ht="16.8" x14ac:dyDescent="0.3">
      <c r="B305" s="2"/>
      <c r="C305" s="2"/>
      <c r="D305" s="2"/>
      <c r="E305" s="3"/>
    </row>
    <row r="306" spans="2:5" ht="16.8" x14ac:dyDescent="0.3">
      <c r="B306" s="2"/>
      <c r="C306" s="2"/>
      <c r="D306" s="2"/>
      <c r="E306" s="3"/>
    </row>
    <row r="307" spans="2:5" ht="16.8" x14ac:dyDescent="0.3">
      <c r="B307" s="2"/>
      <c r="C307" s="2"/>
      <c r="D307" s="2"/>
      <c r="E307" s="3"/>
    </row>
    <row r="308" spans="2:5" ht="16.8" x14ac:dyDescent="0.3">
      <c r="B308" s="2"/>
      <c r="C308" s="2"/>
      <c r="D308" s="2"/>
      <c r="E308" s="3"/>
    </row>
    <row r="309" spans="2:5" ht="16.8" x14ac:dyDescent="0.3">
      <c r="B309" s="2"/>
      <c r="C309" s="2"/>
      <c r="D309" s="2"/>
      <c r="E309" s="3"/>
    </row>
    <row r="310" spans="2:5" ht="16.8" x14ac:dyDescent="0.3">
      <c r="B310" s="2"/>
      <c r="C310" s="2"/>
      <c r="D310" s="2"/>
      <c r="E310" s="3"/>
    </row>
    <row r="311" spans="2:5" ht="16.8" x14ac:dyDescent="0.3">
      <c r="B311" s="2"/>
      <c r="C311" s="2"/>
      <c r="D311" s="2"/>
      <c r="E311" s="3"/>
    </row>
    <row r="312" spans="2:5" ht="16.8" x14ac:dyDescent="0.3">
      <c r="B312" s="2"/>
      <c r="C312" s="2"/>
      <c r="D312" s="2"/>
      <c r="E312" s="3"/>
    </row>
    <row r="313" spans="2:5" ht="16.8" x14ac:dyDescent="0.3">
      <c r="B313" s="2"/>
      <c r="C313" s="2"/>
      <c r="D313" s="2"/>
      <c r="E313" s="3"/>
    </row>
    <row r="314" spans="2:5" ht="16.8" x14ac:dyDescent="0.3">
      <c r="B314" s="2"/>
      <c r="C314" s="2"/>
      <c r="D314" s="2"/>
      <c r="E314" s="3"/>
    </row>
    <row r="315" spans="2:5" ht="16.8" x14ac:dyDescent="0.3">
      <c r="B315" s="2"/>
      <c r="C315" s="2"/>
      <c r="D315" s="2"/>
      <c r="E315" s="3"/>
    </row>
    <row r="316" spans="2:5" ht="16.8" x14ac:dyDescent="0.3">
      <c r="B316" s="2"/>
      <c r="C316" s="2"/>
      <c r="D316" s="2"/>
      <c r="E316" s="3"/>
    </row>
    <row r="317" spans="2:5" ht="16.8" x14ac:dyDescent="0.3">
      <c r="B317" s="2"/>
      <c r="C317" s="2"/>
      <c r="D317" s="2"/>
      <c r="E317" s="3"/>
    </row>
    <row r="318" spans="2:5" ht="16.8" x14ac:dyDescent="0.3">
      <c r="B318" s="2"/>
      <c r="C318" s="2"/>
      <c r="D318" s="2"/>
      <c r="E318" s="3"/>
    </row>
    <row r="319" spans="2:5" ht="16.8" x14ac:dyDescent="0.3">
      <c r="B319" s="2"/>
      <c r="C319" s="2"/>
      <c r="D319" s="2"/>
      <c r="E319" s="3"/>
    </row>
    <row r="320" spans="2:5" ht="16.8" x14ac:dyDescent="0.3">
      <c r="B320" s="2"/>
      <c r="C320" s="2"/>
      <c r="D320" s="2"/>
      <c r="E320" s="3"/>
    </row>
    <row r="321" spans="2:5" ht="16.8" x14ac:dyDescent="0.3">
      <c r="B321" s="2"/>
      <c r="C321" s="2"/>
      <c r="D321" s="2"/>
      <c r="E321" s="3"/>
    </row>
    <row r="322" spans="2:5" ht="16.8" x14ac:dyDescent="0.3">
      <c r="B322" s="2"/>
      <c r="C322" s="2"/>
      <c r="D322" s="2"/>
      <c r="E322" s="3"/>
    </row>
    <row r="323" spans="2:5" ht="16.8" x14ac:dyDescent="0.3">
      <c r="B323" s="2"/>
      <c r="C323" s="2"/>
      <c r="D323" s="2"/>
      <c r="E323" s="3"/>
    </row>
    <row r="324" spans="2:5" ht="16.8" x14ac:dyDescent="0.3">
      <c r="B324" s="2"/>
      <c r="C324" s="2"/>
      <c r="D324" s="2"/>
      <c r="E324" s="3"/>
    </row>
    <row r="325" spans="2:5" ht="16.8" x14ac:dyDescent="0.3">
      <c r="B325" s="2"/>
      <c r="C325" s="2"/>
      <c r="D325" s="2"/>
      <c r="E325" s="3"/>
    </row>
    <row r="326" spans="2:5" ht="16.8" x14ac:dyDescent="0.3">
      <c r="B326" s="2"/>
      <c r="C326" s="2"/>
      <c r="D326" s="2"/>
      <c r="E326" s="3"/>
    </row>
    <row r="327" spans="2:5" ht="16.8" x14ac:dyDescent="0.3">
      <c r="B327" s="2"/>
      <c r="C327" s="2"/>
      <c r="D327" s="2"/>
      <c r="E327" s="3"/>
    </row>
    <row r="328" spans="2:5" ht="16.8" x14ac:dyDescent="0.3">
      <c r="B328" s="2"/>
      <c r="C328" s="2"/>
      <c r="D328" s="2"/>
      <c r="E328" s="3"/>
    </row>
    <row r="329" spans="2:5" ht="16.8" x14ac:dyDescent="0.3">
      <c r="B329" s="2"/>
      <c r="C329" s="2"/>
      <c r="D329" s="2"/>
      <c r="E329" s="3"/>
    </row>
    <row r="330" spans="2:5" ht="16.8" x14ac:dyDescent="0.3">
      <c r="B330" s="2"/>
      <c r="C330" s="2"/>
      <c r="D330" s="2"/>
      <c r="E330" s="3"/>
    </row>
    <row r="331" spans="2:5" ht="16.8" x14ac:dyDescent="0.3">
      <c r="B331" s="2"/>
      <c r="C331" s="2"/>
      <c r="D331" s="2"/>
      <c r="E331" s="3"/>
    </row>
    <row r="332" spans="2:5" ht="16.8" x14ac:dyDescent="0.3">
      <c r="B332" s="2"/>
      <c r="C332" s="2"/>
      <c r="D332" s="2"/>
      <c r="E332" s="3"/>
    </row>
    <row r="333" spans="2:5" ht="16.8" x14ac:dyDescent="0.3">
      <c r="B333" s="2"/>
      <c r="C333" s="2"/>
      <c r="D333" s="2"/>
      <c r="E333" s="3"/>
    </row>
    <row r="334" spans="2:5" ht="16.8" x14ac:dyDescent="0.3">
      <c r="B334" s="2"/>
      <c r="C334" s="2"/>
      <c r="D334" s="2"/>
      <c r="E334" s="3"/>
    </row>
    <row r="335" spans="2:5" ht="16.8" x14ac:dyDescent="0.3">
      <c r="B335" s="2"/>
      <c r="C335" s="2"/>
      <c r="D335" s="2"/>
      <c r="E335" s="3"/>
    </row>
    <row r="336" spans="2:5" ht="16.8" x14ac:dyDescent="0.3">
      <c r="B336" s="2"/>
      <c r="C336" s="2"/>
      <c r="D336" s="2"/>
      <c r="E336" s="3"/>
    </row>
    <row r="337" spans="2:5" ht="16.8" x14ac:dyDescent="0.3">
      <c r="B337" s="2"/>
      <c r="C337" s="2"/>
      <c r="D337" s="2"/>
      <c r="E337" s="3"/>
    </row>
    <row r="338" spans="2:5" ht="16.8" x14ac:dyDescent="0.3">
      <c r="B338" s="2"/>
      <c r="C338" s="2"/>
      <c r="D338" s="2"/>
      <c r="E338" s="3"/>
    </row>
    <row r="339" spans="2:5" ht="16.8" x14ac:dyDescent="0.3">
      <c r="B339" s="2"/>
      <c r="C339" s="2"/>
      <c r="D339" s="2"/>
      <c r="E339" s="3"/>
    </row>
    <row r="340" spans="2:5" ht="16.8" x14ac:dyDescent="0.3">
      <c r="B340" s="2"/>
      <c r="C340" s="2"/>
      <c r="D340" s="2"/>
      <c r="E340" s="3"/>
    </row>
    <row r="341" spans="2:5" ht="16.8" x14ac:dyDescent="0.3">
      <c r="B341" s="2"/>
      <c r="C341" s="2"/>
      <c r="D341" s="2"/>
      <c r="E341" s="3"/>
    </row>
    <row r="342" spans="2:5" ht="16.8" x14ac:dyDescent="0.3">
      <c r="B342" s="2"/>
      <c r="C342" s="2"/>
      <c r="D342" s="2"/>
      <c r="E342" s="3"/>
    </row>
    <row r="343" spans="2:5" ht="16.8" x14ac:dyDescent="0.3">
      <c r="B343" s="2"/>
      <c r="C343" s="2"/>
      <c r="D343" s="2"/>
      <c r="E343" s="3"/>
    </row>
    <row r="344" spans="2:5" ht="16.8" x14ac:dyDescent="0.3">
      <c r="B344" s="2"/>
      <c r="C344" s="2"/>
      <c r="D344" s="2"/>
      <c r="E344" s="3"/>
    </row>
    <row r="345" spans="2:5" ht="16.8" x14ac:dyDescent="0.3">
      <c r="B345" s="2"/>
      <c r="C345" s="2"/>
      <c r="D345" s="2"/>
      <c r="E345" s="3"/>
    </row>
    <row r="346" spans="2:5" ht="16.8" x14ac:dyDescent="0.3">
      <c r="B346" s="2"/>
      <c r="C346" s="2"/>
      <c r="D346" s="2"/>
      <c r="E346" s="3"/>
    </row>
    <row r="347" spans="2:5" ht="16.8" x14ac:dyDescent="0.3">
      <c r="B347" s="2"/>
      <c r="C347" s="2"/>
      <c r="D347" s="2"/>
      <c r="E347" s="3"/>
    </row>
    <row r="348" spans="2:5" ht="16.8" x14ac:dyDescent="0.3">
      <c r="B348" s="2"/>
      <c r="C348" s="2"/>
      <c r="D348" s="2"/>
      <c r="E348" s="3"/>
    </row>
    <row r="349" spans="2:5" ht="16.8" x14ac:dyDescent="0.3">
      <c r="B349" s="2"/>
      <c r="C349" s="2"/>
      <c r="D349" s="2"/>
      <c r="E349" s="3"/>
    </row>
    <row r="350" spans="2:5" ht="16.8" x14ac:dyDescent="0.3">
      <c r="B350" s="2"/>
      <c r="C350" s="2"/>
      <c r="D350" s="2"/>
      <c r="E350" s="3"/>
    </row>
    <row r="351" spans="2:5" ht="16.8" x14ac:dyDescent="0.3">
      <c r="B351" s="2"/>
      <c r="C351" s="2"/>
      <c r="D351" s="2"/>
      <c r="E351" s="3"/>
    </row>
    <row r="352" spans="2:5" ht="16.8" x14ac:dyDescent="0.3">
      <c r="B352" s="2"/>
      <c r="C352" s="2"/>
      <c r="D352" s="2"/>
      <c r="E352" s="3"/>
    </row>
    <row r="353" spans="2:5" ht="16.8" x14ac:dyDescent="0.3">
      <c r="B353" s="2"/>
      <c r="C353" s="2"/>
      <c r="D353" s="2"/>
      <c r="E353" s="3"/>
    </row>
    <row r="354" spans="2:5" ht="16.8" x14ac:dyDescent="0.3">
      <c r="B354" s="2"/>
      <c r="C354" s="2"/>
      <c r="D354" s="2"/>
      <c r="E354" s="3"/>
    </row>
    <row r="355" spans="2:5" ht="16.8" x14ac:dyDescent="0.3">
      <c r="B355" s="2"/>
      <c r="C355" s="2"/>
      <c r="D355" s="2"/>
      <c r="E355" s="3"/>
    </row>
    <row r="356" spans="2:5" ht="16.8" x14ac:dyDescent="0.3">
      <c r="B356" s="2"/>
      <c r="C356" s="2"/>
      <c r="D356" s="2"/>
      <c r="E356" s="3"/>
    </row>
    <row r="357" spans="2:5" ht="16.8" x14ac:dyDescent="0.3">
      <c r="B357" s="2"/>
      <c r="C357" s="2"/>
      <c r="D357" s="2"/>
      <c r="E357" s="3"/>
    </row>
    <row r="358" spans="2:5" ht="16.8" x14ac:dyDescent="0.3">
      <c r="B358" s="2"/>
      <c r="C358" s="2"/>
      <c r="D358" s="2"/>
      <c r="E358" s="3"/>
    </row>
    <row r="359" spans="2:5" ht="16.8" x14ac:dyDescent="0.3">
      <c r="B359" s="2"/>
      <c r="C359" s="2"/>
      <c r="D359" s="2"/>
      <c r="E359" s="3"/>
    </row>
    <row r="360" spans="2:5" ht="16.8" x14ac:dyDescent="0.3">
      <c r="B360" s="2"/>
      <c r="C360" s="2"/>
      <c r="D360" s="2"/>
      <c r="E360" s="3"/>
    </row>
    <row r="361" spans="2:5" ht="16.8" x14ac:dyDescent="0.3">
      <c r="B361" s="2"/>
      <c r="C361" s="2"/>
      <c r="D361" s="2"/>
      <c r="E361" s="3"/>
    </row>
    <row r="362" spans="2:5" ht="16.8" x14ac:dyDescent="0.3">
      <c r="B362" s="2"/>
      <c r="C362" s="2"/>
      <c r="D362" s="2"/>
      <c r="E362" s="3"/>
    </row>
    <row r="363" spans="2:5" ht="16.8" x14ac:dyDescent="0.3">
      <c r="B363" s="2"/>
      <c r="C363" s="2"/>
      <c r="D363" s="2"/>
      <c r="E363" s="3"/>
    </row>
    <row r="364" spans="2:5" ht="16.8" x14ac:dyDescent="0.3">
      <c r="B364" s="2"/>
      <c r="C364" s="2"/>
      <c r="D364" s="2"/>
      <c r="E364" s="3"/>
    </row>
    <row r="365" spans="2:5" ht="16.8" x14ac:dyDescent="0.3">
      <c r="B365" s="2"/>
      <c r="C365" s="2"/>
      <c r="D365" s="2"/>
      <c r="E365" s="3"/>
    </row>
    <row r="366" spans="2:5" ht="16.8" x14ac:dyDescent="0.3">
      <c r="B366" s="2"/>
      <c r="C366" s="2"/>
      <c r="D366" s="2"/>
      <c r="E366" s="3"/>
    </row>
    <row r="367" spans="2:5" ht="16.8" x14ac:dyDescent="0.3">
      <c r="B367" s="2"/>
      <c r="C367" s="2"/>
      <c r="D367" s="2"/>
      <c r="E367" s="3"/>
    </row>
    <row r="368" spans="2:5" ht="16.8" x14ac:dyDescent="0.3">
      <c r="B368" s="2"/>
      <c r="C368" s="2"/>
      <c r="D368" s="2"/>
      <c r="E368" s="3"/>
    </row>
    <row r="369" spans="2:5" ht="16.8" x14ac:dyDescent="0.3">
      <c r="B369" s="2"/>
      <c r="C369" s="2"/>
      <c r="D369" s="2"/>
      <c r="E369" s="3"/>
    </row>
    <row r="370" spans="2:5" ht="16.8" x14ac:dyDescent="0.3">
      <c r="B370" s="2"/>
      <c r="C370" s="2"/>
      <c r="D370" s="2"/>
      <c r="E370" s="3"/>
    </row>
    <row r="371" spans="2:5" ht="16.8" x14ac:dyDescent="0.3">
      <c r="B371" s="2"/>
      <c r="C371" s="2"/>
      <c r="D371" s="2"/>
      <c r="E371" s="3"/>
    </row>
    <row r="372" spans="2:5" ht="16.8" x14ac:dyDescent="0.3">
      <c r="B372" s="2"/>
      <c r="C372" s="2"/>
      <c r="D372" s="2"/>
      <c r="E372" s="3"/>
    </row>
    <row r="373" spans="2:5" ht="16.8" x14ac:dyDescent="0.3">
      <c r="B373" s="2"/>
      <c r="C373" s="2"/>
      <c r="D373" s="2"/>
      <c r="E373" s="3"/>
    </row>
    <row r="374" spans="2:5" ht="16.8" x14ac:dyDescent="0.3">
      <c r="B374" s="2"/>
      <c r="C374" s="2"/>
      <c r="D374" s="2"/>
      <c r="E374" s="3"/>
    </row>
    <row r="375" spans="2:5" ht="16.8" x14ac:dyDescent="0.3">
      <c r="B375" s="2"/>
      <c r="C375" s="2"/>
      <c r="D375" s="2"/>
      <c r="E375" s="3"/>
    </row>
    <row r="376" spans="2:5" ht="16.8" x14ac:dyDescent="0.3">
      <c r="B376" s="2"/>
      <c r="C376" s="2"/>
      <c r="D376" s="2"/>
      <c r="E376" s="3"/>
    </row>
    <row r="377" spans="2:5" ht="16.8" x14ac:dyDescent="0.3">
      <c r="B377" s="2"/>
      <c r="C377" s="2"/>
      <c r="D377" s="2"/>
      <c r="E377" s="3"/>
    </row>
    <row r="378" spans="2:5" ht="16.8" x14ac:dyDescent="0.3">
      <c r="B378" s="2"/>
      <c r="C378" s="2"/>
      <c r="D378" s="2"/>
      <c r="E378" s="3"/>
    </row>
    <row r="379" spans="2:5" ht="16.8" x14ac:dyDescent="0.3">
      <c r="B379" s="2"/>
      <c r="C379" s="2"/>
      <c r="D379" s="2"/>
      <c r="E379" s="3"/>
    </row>
    <row r="380" spans="2:5" ht="16.8" x14ac:dyDescent="0.3">
      <c r="B380" s="2"/>
      <c r="C380" s="2"/>
      <c r="D380" s="2"/>
      <c r="E380" s="3"/>
    </row>
    <row r="381" spans="2:5" ht="16.8" x14ac:dyDescent="0.3">
      <c r="B381" s="2"/>
      <c r="C381" s="2"/>
      <c r="D381" s="2"/>
      <c r="E381" s="3"/>
    </row>
    <row r="382" spans="2:5" ht="16.8" x14ac:dyDescent="0.3">
      <c r="B382" s="2"/>
      <c r="C382" s="2"/>
      <c r="D382" s="2"/>
      <c r="E382" s="3"/>
    </row>
    <row r="383" spans="2:5" ht="16.8" x14ac:dyDescent="0.3">
      <c r="B383" s="2"/>
      <c r="C383" s="2"/>
      <c r="D383" s="2"/>
      <c r="E383" s="3"/>
    </row>
    <row r="384" spans="2:5" ht="16.8" x14ac:dyDescent="0.3">
      <c r="B384" s="2"/>
      <c r="C384" s="2"/>
      <c r="D384" s="2"/>
      <c r="E384" s="3"/>
    </row>
    <row r="385" spans="2:5" ht="16.8" x14ac:dyDescent="0.3">
      <c r="B385" s="2"/>
      <c r="C385" s="2"/>
      <c r="D385" s="2"/>
      <c r="E385" s="3"/>
    </row>
    <row r="386" spans="2:5" ht="16.8" x14ac:dyDescent="0.3">
      <c r="B386" s="2"/>
      <c r="C386" s="2"/>
      <c r="D386" s="2"/>
      <c r="E386" s="3"/>
    </row>
    <row r="387" spans="2:5" ht="16.8" x14ac:dyDescent="0.3">
      <c r="B387" s="2"/>
      <c r="C387" s="2"/>
      <c r="D387" s="2"/>
      <c r="E387" s="3"/>
    </row>
    <row r="388" spans="2:5" ht="16.8" x14ac:dyDescent="0.3">
      <c r="B388" s="2"/>
      <c r="C388" s="2"/>
      <c r="D388" s="2"/>
      <c r="E388" s="3"/>
    </row>
    <row r="389" spans="2:5" ht="16.8" x14ac:dyDescent="0.3">
      <c r="B389" s="2"/>
      <c r="C389" s="2"/>
      <c r="D389" s="2"/>
      <c r="E389" s="3"/>
    </row>
    <row r="390" spans="2:5" ht="16.8" x14ac:dyDescent="0.3">
      <c r="B390" s="2"/>
      <c r="C390" s="2"/>
      <c r="D390" s="2"/>
      <c r="E390" s="3"/>
    </row>
    <row r="391" spans="2:5" ht="16.8" x14ac:dyDescent="0.3">
      <c r="B391" s="2"/>
      <c r="C391" s="2"/>
      <c r="D391" s="2"/>
      <c r="E391" s="3"/>
    </row>
    <row r="392" spans="2:5" ht="16.8" x14ac:dyDescent="0.3">
      <c r="B392" s="2"/>
      <c r="C392" s="2"/>
      <c r="D392" s="2"/>
      <c r="E392" s="3"/>
    </row>
    <row r="393" spans="2:5" ht="16.8" x14ac:dyDescent="0.3">
      <c r="B393" s="2"/>
      <c r="C393" s="2"/>
      <c r="D393" s="2"/>
      <c r="E393" s="3"/>
    </row>
    <row r="394" spans="2:5" ht="16.8" x14ac:dyDescent="0.3">
      <c r="B394" s="2"/>
      <c r="C394" s="2"/>
      <c r="D394" s="2"/>
      <c r="E394" s="3"/>
    </row>
    <row r="395" spans="2:5" ht="16.8" x14ac:dyDescent="0.3">
      <c r="B395" s="2"/>
      <c r="C395" s="2"/>
      <c r="D395" s="2"/>
      <c r="E395" s="3"/>
    </row>
    <row r="396" spans="2:5" ht="16.8" x14ac:dyDescent="0.3">
      <c r="B396" s="2"/>
      <c r="C396" s="2"/>
      <c r="D396" s="2"/>
      <c r="E396" s="3"/>
    </row>
    <row r="397" spans="2:5" ht="16.8" x14ac:dyDescent="0.3">
      <c r="B397" s="2"/>
      <c r="C397" s="2"/>
      <c r="D397" s="2"/>
      <c r="E397" s="3"/>
    </row>
    <row r="398" spans="2:5" ht="16.8" x14ac:dyDescent="0.3">
      <c r="B398" s="2"/>
      <c r="C398" s="2"/>
      <c r="D398" s="2"/>
      <c r="E398" s="3"/>
    </row>
    <row r="399" spans="2:5" ht="16.8" x14ac:dyDescent="0.3">
      <c r="B399" s="2"/>
      <c r="C399" s="2"/>
      <c r="D399" s="2"/>
      <c r="E399" s="3"/>
    </row>
    <row r="400" spans="2:5" ht="16.8" x14ac:dyDescent="0.3">
      <c r="B400" s="2"/>
      <c r="C400" s="2"/>
      <c r="D400" s="2"/>
      <c r="E400" s="3"/>
    </row>
    <row r="401" spans="2:5" ht="16.8" x14ac:dyDescent="0.3">
      <c r="B401" s="2"/>
      <c r="C401" s="2"/>
      <c r="D401" s="2"/>
      <c r="E401" s="3"/>
    </row>
    <row r="402" spans="2:5" ht="16.8" x14ac:dyDescent="0.3">
      <c r="B402" s="2"/>
      <c r="C402" s="2"/>
      <c r="D402" s="2"/>
      <c r="E402" s="3"/>
    </row>
    <row r="403" spans="2:5" ht="16.8" x14ac:dyDescent="0.3">
      <c r="B403" s="2"/>
      <c r="C403" s="2"/>
      <c r="D403" s="2"/>
      <c r="E403" s="3"/>
    </row>
    <row r="404" spans="2:5" ht="16.8" x14ac:dyDescent="0.3">
      <c r="B404" s="2"/>
      <c r="C404" s="2"/>
      <c r="D404" s="2"/>
      <c r="E404" s="3"/>
    </row>
    <row r="405" spans="2:5" ht="16.8" x14ac:dyDescent="0.3">
      <c r="B405" s="2"/>
      <c r="C405" s="2"/>
      <c r="D405" s="2"/>
      <c r="E405" s="3"/>
    </row>
    <row r="406" spans="2:5" ht="16.8" x14ac:dyDescent="0.3">
      <c r="B406" s="2"/>
      <c r="C406" s="2"/>
      <c r="D406" s="2"/>
      <c r="E406" s="3"/>
    </row>
    <row r="407" spans="2:5" ht="16.8" x14ac:dyDescent="0.3">
      <c r="B407" s="2"/>
      <c r="C407" s="2"/>
      <c r="D407" s="2"/>
      <c r="E407" s="3"/>
    </row>
    <row r="408" spans="2:5" ht="16.8" x14ac:dyDescent="0.3">
      <c r="B408" s="2"/>
      <c r="C408" s="2"/>
      <c r="D408" s="2"/>
      <c r="E408" s="3"/>
    </row>
    <row r="409" spans="2:5" ht="16.8" x14ac:dyDescent="0.3">
      <c r="B409" s="2"/>
      <c r="C409" s="2"/>
      <c r="D409" s="2"/>
      <c r="E409" s="3"/>
    </row>
    <row r="410" spans="2:5" ht="16.8" x14ac:dyDescent="0.3">
      <c r="B410" s="2"/>
      <c r="C410" s="2"/>
      <c r="D410" s="2"/>
      <c r="E410" s="3"/>
    </row>
    <row r="411" spans="2:5" ht="16.8" x14ac:dyDescent="0.3">
      <c r="B411" s="2"/>
      <c r="C411" s="2"/>
      <c r="D411" s="2"/>
      <c r="E411" s="3"/>
    </row>
    <row r="412" spans="2:5" ht="16.8" x14ac:dyDescent="0.3">
      <c r="B412" s="2"/>
      <c r="C412" s="2"/>
      <c r="D412" s="2"/>
      <c r="E412" s="3"/>
    </row>
    <row r="413" spans="2:5" ht="16.8" x14ac:dyDescent="0.3">
      <c r="B413" s="2"/>
      <c r="C413" s="2"/>
      <c r="D413" s="2"/>
      <c r="E413" s="3"/>
    </row>
    <row r="414" spans="2:5" ht="16.8" x14ac:dyDescent="0.3">
      <c r="B414" s="2"/>
      <c r="C414" s="2"/>
      <c r="D414" s="2"/>
      <c r="E414" s="3"/>
    </row>
    <row r="415" spans="2:5" ht="16.8" x14ac:dyDescent="0.3">
      <c r="B415" s="2"/>
      <c r="C415" s="2"/>
      <c r="D415" s="2"/>
      <c r="E415" s="3"/>
    </row>
    <row r="416" spans="2:5" ht="16.8" x14ac:dyDescent="0.3">
      <c r="B416" s="2"/>
      <c r="C416" s="2"/>
      <c r="D416" s="2"/>
      <c r="E416" s="3"/>
    </row>
    <row r="417" spans="2:5" ht="16.8" x14ac:dyDescent="0.3">
      <c r="B417" s="2"/>
      <c r="C417" s="2"/>
      <c r="D417" s="2"/>
      <c r="E417" s="3"/>
    </row>
    <row r="418" spans="2:5" ht="16.8" x14ac:dyDescent="0.3">
      <c r="B418" s="2"/>
      <c r="C418" s="2"/>
      <c r="D418" s="2"/>
      <c r="E418" s="3"/>
    </row>
    <row r="419" spans="2:5" ht="16.8" x14ac:dyDescent="0.3">
      <c r="B419" s="2"/>
      <c r="C419" s="2"/>
      <c r="D419" s="2"/>
      <c r="E419" s="3"/>
    </row>
    <row r="420" spans="2:5" ht="16.8" x14ac:dyDescent="0.3">
      <c r="B420" s="2"/>
      <c r="C420" s="2"/>
      <c r="D420" s="2"/>
      <c r="E420" s="3"/>
    </row>
    <row r="421" spans="2:5" ht="16.8" x14ac:dyDescent="0.3">
      <c r="B421" s="2"/>
      <c r="C421" s="2"/>
      <c r="D421" s="2"/>
      <c r="E421" s="3"/>
    </row>
    <row r="422" spans="2:5" ht="16.8" x14ac:dyDescent="0.3">
      <c r="B422" s="2"/>
      <c r="C422" s="2"/>
      <c r="D422" s="2"/>
      <c r="E422" s="3"/>
    </row>
    <row r="423" spans="2:5" ht="16.8" x14ac:dyDescent="0.3">
      <c r="B423" s="2"/>
      <c r="C423" s="2"/>
      <c r="D423" s="2"/>
      <c r="E423" s="3"/>
    </row>
    <row r="424" spans="2:5" ht="16.8" x14ac:dyDescent="0.3">
      <c r="B424" s="2"/>
      <c r="C424" s="2"/>
      <c r="D424" s="2"/>
      <c r="E424" s="3"/>
    </row>
    <row r="425" spans="2:5" ht="16.8" x14ac:dyDescent="0.3">
      <c r="B425" s="2"/>
      <c r="C425" s="2"/>
      <c r="D425" s="2"/>
      <c r="E425" s="3"/>
    </row>
    <row r="426" spans="2:5" ht="16.8" x14ac:dyDescent="0.3">
      <c r="B426" s="2"/>
      <c r="C426" s="2"/>
      <c r="D426" s="2"/>
      <c r="E426" s="3"/>
    </row>
    <row r="427" spans="2:5" ht="16.8" x14ac:dyDescent="0.3">
      <c r="B427" s="2"/>
      <c r="C427" s="2"/>
      <c r="D427" s="2"/>
      <c r="E427" s="3"/>
    </row>
    <row r="428" spans="2:5" ht="16.8" x14ac:dyDescent="0.3">
      <c r="B428" s="2"/>
      <c r="C428" s="2"/>
      <c r="D428" s="2"/>
      <c r="E428" s="3"/>
    </row>
    <row r="429" spans="2:5" ht="16.8" x14ac:dyDescent="0.3">
      <c r="B429" s="2"/>
      <c r="C429" s="2"/>
      <c r="D429" s="2"/>
      <c r="E429" s="3"/>
    </row>
    <row r="430" spans="2:5" ht="16.8" x14ac:dyDescent="0.3">
      <c r="B430" s="2"/>
      <c r="C430" s="2"/>
      <c r="D430" s="2"/>
      <c r="E430" s="3"/>
    </row>
    <row r="431" spans="2:5" ht="16.8" x14ac:dyDescent="0.3">
      <c r="B431" s="2"/>
      <c r="C431" s="2"/>
      <c r="D431" s="2"/>
      <c r="E431" s="3"/>
    </row>
    <row r="432" spans="2:5" ht="16.8" x14ac:dyDescent="0.3">
      <c r="B432" s="2"/>
      <c r="C432" s="2"/>
      <c r="D432" s="2"/>
      <c r="E432" s="3"/>
    </row>
    <row r="433" spans="2:5" ht="16.8" x14ac:dyDescent="0.3">
      <c r="B433" s="2"/>
      <c r="C433" s="2"/>
      <c r="D433" s="2"/>
      <c r="E433" s="3"/>
    </row>
    <row r="434" spans="2:5" ht="16.8" x14ac:dyDescent="0.3">
      <c r="B434" s="2"/>
      <c r="C434" s="2"/>
      <c r="D434" s="2"/>
      <c r="E434" s="3"/>
    </row>
    <row r="435" spans="2:5" ht="16.8" x14ac:dyDescent="0.3">
      <c r="B435" s="2"/>
      <c r="C435" s="2"/>
      <c r="D435" s="2"/>
      <c r="E435" s="3"/>
    </row>
    <row r="436" spans="2:5" ht="16.8" x14ac:dyDescent="0.3">
      <c r="B436" s="2"/>
      <c r="C436" s="2"/>
      <c r="D436" s="2"/>
      <c r="E436" s="3"/>
    </row>
    <row r="437" spans="2:5" ht="16.8" x14ac:dyDescent="0.3">
      <c r="B437" s="2"/>
      <c r="C437" s="2"/>
      <c r="D437" s="2"/>
      <c r="E437" s="3"/>
    </row>
    <row r="438" spans="2:5" ht="16.8" x14ac:dyDescent="0.3">
      <c r="B438" s="2"/>
      <c r="C438" s="2"/>
      <c r="D438" s="2"/>
      <c r="E438" s="3"/>
    </row>
    <row r="439" spans="2:5" ht="16.8" x14ac:dyDescent="0.3">
      <c r="B439" s="2"/>
      <c r="C439" s="2"/>
      <c r="D439" s="2"/>
      <c r="E439" s="3"/>
    </row>
    <row r="440" spans="2:5" ht="16.8" x14ac:dyDescent="0.3">
      <c r="B440" s="2"/>
      <c r="C440" s="2"/>
      <c r="D440" s="2"/>
      <c r="E440" s="3"/>
    </row>
    <row r="441" spans="2:5" ht="16.8" x14ac:dyDescent="0.3">
      <c r="B441" s="2"/>
      <c r="C441" s="2"/>
      <c r="D441" s="2"/>
      <c r="E441" s="3"/>
    </row>
    <row r="442" spans="2:5" ht="16.8" x14ac:dyDescent="0.3">
      <c r="B442" s="2"/>
      <c r="C442" s="2"/>
      <c r="D442" s="2"/>
      <c r="E442" s="3"/>
    </row>
    <row r="443" spans="2:5" ht="16.8" x14ac:dyDescent="0.3">
      <c r="B443" s="2"/>
      <c r="C443" s="2"/>
      <c r="D443" s="2"/>
      <c r="E443" s="3"/>
    </row>
    <row r="444" spans="2:5" ht="16.8" x14ac:dyDescent="0.3">
      <c r="B444" s="2"/>
      <c r="C444" s="2"/>
      <c r="D444" s="2"/>
      <c r="E444" s="3"/>
    </row>
    <row r="445" spans="2:5" ht="16.8" x14ac:dyDescent="0.3">
      <c r="B445" s="2"/>
      <c r="C445" s="2"/>
      <c r="D445" s="2"/>
      <c r="E445" s="3"/>
    </row>
    <row r="446" spans="2:5" ht="16.8" x14ac:dyDescent="0.3">
      <c r="B446" s="2"/>
      <c r="C446" s="2"/>
      <c r="D446" s="2"/>
      <c r="E446" s="3"/>
    </row>
    <row r="447" spans="2:5" ht="16.8" x14ac:dyDescent="0.3">
      <c r="B447" s="2"/>
      <c r="C447" s="2"/>
      <c r="D447" s="2"/>
      <c r="E447" s="3"/>
    </row>
    <row r="448" spans="2:5" ht="16.8" x14ac:dyDescent="0.3">
      <c r="B448" s="2"/>
      <c r="C448" s="2"/>
      <c r="D448" s="2"/>
      <c r="E448" s="3"/>
    </row>
    <row r="449" spans="2:5" ht="16.8" x14ac:dyDescent="0.3">
      <c r="B449" s="2"/>
      <c r="C449" s="2"/>
      <c r="D449" s="2"/>
      <c r="E449" s="3"/>
    </row>
    <row r="450" spans="2:5" ht="16.8" x14ac:dyDescent="0.3">
      <c r="B450" s="2"/>
      <c r="C450" s="2"/>
      <c r="D450" s="2"/>
      <c r="E450" s="3"/>
    </row>
    <row r="451" spans="2:5" ht="16.8" x14ac:dyDescent="0.3">
      <c r="B451" s="2"/>
      <c r="C451" s="2"/>
      <c r="D451" s="2"/>
      <c r="E451" s="3"/>
    </row>
    <row r="452" spans="2:5" ht="16.8" x14ac:dyDescent="0.3">
      <c r="B452" s="2"/>
      <c r="C452" s="2"/>
      <c r="D452" s="2"/>
      <c r="E452" s="3"/>
    </row>
    <row r="453" spans="2:5" ht="16.8" x14ac:dyDescent="0.3">
      <c r="B453" s="2"/>
      <c r="C453" s="2"/>
      <c r="D453" s="2"/>
      <c r="E453" s="3"/>
    </row>
    <row r="454" spans="2:5" ht="16.8" x14ac:dyDescent="0.3">
      <c r="B454" s="2"/>
      <c r="C454" s="2"/>
      <c r="D454" s="2"/>
      <c r="E454" s="3"/>
    </row>
    <row r="455" spans="2:5" ht="16.8" x14ac:dyDescent="0.3">
      <c r="B455" s="2"/>
      <c r="C455" s="2"/>
      <c r="D455" s="2"/>
      <c r="E455" s="3"/>
    </row>
    <row r="456" spans="2:5" ht="16.8" x14ac:dyDescent="0.3">
      <c r="B456" s="2"/>
      <c r="C456" s="2"/>
      <c r="D456" s="2"/>
      <c r="E456" s="3"/>
    </row>
    <row r="457" spans="2:5" ht="16.8" x14ac:dyDescent="0.3">
      <c r="B457" s="2"/>
      <c r="C457" s="2"/>
      <c r="D457" s="2"/>
      <c r="E457" s="3"/>
    </row>
    <row r="458" spans="2:5" ht="16.8" x14ac:dyDescent="0.3">
      <c r="B458" s="2"/>
      <c r="C458" s="2"/>
      <c r="D458" s="2"/>
      <c r="E458" s="3"/>
    </row>
    <row r="459" spans="2:5" ht="16.8" x14ac:dyDescent="0.3">
      <c r="B459" s="2"/>
      <c r="C459" s="2"/>
      <c r="D459" s="2"/>
      <c r="E459" s="3"/>
    </row>
    <row r="460" spans="2:5" ht="16.8" x14ac:dyDescent="0.3">
      <c r="B460" s="2"/>
      <c r="C460" s="2"/>
      <c r="D460" s="2"/>
      <c r="E460" s="3"/>
    </row>
    <row r="461" spans="2:5" ht="16.8" x14ac:dyDescent="0.3">
      <c r="B461" s="2"/>
      <c r="C461" s="2"/>
      <c r="D461" s="2"/>
      <c r="E461" s="3"/>
    </row>
    <row r="462" spans="2:5" ht="16.8" x14ac:dyDescent="0.3">
      <c r="B462" s="2"/>
      <c r="C462" s="2"/>
      <c r="D462" s="2"/>
      <c r="E462" s="3"/>
    </row>
    <row r="463" spans="2:5" ht="16.8" x14ac:dyDescent="0.3">
      <c r="B463" s="2"/>
      <c r="C463" s="2"/>
      <c r="D463" s="2"/>
      <c r="E463" s="3"/>
    </row>
    <row r="464" spans="2:5" ht="16.8" x14ac:dyDescent="0.3">
      <c r="B464" s="2"/>
      <c r="C464" s="2"/>
      <c r="D464" s="2"/>
      <c r="E464" s="3"/>
    </row>
    <row r="465" spans="2:5" ht="16.8" x14ac:dyDescent="0.3">
      <c r="B465" s="2"/>
      <c r="C465" s="2"/>
      <c r="D465" s="2"/>
      <c r="E465" s="3"/>
    </row>
    <row r="466" spans="2:5" ht="16.8" x14ac:dyDescent="0.3">
      <c r="B466" s="2"/>
      <c r="C466" s="2"/>
      <c r="D466" s="2"/>
      <c r="E466" s="3"/>
    </row>
    <row r="467" spans="2:5" ht="16.8" x14ac:dyDescent="0.3">
      <c r="B467" s="2"/>
      <c r="C467" s="2"/>
      <c r="D467" s="2"/>
      <c r="E467" s="3"/>
    </row>
    <row r="468" spans="2:5" ht="16.8" x14ac:dyDescent="0.3">
      <c r="B468" s="2"/>
      <c r="C468" s="2"/>
      <c r="D468" s="2"/>
      <c r="E468" s="3"/>
    </row>
    <row r="469" spans="2:5" ht="16.8" x14ac:dyDescent="0.3">
      <c r="B469" s="2"/>
      <c r="C469" s="2"/>
      <c r="D469" s="2"/>
      <c r="E469" s="3"/>
    </row>
    <row r="470" spans="2:5" ht="16.8" x14ac:dyDescent="0.3">
      <c r="B470" s="2"/>
      <c r="C470" s="2"/>
      <c r="D470" s="2"/>
      <c r="E470" s="3"/>
    </row>
    <row r="471" spans="2:5" ht="16.8" x14ac:dyDescent="0.3">
      <c r="B471" s="2"/>
      <c r="C471" s="2"/>
      <c r="D471" s="2"/>
      <c r="E471" s="3"/>
    </row>
    <row r="472" spans="2:5" ht="16.8" x14ac:dyDescent="0.3">
      <c r="B472" s="2"/>
      <c r="C472" s="2"/>
      <c r="D472" s="2"/>
      <c r="E472" s="3"/>
    </row>
    <row r="473" spans="2:5" ht="16.8" x14ac:dyDescent="0.3">
      <c r="B473" s="2"/>
      <c r="C473" s="2"/>
      <c r="D473" s="2"/>
      <c r="E473" s="3"/>
    </row>
    <row r="474" spans="2:5" ht="16.8" x14ac:dyDescent="0.3">
      <c r="B474" s="2"/>
      <c r="C474" s="2"/>
      <c r="D474" s="2"/>
      <c r="E474" s="3"/>
    </row>
    <row r="475" spans="2:5" ht="16.8" x14ac:dyDescent="0.3">
      <c r="B475" s="2"/>
      <c r="C475" s="2"/>
      <c r="D475" s="2"/>
      <c r="E475" s="3"/>
    </row>
    <row r="476" spans="2:5" ht="16.8" x14ac:dyDescent="0.3">
      <c r="B476" s="2"/>
      <c r="C476" s="2"/>
      <c r="D476" s="2"/>
      <c r="E476" s="3"/>
    </row>
    <row r="477" spans="2:5" ht="16.8" x14ac:dyDescent="0.3">
      <c r="B477" s="2"/>
      <c r="C477" s="2"/>
      <c r="D477" s="2"/>
      <c r="E477" s="3"/>
    </row>
    <row r="478" spans="2:5" ht="16.8" x14ac:dyDescent="0.3">
      <c r="B478" s="2"/>
      <c r="C478" s="2"/>
      <c r="D478" s="2"/>
      <c r="E478" s="3"/>
    </row>
    <row r="479" spans="2:5" ht="16.8" x14ac:dyDescent="0.3">
      <c r="B479" s="2"/>
      <c r="C479" s="2"/>
      <c r="D479" s="2"/>
      <c r="E479" s="3"/>
    </row>
    <row r="480" spans="2:5" ht="16.8" x14ac:dyDescent="0.3">
      <c r="B480" s="2"/>
      <c r="C480" s="2"/>
      <c r="D480" s="2"/>
      <c r="E480" s="3"/>
    </row>
    <row r="481" spans="2:5" ht="16.8" x14ac:dyDescent="0.3">
      <c r="B481" s="2"/>
      <c r="C481" s="2"/>
      <c r="D481" s="2"/>
      <c r="E481" s="3"/>
    </row>
    <row r="482" spans="2:5" ht="16.8" x14ac:dyDescent="0.3">
      <c r="B482" s="2"/>
      <c r="C482" s="2"/>
      <c r="D482" s="2"/>
      <c r="E482" s="3"/>
    </row>
    <row r="483" spans="2:5" ht="16.8" x14ac:dyDescent="0.3">
      <c r="B483" s="2"/>
      <c r="C483" s="2"/>
      <c r="D483" s="2"/>
      <c r="E483" s="3"/>
    </row>
    <row r="484" spans="2:5" ht="16.8" x14ac:dyDescent="0.3">
      <c r="B484" s="2"/>
      <c r="C484" s="2"/>
      <c r="D484" s="2"/>
      <c r="E484" s="3"/>
    </row>
    <row r="485" spans="2:5" ht="16.8" x14ac:dyDescent="0.3">
      <c r="B485" s="2"/>
      <c r="C485" s="2"/>
      <c r="D485" s="2"/>
      <c r="E485" s="3"/>
    </row>
    <row r="486" spans="2:5" ht="16.8" x14ac:dyDescent="0.3">
      <c r="B486" s="2"/>
      <c r="C486" s="2"/>
      <c r="D486" s="2"/>
      <c r="E486" s="3"/>
    </row>
    <row r="487" spans="2:5" ht="16.8" x14ac:dyDescent="0.3">
      <c r="B487" s="2"/>
      <c r="C487" s="2"/>
      <c r="D487" s="2"/>
      <c r="E487" s="3"/>
    </row>
    <row r="488" spans="2:5" ht="16.8" x14ac:dyDescent="0.3">
      <c r="B488" s="2"/>
      <c r="C488" s="2"/>
      <c r="D488" s="2"/>
      <c r="E488" s="3"/>
    </row>
    <row r="489" spans="2:5" ht="16.8" x14ac:dyDescent="0.3">
      <c r="B489" s="2"/>
      <c r="C489" s="2"/>
      <c r="D489" s="2"/>
      <c r="E489" s="3"/>
    </row>
    <row r="490" spans="2:5" ht="16.8" x14ac:dyDescent="0.3">
      <c r="B490" s="2"/>
      <c r="C490" s="2"/>
      <c r="D490" s="2"/>
      <c r="E490" s="3"/>
    </row>
    <row r="491" spans="2:5" ht="16.8" x14ac:dyDescent="0.3">
      <c r="B491" s="2"/>
      <c r="C491" s="2"/>
      <c r="D491" s="2"/>
      <c r="E491" s="3"/>
    </row>
    <row r="492" spans="2:5" ht="16.8" x14ac:dyDescent="0.3">
      <c r="B492" s="2"/>
      <c r="C492" s="2"/>
      <c r="D492" s="2"/>
      <c r="E492" s="3"/>
    </row>
    <row r="493" spans="2:5" ht="16.8" x14ac:dyDescent="0.3">
      <c r="B493" s="2"/>
      <c r="C493" s="2"/>
      <c r="D493" s="2"/>
      <c r="E493" s="3"/>
    </row>
    <row r="494" spans="2:5" ht="16.8" x14ac:dyDescent="0.3">
      <c r="B494" s="2"/>
      <c r="C494" s="2"/>
      <c r="D494" s="2"/>
      <c r="E494" s="3"/>
    </row>
    <row r="495" spans="2:5" ht="16.8" x14ac:dyDescent="0.3">
      <c r="B495" s="2"/>
      <c r="C495" s="2"/>
      <c r="D495" s="2"/>
      <c r="E495" s="3"/>
    </row>
    <row r="496" spans="2:5" ht="16.8" x14ac:dyDescent="0.3">
      <c r="B496" s="2"/>
      <c r="C496" s="2"/>
      <c r="D496" s="2"/>
      <c r="E496" s="3"/>
    </row>
    <row r="497" spans="2:5" ht="16.8" x14ac:dyDescent="0.3">
      <c r="B497" s="2"/>
      <c r="C497" s="2"/>
      <c r="D497" s="2"/>
      <c r="E497" s="3"/>
    </row>
    <row r="498" spans="2:5" ht="16.8" x14ac:dyDescent="0.3">
      <c r="B498" s="2"/>
      <c r="C498" s="2"/>
      <c r="D498" s="2"/>
      <c r="E498" s="3"/>
    </row>
    <row r="499" spans="2:5" ht="16.8" x14ac:dyDescent="0.3">
      <c r="B499" s="2"/>
      <c r="C499" s="2"/>
      <c r="D499" s="2"/>
      <c r="E499" s="3"/>
    </row>
    <row r="500" spans="2:5" ht="16.8" x14ac:dyDescent="0.3">
      <c r="B500" s="2"/>
      <c r="C500" s="2"/>
      <c r="D500" s="2"/>
      <c r="E500" s="3"/>
    </row>
    <row r="501" spans="2:5" ht="16.8" x14ac:dyDescent="0.3">
      <c r="B501" s="2"/>
      <c r="C501" s="2"/>
      <c r="D501" s="2"/>
      <c r="E501" s="3"/>
    </row>
    <row r="502" spans="2:5" ht="16.8" x14ac:dyDescent="0.3">
      <c r="B502" s="2"/>
      <c r="C502" s="2"/>
      <c r="D502" s="2"/>
      <c r="E502" s="3"/>
    </row>
    <row r="503" spans="2:5" ht="16.8" x14ac:dyDescent="0.3">
      <c r="B503" s="2"/>
      <c r="C503" s="2"/>
      <c r="D503" s="2"/>
      <c r="E503" s="3"/>
    </row>
    <row r="504" spans="2:5" ht="16.8" x14ac:dyDescent="0.3">
      <c r="B504" s="2"/>
      <c r="C504" s="2"/>
      <c r="D504" s="2"/>
      <c r="E504" s="3"/>
    </row>
    <row r="505" spans="2:5" ht="16.8" x14ac:dyDescent="0.3">
      <c r="B505" s="2"/>
      <c r="C505" s="2"/>
      <c r="D505" s="2"/>
      <c r="E505" s="3"/>
    </row>
    <row r="506" spans="2:5" ht="16.8" x14ac:dyDescent="0.3">
      <c r="B506" s="2"/>
      <c r="C506" s="2"/>
      <c r="D506" s="2"/>
      <c r="E506" s="3"/>
    </row>
    <row r="507" spans="2:5" ht="16.8" x14ac:dyDescent="0.3">
      <c r="B507" s="2"/>
      <c r="C507" s="2"/>
      <c r="D507" s="2"/>
      <c r="E507" s="3"/>
    </row>
    <row r="508" spans="2:5" ht="16.8" x14ac:dyDescent="0.3">
      <c r="B508" s="2"/>
      <c r="C508" s="2"/>
      <c r="D508" s="2"/>
      <c r="E508" s="3"/>
    </row>
    <row r="509" spans="2:5" ht="16.8" x14ac:dyDescent="0.3">
      <c r="B509" s="2"/>
      <c r="C509" s="2"/>
      <c r="D509" s="2"/>
      <c r="E509" s="3"/>
    </row>
    <row r="510" spans="2:5" ht="16.8" x14ac:dyDescent="0.3">
      <c r="B510" s="2"/>
      <c r="C510" s="2"/>
      <c r="D510" s="2"/>
      <c r="E510" s="3"/>
    </row>
    <row r="511" spans="2:5" ht="16.8" x14ac:dyDescent="0.3">
      <c r="B511" s="2"/>
      <c r="C511" s="2"/>
      <c r="D511" s="2"/>
      <c r="E511" s="3"/>
    </row>
    <row r="512" spans="2:5" ht="16.8" x14ac:dyDescent="0.3">
      <c r="B512" s="2"/>
      <c r="C512" s="2"/>
      <c r="D512" s="2"/>
      <c r="E512" s="3"/>
    </row>
    <row r="513" spans="2:5" ht="16.8" x14ac:dyDescent="0.3">
      <c r="B513" s="2"/>
      <c r="C513" s="2"/>
      <c r="D513" s="2"/>
      <c r="E513" s="3"/>
    </row>
    <row r="514" spans="2:5" ht="16.8" x14ac:dyDescent="0.3">
      <c r="B514" s="2"/>
      <c r="C514" s="2"/>
      <c r="D514" s="2"/>
      <c r="E514" s="3"/>
    </row>
    <row r="515" spans="2:5" ht="16.8" x14ac:dyDescent="0.3">
      <c r="B515" s="2"/>
      <c r="C515" s="2"/>
      <c r="D515" s="2"/>
      <c r="E515" s="3"/>
    </row>
    <row r="516" spans="2:5" ht="16.8" x14ac:dyDescent="0.3">
      <c r="B516" s="2"/>
      <c r="C516" s="2"/>
      <c r="D516" s="2"/>
      <c r="E516" s="3"/>
    </row>
    <row r="517" spans="2:5" ht="16.8" x14ac:dyDescent="0.3">
      <c r="B517" s="2"/>
      <c r="C517" s="2"/>
      <c r="D517" s="2"/>
      <c r="E517" s="3"/>
    </row>
    <row r="518" spans="2:5" ht="16.8" x14ac:dyDescent="0.3">
      <c r="B518" s="2"/>
      <c r="C518" s="2"/>
      <c r="D518" s="2"/>
      <c r="E518" s="3"/>
    </row>
    <row r="519" spans="2:5" ht="16.8" x14ac:dyDescent="0.3">
      <c r="B519" s="2"/>
      <c r="C519" s="2"/>
      <c r="D519" s="2"/>
      <c r="E519" s="3"/>
    </row>
    <row r="520" spans="2:5" ht="16.8" x14ac:dyDescent="0.3">
      <c r="B520" s="2"/>
      <c r="C520" s="2"/>
      <c r="D520" s="2"/>
      <c r="E520" s="3"/>
    </row>
    <row r="521" spans="2:5" ht="16.8" x14ac:dyDescent="0.3">
      <c r="B521" s="2"/>
      <c r="C521" s="2"/>
      <c r="D521" s="2"/>
      <c r="E521" s="3"/>
    </row>
    <row r="522" spans="2:5" ht="16.8" x14ac:dyDescent="0.3">
      <c r="B522" s="2"/>
      <c r="C522" s="2"/>
      <c r="D522" s="2"/>
      <c r="E522" s="3"/>
    </row>
    <row r="523" spans="2:5" ht="16.8" x14ac:dyDescent="0.3">
      <c r="B523" s="2"/>
      <c r="C523" s="2"/>
      <c r="D523" s="2"/>
      <c r="E523" s="3"/>
    </row>
    <row r="524" spans="2:5" ht="16.8" x14ac:dyDescent="0.3">
      <c r="B524" s="2"/>
      <c r="C524" s="2"/>
      <c r="D524" s="2"/>
      <c r="E524" s="3"/>
    </row>
    <row r="525" spans="2:5" ht="16.8" x14ac:dyDescent="0.3">
      <c r="B525" s="2"/>
      <c r="C525" s="2"/>
      <c r="D525" s="2"/>
      <c r="E525" s="3"/>
    </row>
    <row r="526" spans="2:5" ht="16.8" x14ac:dyDescent="0.3">
      <c r="B526" s="2"/>
      <c r="C526" s="2"/>
      <c r="D526" s="2"/>
      <c r="E526" s="3"/>
    </row>
    <row r="527" spans="2:5" ht="16.8" x14ac:dyDescent="0.3">
      <c r="B527" s="2"/>
      <c r="C527" s="2"/>
      <c r="D527" s="2"/>
      <c r="E527" s="3"/>
    </row>
    <row r="528" spans="2:5" ht="16.8" x14ac:dyDescent="0.3">
      <c r="B528" s="2"/>
      <c r="C528" s="2"/>
      <c r="D528" s="2"/>
      <c r="E528" s="3"/>
    </row>
    <row r="529" spans="2:5" ht="16.8" x14ac:dyDescent="0.3">
      <c r="B529" s="2"/>
      <c r="C529" s="2"/>
      <c r="D529" s="2"/>
      <c r="E529" s="3"/>
    </row>
    <row r="530" spans="2:5" ht="16.8" x14ac:dyDescent="0.3">
      <c r="B530" s="2"/>
      <c r="C530" s="2"/>
      <c r="D530" s="2"/>
      <c r="E530" s="3"/>
    </row>
    <row r="531" spans="2:5" ht="16.8" x14ac:dyDescent="0.3">
      <c r="B531" s="2"/>
      <c r="C531" s="2"/>
      <c r="D531" s="2"/>
      <c r="E531" s="3"/>
    </row>
    <row r="532" spans="2:5" ht="16.8" x14ac:dyDescent="0.3">
      <c r="B532" s="2"/>
      <c r="C532" s="2"/>
      <c r="D532" s="2"/>
      <c r="E532" s="3"/>
    </row>
    <row r="533" spans="2:5" ht="16.8" x14ac:dyDescent="0.3">
      <c r="B533" s="2"/>
      <c r="C533" s="2"/>
      <c r="D533" s="2"/>
      <c r="E533" s="3"/>
    </row>
    <row r="534" spans="2:5" ht="16.8" x14ac:dyDescent="0.3">
      <c r="B534" s="2"/>
      <c r="C534" s="2"/>
      <c r="D534" s="2"/>
      <c r="E534" s="3"/>
    </row>
    <row r="535" spans="2:5" ht="16.8" x14ac:dyDescent="0.3">
      <c r="B535" s="2"/>
      <c r="C535" s="2"/>
      <c r="D535" s="2"/>
      <c r="E535" s="3"/>
    </row>
    <row r="536" spans="2:5" ht="16.8" x14ac:dyDescent="0.3">
      <c r="B536" s="2"/>
      <c r="C536" s="2"/>
      <c r="D536" s="2"/>
      <c r="E536" s="3"/>
    </row>
    <row r="537" spans="2:5" ht="16.8" x14ac:dyDescent="0.3">
      <c r="B537" s="2"/>
      <c r="C537" s="2"/>
      <c r="D537" s="2"/>
      <c r="E537" s="3"/>
    </row>
    <row r="538" spans="2:5" ht="16.8" x14ac:dyDescent="0.3">
      <c r="B538" s="2"/>
      <c r="C538" s="2"/>
      <c r="D538" s="2"/>
      <c r="E538" s="3"/>
    </row>
    <row r="539" spans="2:5" ht="16.8" x14ac:dyDescent="0.3">
      <c r="B539" s="2"/>
      <c r="C539" s="2"/>
      <c r="D539" s="2"/>
      <c r="E539" s="3"/>
    </row>
    <row r="540" spans="2:5" ht="16.8" x14ac:dyDescent="0.3">
      <c r="B540" s="2"/>
      <c r="C540" s="2"/>
      <c r="D540" s="2"/>
      <c r="E540" s="3"/>
    </row>
    <row r="541" spans="2:5" ht="16.8" x14ac:dyDescent="0.3">
      <c r="B541" s="2"/>
      <c r="C541" s="2"/>
      <c r="D541" s="2"/>
      <c r="E541" s="3"/>
    </row>
    <row r="542" spans="2:5" ht="16.8" x14ac:dyDescent="0.3">
      <c r="B542" s="2"/>
      <c r="C542" s="2"/>
      <c r="D542" s="2"/>
      <c r="E542" s="3"/>
    </row>
    <row r="543" spans="2:5" ht="16.8" x14ac:dyDescent="0.3">
      <c r="B543" s="2"/>
      <c r="C543" s="2"/>
      <c r="D543" s="2"/>
      <c r="E543" s="3"/>
    </row>
    <row r="544" spans="2:5" ht="16.8" x14ac:dyDescent="0.3">
      <c r="B544" s="2"/>
      <c r="C544" s="2"/>
      <c r="D544" s="2"/>
      <c r="E544" s="3"/>
    </row>
    <row r="545" spans="2:5" ht="16.8" x14ac:dyDescent="0.3">
      <c r="B545" s="2"/>
      <c r="C545" s="2"/>
      <c r="D545" s="2"/>
      <c r="E545" s="3"/>
    </row>
    <row r="546" spans="2:5" ht="16.8" x14ac:dyDescent="0.3">
      <c r="B546" s="2"/>
      <c r="C546" s="2"/>
      <c r="D546" s="2"/>
      <c r="E546" s="3"/>
    </row>
    <row r="547" spans="2:5" ht="16.8" x14ac:dyDescent="0.3">
      <c r="B547" s="2"/>
      <c r="C547" s="2"/>
      <c r="D547" s="2"/>
      <c r="E547" s="3"/>
    </row>
    <row r="548" spans="2:5" ht="16.8" x14ac:dyDescent="0.3">
      <c r="B548" s="2"/>
      <c r="C548" s="2"/>
      <c r="D548" s="2"/>
      <c r="E548" s="3"/>
    </row>
    <row r="549" spans="2:5" ht="16.8" x14ac:dyDescent="0.3">
      <c r="B549" s="2"/>
      <c r="C549" s="2"/>
      <c r="D549" s="2"/>
      <c r="E549" s="3"/>
    </row>
    <row r="550" spans="2:5" ht="16.8" x14ac:dyDescent="0.3">
      <c r="B550" s="2"/>
      <c r="C550" s="2"/>
      <c r="D550" s="2"/>
      <c r="E550" s="3"/>
    </row>
    <row r="551" spans="2:5" ht="16.8" x14ac:dyDescent="0.3">
      <c r="B551" s="2"/>
      <c r="C551" s="2"/>
      <c r="D551" s="2"/>
      <c r="E551" s="3"/>
    </row>
    <row r="552" spans="2:5" ht="16.8" x14ac:dyDescent="0.3">
      <c r="B552" s="2"/>
      <c r="C552" s="2"/>
      <c r="D552" s="2"/>
      <c r="E552" s="3"/>
    </row>
    <row r="553" spans="2:5" ht="16.8" x14ac:dyDescent="0.3">
      <c r="B553" s="2"/>
      <c r="C553" s="2"/>
      <c r="D553" s="2"/>
      <c r="E553" s="3"/>
    </row>
    <row r="554" spans="2:5" ht="16.8" x14ac:dyDescent="0.3">
      <c r="B554" s="2"/>
      <c r="C554" s="2"/>
      <c r="D554" s="2"/>
      <c r="E554" s="3"/>
    </row>
    <row r="555" spans="2:5" ht="16.8" x14ac:dyDescent="0.3">
      <c r="B555" s="2"/>
      <c r="C555" s="2"/>
      <c r="D555" s="2"/>
      <c r="E555" s="3"/>
    </row>
    <row r="556" spans="2:5" ht="16.8" x14ac:dyDescent="0.3">
      <c r="B556" s="2"/>
      <c r="C556" s="2"/>
      <c r="D556" s="2"/>
      <c r="E556" s="3"/>
    </row>
    <row r="557" spans="2:5" ht="16.8" x14ac:dyDescent="0.3">
      <c r="B557" s="2"/>
      <c r="C557" s="2"/>
      <c r="D557" s="2"/>
      <c r="E557" s="3"/>
    </row>
    <row r="558" spans="2:5" ht="16.8" x14ac:dyDescent="0.3">
      <c r="B558" s="2"/>
      <c r="C558" s="2"/>
      <c r="D558" s="2"/>
      <c r="E558" s="3"/>
    </row>
    <row r="559" spans="2:5" ht="16.8" x14ac:dyDescent="0.3">
      <c r="B559" s="2"/>
      <c r="C559" s="2"/>
      <c r="D559" s="2"/>
      <c r="E559" s="3"/>
    </row>
    <row r="560" spans="2:5" ht="16.8" x14ac:dyDescent="0.3">
      <c r="B560" s="2"/>
      <c r="C560" s="2"/>
      <c r="D560" s="2"/>
      <c r="E560" s="3"/>
    </row>
    <row r="561" spans="2:5" ht="16.8" x14ac:dyDescent="0.3">
      <c r="B561" s="2"/>
      <c r="C561" s="2"/>
      <c r="D561" s="2"/>
      <c r="E561" s="3"/>
    </row>
    <row r="562" spans="2:5" ht="16.8" x14ac:dyDescent="0.3">
      <c r="B562" s="2"/>
      <c r="C562" s="2"/>
      <c r="D562" s="2"/>
      <c r="E562" s="3"/>
    </row>
    <row r="563" spans="2:5" ht="16.8" x14ac:dyDescent="0.3">
      <c r="B563" s="2"/>
      <c r="C563" s="2"/>
      <c r="D563" s="2"/>
      <c r="E563" s="3"/>
    </row>
    <row r="564" spans="2:5" ht="16.8" x14ac:dyDescent="0.3">
      <c r="B564" s="2"/>
      <c r="C564" s="2"/>
      <c r="D564" s="2"/>
      <c r="E564" s="3"/>
    </row>
    <row r="565" spans="2:5" ht="16.8" x14ac:dyDescent="0.3">
      <c r="B565" s="2"/>
      <c r="C565" s="2"/>
      <c r="D565" s="2"/>
      <c r="E565" s="3"/>
    </row>
    <row r="566" spans="2:5" ht="16.8" x14ac:dyDescent="0.3">
      <c r="B566" s="2"/>
      <c r="C566" s="2"/>
      <c r="D566" s="2"/>
      <c r="E566" s="3"/>
    </row>
    <row r="567" spans="2:5" ht="16.8" x14ac:dyDescent="0.3">
      <c r="B567" s="2"/>
      <c r="C567" s="2"/>
      <c r="D567" s="2"/>
      <c r="E567" s="3"/>
    </row>
    <row r="568" spans="2:5" ht="16.8" x14ac:dyDescent="0.3">
      <c r="B568" s="2"/>
      <c r="C568" s="2"/>
      <c r="D568" s="2"/>
      <c r="E568" s="3"/>
    </row>
    <row r="569" spans="2:5" ht="16.8" x14ac:dyDescent="0.3">
      <c r="B569" s="2"/>
      <c r="C569" s="2"/>
      <c r="D569" s="2"/>
      <c r="E569" s="3"/>
    </row>
    <row r="570" spans="2:5" ht="16.8" x14ac:dyDescent="0.3">
      <c r="B570" s="2"/>
      <c r="C570" s="2"/>
      <c r="D570" s="2"/>
      <c r="E570" s="3"/>
    </row>
    <row r="571" spans="2:5" ht="16.8" x14ac:dyDescent="0.3">
      <c r="B571" s="2"/>
      <c r="C571" s="2"/>
      <c r="D571" s="2"/>
      <c r="E571" s="3"/>
    </row>
    <row r="572" spans="2:5" ht="16.8" x14ac:dyDescent="0.3">
      <c r="B572" s="2"/>
      <c r="C572" s="2"/>
      <c r="D572" s="2"/>
      <c r="E572" s="3"/>
    </row>
    <row r="573" spans="2:5" ht="16.8" x14ac:dyDescent="0.3">
      <c r="B573" s="2"/>
      <c r="C573" s="2"/>
      <c r="D573" s="2"/>
      <c r="E573" s="3"/>
    </row>
    <row r="574" spans="2:5" ht="16.8" x14ac:dyDescent="0.3">
      <c r="B574" s="2"/>
      <c r="C574" s="2"/>
      <c r="D574" s="2"/>
      <c r="E574" s="3"/>
    </row>
    <row r="575" spans="2:5" ht="16.8" x14ac:dyDescent="0.3">
      <c r="B575" s="2"/>
      <c r="C575" s="2"/>
      <c r="D575" s="2"/>
      <c r="E575" s="3"/>
    </row>
    <row r="576" spans="2:5" ht="16.8" x14ac:dyDescent="0.3">
      <c r="B576" s="2"/>
      <c r="C576" s="2"/>
      <c r="D576" s="2"/>
      <c r="E576" s="3"/>
    </row>
    <row r="577" spans="2:5" ht="16.8" x14ac:dyDescent="0.3">
      <c r="B577" s="2"/>
      <c r="C577" s="2"/>
      <c r="D577" s="2"/>
      <c r="E577" s="3"/>
    </row>
    <row r="578" spans="2:5" ht="16.8" x14ac:dyDescent="0.3">
      <c r="B578" s="2"/>
      <c r="C578" s="2"/>
      <c r="D578" s="2"/>
      <c r="E578" s="3"/>
    </row>
    <row r="579" spans="2:5" ht="16.8" x14ac:dyDescent="0.3">
      <c r="B579" s="2"/>
      <c r="C579" s="2"/>
      <c r="D579" s="2"/>
      <c r="E579" s="3"/>
    </row>
    <row r="580" spans="2:5" ht="16.8" x14ac:dyDescent="0.3">
      <c r="B580" s="2"/>
      <c r="C580" s="2"/>
      <c r="D580" s="2"/>
      <c r="E580" s="3"/>
    </row>
    <row r="581" spans="2:5" ht="16.8" x14ac:dyDescent="0.3">
      <c r="B581" s="2"/>
      <c r="C581" s="2"/>
      <c r="D581" s="2"/>
      <c r="E581" s="3"/>
    </row>
    <row r="582" spans="2:5" ht="16.8" x14ac:dyDescent="0.3">
      <c r="B582" s="2"/>
      <c r="C582" s="2"/>
      <c r="D582" s="2"/>
      <c r="E582" s="3"/>
    </row>
    <row r="583" spans="2:5" ht="16.8" x14ac:dyDescent="0.3">
      <c r="B583" s="2"/>
      <c r="C583" s="2"/>
      <c r="D583" s="2"/>
      <c r="E583" s="3"/>
    </row>
    <row r="584" spans="2:5" ht="16.8" x14ac:dyDescent="0.3">
      <c r="B584" s="2"/>
      <c r="C584" s="2"/>
      <c r="D584" s="2"/>
      <c r="E584" s="3"/>
    </row>
    <row r="585" spans="2:5" ht="16.8" x14ac:dyDescent="0.3">
      <c r="B585" s="2"/>
      <c r="C585" s="2"/>
      <c r="D585" s="2"/>
      <c r="E585" s="3"/>
    </row>
    <row r="586" spans="2:5" ht="16.8" x14ac:dyDescent="0.3">
      <c r="B586" s="2"/>
      <c r="C586" s="2"/>
      <c r="D586" s="2"/>
      <c r="E586" s="3"/>
    </row>
    <row r="587" spans="2:5" ht="16.8" x14ac:dyDescent="0.3">
      <c r="B587" s="2"/>
      <c r="C587" s="2"/>
      <c r="D587" s="2"/>
      <c r="E587" s="3"/>
    </row>
    <row r="588" spans="2:5" ht="16.8" x14ac:dyDescent="0.3">
      <c r="B588" s="2"/>
      <c r="C588" s="2"/>
      <c r="D588" s="2"/>
      <c r="E588" s="3"/>
    </row>
    <row r="589" spans="2:5" ht="16.8" x14ac:dyDescent="0.3">
      <c r="B589" s="2"/>
      <c r="C589" s="2"/>
      <c r="D589" s="2"/>
      <c r="E589" s="3"/>
    </row>
    <row r="590" spans="2:5" ht="16.8" x14ac:dyDescent="0.3">
      <c r="B590" s="2"/>
      <c r="C590" s="2"/>
      <c r="D590" s="2"/>
      <c r="E590" s="3"/>
    </row>
    <row r="591" spans="2:5" ht="16.8" x14ac:dyDescent="0.3">
      <c r="B591" s="2"/>
      <c r="C591" s="2"/>
      <c r="D591" s="2"/>
      <c r="E591" s="3"/>
    </row>
    <row r="592" spans="2:5" ht="16.8" x14ac:dyDescent="0.3">
      <c r="B592" s="2"/>
      <c r="C592" s="2"/>
      <c r="D592" s="2"/>
      <c r="E592" s="3"/>
    </row>
    <row r="593" spans="2:5" ht="16.8" x14ac:dyDescent="0.3">
      <c r="B593" s="2"/>
      <c r="C593" s="2"/>
      <c r="D593" s="2"/>
      <c r="E593" s="3"/>
    </row>
    <row r="594" spans="2:5" ht="16.8" x14ac:dyDescent="0.3">
      <c r="B594" s="2"/>
      <c r="C594" s="2"/>
      <c r="D594" s="2"/>
      <c r="E594" s="3"/>
    </row>
    <row r="595" spans="2:5" ht="16.8" x14ac:dyDescent="0.3">
      <c r="B595" s="2"/>
      <c r="C595" s="2"/>
      <c r="D595" s="2"/>
      <c r="E595" s="3"/>
    </row>
    <row r="596" spans="2:5" ht="16.8" x14ac:dyDescent="0.3">
      <c r="B596" s="2"/>
      <c r="C596" s="2"/>
      <c r="D596" s="2"/>
      <c r="E596" s="3"/>
    </row>
    <row r="597" spans="2:5" ht="16.8" x14ac:dyDescent="0.3">
      <c r="B597" s="2"/>
      <c r="C597" s="2"/>
      <c r="D597" s="2"/>
      <c r="E597" s="3"/>
    </row>
    <row r="598" spans="2:5" ht="16.8" x14ac:dyDescent="0.3">
      <c r="B598" s="2"/>
      <c r="C598" s="2"/>
      <c r="D598" s="2"/>
      <c r="E598" s="3"/>
    </row>
    <row r="599" spans="2:5" ht="16.8" x14ac:dyDescent="0.3">
      <c r="B599" s="2"/>
      <c r="C599" s="2"/>
      <c r="D599" s="2"/>
      <c r="E599" s="3"/>
    </row>
    <row r="600" spans="2:5" ht="16.8" x14ac:dyDescent="0.3">
      <c r="B600" s="2"/>
      <c r="C600" s="2"/>
      <c r="D600" s="2"/>
      <c r="E600" s="3"/>
    </row>
    <row r="601" spans="2:5" ht="16.8" x14ac:dyDescent="0.3">
      <c r="B601" s="2"/>
      <c r="C601" s="2"/>
      <c r="D601" s="2"/>
      <c r="E601" s="3"/>
    </row>
    <row r="602" spans="2:5" ht="16.8" x14ac:dyDescent="0.3">
      <c r="B602" s="2"/>
      <c r="C602" s="2"/>
      <c r="D602" s="2"/>
      <c r="E602" s="3"/>
    </row>
    <row r="603" spans="2:5" ht="16.8" x14ac:dyDescent="0.3">
      <c r="B603" s="2"/>
      <c r="C603" s="2"/>
      <c r="D603" s="2"/>
      <c r="E603" s="3"/>
    </row>
    <row r="604" spans="2:5" ht="16.8" x14ac:dyDescent="0.3">
      <c r="B604" s="2"/>
      <c r="C604" s="2"/>
      <c r="D604" s="2"/>
      <c r="E604" s="3"/>
    </row>
    <row r="605" spans="2:5" ht="16.8" x14ac:dyDescent="0.3">
      <c r="B605" s="2"/>
      <c r="C605" s="2"/>
      <c r="D605" s="2"/>
      <c r="E605" s="3"/>
    </row>
    <row r="606" spans="2:5" ht="16.8" x14ac:dyDescent="0.3">
      <c r="B606" s="2"/>
      <c r="C606" s="2"/>
      <c r="D606" s="2"/>
      <c r="E606" s="3"/>
    </row>
    <row r="607" spans="2:5" ht="16.8" x14ac:dyDescent="0.3">
      <c r="B607" s="2"/>
      <c r="C607" s="2"/>
      <c r="D607" s="2"/>
      <c r="E607" s="3"/>
    </row>
    <row r="608" spans="2:5" ht="16.8" x14ac:dyDescent="0.3">
      <c r="B608" s="2"/>
      <c r="C608" s="2"/>
      <c r="D608" s="2"/>
      <c r="E608" s="3"/>
    </row>
    <row r="609" spans="2:5" ht="16.8" x14ac:dyDescent="0.3">
      <c r="B609" s="2"/>
      <c r="C609" s="2"/>
      <c r="D609" s="2"/>
      <c r="E609" s="3"/>
    </row>
    <row r="610" spans="2:5" ht="16.8" x14ac:dyDescent="0.3">
      <c r="B610" s="2"/>
      <c r="C610" s="2"/>
      <c r="D610" s="2"/>
      <c r="E610" s="3"/>
    </row>
    <row r="611" spans="2:5" ht="16.8" x14ac:dyDescent="0.3">
      <c r="B611" s="2"/>
      <c r="C611" s="2"/>
      <c r="D611" s="2"/>
      <c r="E611" s="3"/>
    </row>
    <row r="612" spans="2:5" ht="16.8" x14ac:dyDescent="0.3">
      <c r="B612" s="2"/>
      <c r="C612" s="2"/>
      <c r="D612" s="2"/>
      <c r="E612" s="3"/>
    </row>
    <row r="613" spans="2:5" ht="16.8" x14ac:dyDescent="0.3">
      <c r="B613" s="2"/>
      <c r="C613" s="2"/>
      <c r="D613" s="2"/>
      <c r="E613" s="3"/>
    </row>
    <row r="614" spans="2:5" ht="16.8" x14ac:dyDescent="0.3">
      <c r="B614" s="2"/>
      <c r="C614" s="2"/>
      <c r="D614" s="2"/>
      <c r="E614" s="3"/>
    </row>
    <row r="615" spans="2:5" ht="16.8" x14ac:dyDescent="0.3">
      <c r="B615" s="2"/>
      <c r="C615" s="2"/>
      <c r="D615" s="2"/>
      <c r="E615" s="3"/>
    </row>
    <row r="616" spans="2:5" ht="16.8" x14ac:dyDescent="0.3">
      <c r="B616" s="2"/>
      <c r="C616" s="2"/>
      <c r="D616" s="2"/>
      <c r="E616" s="3"/>
    </row>
    <row r="617" spans="2:5" ht="16.8" x14ac:dyDescent="0.3">
      <c r="B617" s="2"/>
      <c r="C617" s="2"/>
      <c r="D617" s="2"/>
      <c r="E617" s="3"/>
    </row>
    <row r="618" spans="2:5" ht="16.8" x14ac:dyDescent="0.3">
      <c r="B618" s="2"/>
      <c r="C618" s="2"/>
      <c r="D618" s="2"/>
      <c r="E618" s="3"/>
    </row>
    <row r="619" spans="2:5" ht="16.8" x14ac:dyDescent="0.3">
      <c r="B619" s="2"/>
      <c r="C619" s="2"/>
      <c r="D619" s="2"/>
      <c r="E619" s="3"/>
    </row>
    <row r="620" spans="2:5" ht="16.8" x14ac:dyDescent="0.3">
      <c r="B620" s="2"/>
      <c r="C620" s="2"/>
      <c r="D620" s="2"/>
      <c r="E620" s="3"/>
    </row>
    <row r="621" spans="2:5" ht="16.8" x14ac:dyDescent="0.3">
      <c r="B621" s="2"/>
      <c r="C621" s="2"/>
      <c r="D621" s="2"/>
      <c r="E621" s="3"/>
    </row>
    <row r="622" spans="2:5" ht="16.8" x14ac:dyDescent="0.3">
      <c r="B622" s="2"/>
      <c r="C622" s="2"/>
      <c r="D622" s="2"/>
      <c r="E622" s="3"/>
    </row>
    <row r="623" spans="2:5" ht="16.8" x14ac:dyDescent="0.3">
      <c r="B623" s="2"/>
      <c r="C623" s="2"/>
      <c r="D623" s="2"/>
      <c r="E623" s="3"/>
    </row>
    <row r="624" spans="2:5" ht="16.8" x14ac:dyDescent="0.3">
      <c r="B624" s="2"/>
      <c r="C624" s="2"/>
      <c r="D624" s="2"/>
      <c r="E624" s="3"/>
    </row>
    <row r="625" spans="2:5" ht="16.8" x14ac:dyDescent="0.3">
      <c r="B625" s="2"/>
      <c r="C625" s="2"/>
      <c r="D625" s="2"/>
      <c r="E625" s="3"/>
    </row>
    <row r="626" spans="2:5" ht="16.8" x14ac:dyDescent="0.3">
      <c r="B626" s="2"/>
      <c r="C626" s="2"/>
      <c r="D626" s="2"/>
      <c r="E626" s="3"/>
    </row>
    <row r="627" spans="2:5" ht="16.8" x14ac:dyDescent="0.3">
      <c r="B627" s="2"/>
      <c r="C627" s="2"/>
      <c r="D627" s="2"/>
      <c r="E627" s="3"/>
    </row>
    <row r="628" spans="2:5" ht="16.8" x14ac:dyDescent="0.3">
      <c r="B628" s="2"/>
      <c r="C628" s="2"/>
      <c r="D628" s="2"/>
      <c r="E628" s="3"/>
    </row>
    <row r="629" spans="2:5" ht="16.8" x14ac:dyDescent="0.3">
      <c r="B629" s="2"/>
      <c r="C629" s="2"/>
      <c r="D629" s="2"/>
      <c r="E629" s="3"/>
    </row>
    <row r="630" spans="2:5" ht="16.8" x14ac:dyDescent="0.3">
      <c r="B630" s="2"/>
      <c r="C630" s="2"/>
      <c r="D630" s="2"/>
      <c r="E630" s="3"/>
    </row>
    <row r="631" spans="2:5" ht="16.8" x14ac:dyDescent="0.3">
      <c r="B631" s="2"/>
      <c r="C631" s="2"/>
      <c r="D631" s="2"/>
      <c r="E631" s="3"/>
    </row>
    <row r="632" spans="2:5" ht="16.8" x14ac:dyDescent="0.3">
      <c r="B632" s="2"/>
      <c r="C632" s="2"/>
      <c r="D632" s="2"/>
      <c r="E632" s="3"/>
    </row>
    <row r="633" spans="2:5" ht="16.8" x14ac:dyDescent="0.3">
      <c r="B633" s="2"/>
      <c r="C633" s="2"/>
      <c r="D633" s="2"/>
      <c r="E633" s="3"/>
    </row>
    <row r="634" spans="2:5" ht="16.8" x14ac:dyDescent="0.3">
      <c r="B634" s="2"/>
      <c r="C634" s="2"/>
      <c r="D634" s="2"/>
      <c r="E634" s="3"/>
    </row>
    <row r="635" spans="2:5" ht="16.8" x14ac:dyDescent="0.3">
      <c r="B635" s="2"/>
      <c r="C635" s="2"/>
      <c r="D635" s="2"/>
      <c r="E635" s="3"/>
    </row>
    <row r="636" spans="2:5" ht="16.8" x14ac:dyDescent="0.3">
      <c r="B636" s="2"/>
      <c r="C636" s="2"/>
      <c r="D636" s="2"/>
      <c r="E636" s="3"/>
    </row>
    <row r="637" spans="2:5" ht="16.8" x14ac:dyDescent="0.3">
      <c r="B637" s="2"/>
      <c r="C637" s="2"/>
      <c r="D637" s="2"/>
      <c r="E637" s="3"/>
    </row>
    <row r="638" spans="2:5" ht="16.8" x14ac:dyDescent="0.3">
      <c r="B638" s="2"/>
      <c r="C638" s="2"/>
      <c r="D638" s="2"/>
      <c r="E638" s="3"/>
    </row>
    <row r="639" spans="2:5" ht="16.8" x14ac:dyDescent="0.3">
      <c r="B639" s="2"/>
      <c r="C639" s="2"/>
      <c r="D639" s="2"/>
      <c r="E639" s="3"/>
    </row>
    <row r="640" spans="2:5" ht="16.8" x14ac:dyDescent="0.3">
      <c r="B640" s="2"/>
      <c r="C640" s="2"/>
      <c r="D640" s="2"/>
      <c r="E640" s="3"/>
    </row>
    <row r="641" spans="2:5" ht="16.8" x14ac:dyDescent="0.3">
      <c r="B641" s="2"/>
      <c r="C641" s="2"/>
      <c r="D641" s="2"/>
      <c r="E641" s="3"/>
    </row>
    <row r="642" spans="2:5" ht="16.8" x14ac:dyDescent="0.3">
      <c r="B642" s="2"/>
      <c r="C642" s="2"/>
      <c r="D642" s="2"/>
      <c r="E642" s="3"/>
    </row>
    <row r="643" spans="2:5" ht="16.8" x14ac:dyDescent="0.3">
      <c r="B643" s="2"/>
      <c r="C643" s="2"/>
      <c r="D643" s="2"/>
      <c r="E643" s="3"/>
    </row>
    <row r="644" spans="2:5" ht="16.8" x14ac:dyDescent="0.3">
      <c r="B644" s="2"/>
      <c r="C644" s="2"/>
      <c r="D644" s="2"/>
      <c r="E644" s="3"/>
    </row>
    <row r="645" spans="2:5" ht="16.8" x14ac:dyDescent="0.3">
      <c r="B645" s="2"/>
      <c r="C645" s="2"/>
      <c r="D645" s="2"/>
      <c r="E645" s="3"/>
    </row>
    <row r="646" spans="2:5" ht="16.8" x14ac:dyDescent="0.3">
      <c r="B646" s="2"/>
      <c r="C646" s="2"/>
      <c r="D646" s="2"/>
      <c r="E646" s="3"/>
    </row>
    <row r="647" spans="2:5" ht="16.8" x14ac:dyDescent="0.3">
      <c r="B647" s="2"/>
      <c r="C647" s="2"/>
      <c r="D647" s="2"/>
      <c r="E647" s="3"/>
    </row>
    <row r="648" spans="2:5" ht="16.8" x14ac:dyDescent="0.3">
      <c r="B648" s="2"/>
      <c r="C648" s="2"/>
      <c r="D648" s="2"/>
      <c r="E648" s="3"/>
    </row>
    <row r="649" spans="2:5" ht="16.8" x14ac:dyDescent="0.3">
      <c r="B649" s="2"/>
      <c r="C649" s="2"/>
      <c r="D649" s="2"/>
      <c r="E649" s="3"/>
    </row>
    <row r="650" spans="2:5" ht="16.8" x14ac:dyDescent="0.3">
      <c r="B650" s="2"/>
      <c r="C650" s="2"/>
      <c r="D650" s="2"/>
      <c r="E650" s="3"/>
    </row>
    <row r="651" spans="2:5" ht="16.8" x14ac:dyDescent="0.3">
      <c r="B651" s="2"/>
      <c r="C651" s="2"/>
      <c r="D651" s="2"/>
      <c r="E651" s="3"/>
    </row>
    <row r="652" spans="2:5" ht="16.8" x14ac:dyDescent="0.3">
      <c r="B652" s="2"/>
      <c r="C652" s="2"/>
      <c r="D652" s="2"/>
      <c r="E652" s="3"/>
    </row>
    <row r="653" spans="2:5" ht="16.8" x14ac:dyDescent="0.3">
      <c r="B653" s="2"/>
      <c r="C653" s="2"/>
      <c r="D653" s="2"/>
      <c r="E653" s="3"/>
    </row>
  </sheetData>
  <mergeCells count="26">
    <mergeCell ref="B8:E8"/>
    <mergeCell ref="C1:E1"/>
    <mergeCell ref="C5:E5"/>
    <mergeCell ref="B2:E2"/>
    <mergeCell ref="B3:E3"/>
    <mergeCell ref="C6:E6"/>
    <mergeCell ref="B7:E7"/>
    <mergeCell ref="B4:E4"/>
    <mergeCell ref="D62:E62"/>
    <mergeCell ref="C22:C23"/>
    <mergeCell ref="D22:D23"/>
    <mergeCell ref="E22:E23"/>
    <mergeCell ref="A59:C59"/>
    <mergeCell ref="A60:E60"/>
    <mergeCell ref="B22:B23"/>
    <mergeCell ref="A22:A23"/>
    <mergeCell ref="C9:E9"/>
    <mergeCell ref="B21:E21"/>
    <mergeCell ref="B17:E17"/>
    <mergeCell ref="B20:E20"/>
    <mergeCell ref="C14:E14"/>
    <mergeCell ref="C11:E11"/>
    <mergeCell ref="C15:E15"/>
    <mergeCell ref="B18:E18"/>
    <mergeCell ref="B19:E19"/>
    <mergeCell ref="C13:E13"/>
  </mergeCells>
  <phoneticPr fontId="5" type="noConversion"/>
  <pageMargins left="1.1811023622047245" right="0.27559055118110237" top="0.78740157480314965" bottom="0.78740157480314965" header="0.51181102362204722" footer="0.51181102362204722"/>
  <pageSetup paperSize="9" scale="56" orientation="portrait" r:id="rId1"/>
  <headerFooter differentFirst="1" alignWithMargins="0">
    <oddHeader>&amp;C2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4"/>
  <sheetViews>
    <sheetView view="pageBreakPreview" zoomScaleNormal="70" zoomScaleSheetLayoutView="100" workbookViewId="0">
      <selection activeCell="C4" sqref="C4:F4"/>
    </sheetView>
  </sheetViews>
  <sheetFormatPr defaultColWidth="9.109375" defaultRowHeight="13.2" x14ac:dyDescent="0.25"/>
  <cols>
    <col min="1" max="1" width="7.88671875" style="5" customWidth="1"/>
    <col min="2" max="2" width="6.109375" style="5" customWidth="1"/>
    <col min="3" max="3" width="75.6640625" style="5" customWidth="1"/>
    <col min="4" max="4" width="17.6640625" style="5" customWidth="1"/>
    <col min="5" max="5" width="6.88671875" style="5" customWidth="1"/>
    <col min="6" max="6" width="15.109375" style="5" customWidth="1"/>
    <col min="7" max="7" width="1.44140625" style="5" customWidth="1"/>
    <col min="8" max="16384" width="9.109375" style="5"/>
  </cols>
  <sheetData>
    <row r="1" spans="2:6" ht="27.75" customHeight="1" x14ac:dyDescent="0.35">
      <c r="D1" s="231" t="s">
        <v>592</v>
      </c>
      <c r="E1" s="231"/>
      <c r="F1" s="231"/>
    </row>
    <row r="2" spans="2:6" ht="18" x14ac:dyDescent="0.35">
      <c r="C2" s="231" t="s">
        <v>587</v>
      </c>
      <c r="D2" s="253"/>
      <c r="E2" s="253"/>
      <c r="F2" s="253"/>
    </row>
    <row r="3" spans="2:6" ht="18" x14ac:dyDescent="0.35">
      <c r="C3" s="238" t="s">
        <v>187</v>
      </c>
      <c r="D3" s="236"/>
      <c r="E3" s="236"/>
      <c r="F3" s="236"/>
    </row>
    <row r="4" spans="2:6" ht="18" x14ac:dyDescent="0.35">
      <c r="C4" s="238" t="s">
        <v>602</v>
      </c>
      <c r="D4" s="238"/>
      <c r="E4" s="238"/>
      <c r="F4" s="238"/>
    </row>
    <row r="5" spans="2:6" ht="18" x14ac:dyDescent="0.35">
      <c r="D5" s="231" t="str">
        <f>Прил.2!C5</f>
        <v>от 24.07.2025г. № 49</v>
      </c>
      <c r="E5" s="231"/>
      <c r="F5" s="231"/>
    </row>
    <row r="6" spans="2:6" ht="20.399999999999999" customHeight="1" x14ac:dyDescent="0.35">
      <c r="D6" s="231" t="s">
        <v>524</v>
      </c>
      <c r="E6" s="231"/>
      <c r="F6" s="231"/>
    </row>
    <row r="7" spans="2:6" ht="16.2" customHeight="1" x14ac:dyDescent="0.35">
      <c r="C7" s="231" t="s">
        <v>586</v>
      </c>
      <c r="D7" s="253"/>
      <c r="E7" s="253"/>
      <c r="F7" s="253"/>
    </row>
    <row r="8" spans="2:6" ht="18" x14ac:dyDescent="0.35">
      <c r="C8" s="238" t="s">
        <v>187</v>
      </c>
      <c r="D8" s="236"/>
      <c r="E8" s="236"/>
      <c r="F8" s="236"/>
    </row>
    <row r="9" spans="2:6" ht="17.399999999999999" customHeight="1" x14ac:dyDescent="0.35">
      <c r="D9" s="231" t="s">
        <v>599</v>
      </c>
      <c r="E9" s="231"/>
      <c r="F9" s="231"/>
    </row>
    <row r="10" spans="2:6" ht="18" hidden="1" x14ac:dyDescent="0.35">
      <c r="D10" s="247" t="s">
        <v>337</v>
      </c>
      <c r="E10" s="247"/>
      <c r="F10" s="247"/>
    </row>
    <row r="11" spans="2:6" ht="18" hidden="1" x14ac:dyDescent="0.35">
      <c r="D11" s="247" t="s">
        <v>256</v>
      </c>
      <c r="E11" s="247"/>
      <c r="F11" s="247"/>
    </row>
    <row r="12" spans="2:6" ht="18" hidden="1" x14ac:dyDescent="0.35">
      <c r="C12" s="66"/>
      <c r="D12" s="247" t="s">
        <v>250</v>
      </c>
      <c r="E12" s="247"/>
      <c r="F12" s="247"/>
    </row>
    <row r="13" spans="2:6" ht="18" hidden="1" x14ac:dyDescent="0.35">
      <c r="C13" s="39"/>
      <c r="D13" s="247" t="s">
        <v>251</v>
      </c>
      <c r="E13" s="247"/>
      <c r="F13" s="247"/>
    </row>
    <row r="14" spans="2:6" ht="18" hidden="1" x14ac:dyDescent="0.35">
      <c r="D14" s="247" t="s">
        <v>393</v>
      </c>
      <c r="E14" s="247"/>
      <c r="F14" s="247"/>
    </row>
    <row r="15" spans="2:6" ht="6" hidden="1" customHeight="1" x14ac:dyDescent="0.25">
      <c r="C15" s="10"/>
    </row>
    <row r="16" spans="2:6" ht="72" customHeight="1" x14ac:dyDescent="0.3">
      <c r="B16" s="257" t="s">
        <v>445</v>
      </c>
      <c r="C16" s="257"/>
      <c r="D16" s="257"/>
      <c r="E16" s="257"/>
      <c r="F16" s="257"/>
    </row>
    <row r="17" spans="2:8" ht="15.75" customHeight="1" x14ac:dyDescent="0.35">
      <c r="B17" s="133"/>
      <c r="C17" s="133"/>
      <c r="D17" s="133"/>
      <c r="E17" s="235" t="s">
        <v>0</v>
      </c>
      <c r="F17" s="256"/>
      <c r="G17" s="9"/>
      <c r="H17" s="9"/>
    </row>
    <row r="18" spans="2:8" ht="36" customHeight="1" x14ac:dyDescent="0.25">
      <c r="B18" s="28" t="s">
        <v>31</v>
      </c>
      <c r="C18" s="28" t="s">
        <v>96</v>
      </c>
      <c r="D18" s="28" t="s">
        <v>29</v>
      </c>
      <c r="E18" s="28" t="s">
        <v>30</v>
      </c>
      <c r="F18" s="28" t="s">
        <v>1</v>
      </c>
    </row>
    <row r="19" spans="2:8" ht="17.399999999999999" x14ac:dyDescent="0.3">
      <c r="B19" s="72"/>
      <c r="C19" s="76" t="s">
        <v>95</v>
      </c>
      <c r="D19" s="134"/>
      <c r="E19" s="135"/>
      <c r="F19" s="136">
        <f>F20+F24+F31+F46+F57+F63+F69+F73+F77+F81+F86+F93+F98+F102+F120+F124+F150+F162+F166</f>
        <v>40125.399999999994</v>
      </c>
    </row>
    <row r="20" spans="2:8" s="14" customFormat="1" ht="57.75" customHeight="1" x14ac:dyDescent="0.3">
      <c r="B20" s="72">
        <v>1</v>
      </c>
      <c r="C20" s="76" t="s">
        <v>492</v>
      </c>
      <c r="D20" s="45" t="s">
        <v>139</v>
      </c>
      <c r="E20" s="110"/>
      <c r="F20" s="46">
        <f>F22</f>
        <v>10</v>
      </c>
    </row>
    <row r="21" spans="2:8" ht="18" x14ac:dyDescent="0.35">
      <c r="B21" s="28"/>
      <c r="C21" s="78" t="s">
        <v>102</v>
      </c>
      <c r="D21" s="43" t="s">
        <v>140</v>
      </c>
      <c r="E21" s="131"/>
      <c r="F21" s="44">
        <f>F22</f>
        <v>10</v>
      </c>
    </row>
    <row r="22" spans="2:8" ht="54.75" customHeight="1" x14ac:dyDescent="0.35">
      <c r="B22" s="28"/>
      <c r="C22" s="78" t="s">
        <v>239</v>
      </c>
      <c r="D22" s="43" t="s">
        <v>141</v>
      </c>
      <c r="E22" s="131"/>
      <c r="F22" s="44">
        <f>F23</f>
        <v>10</v>
      </c>
    </row>
    <row r="23" spans="2:8" ht="36" x14ac:dyDescent="0.35">
      <c r="B23" s="28"/>
      <c r="C23" s="117" t="s">
        <v>77</v>
      </c>
      <c r="D23" s="43" t="s">
        <v>141</v>
      </c>
      <c r="E23" s="131">
        <v>200</v>
      </c>
      <c r="F23" s="44">
        <f>Прил.4!H109</f>
        <v>10</v>
      </c>
      <c r="H23" s="11"/>
    </row>
    <row r="24" spans="2:8" s="14" customFormat="1" ht="75.75" customHeight="1" x14ac:dyDescent="0.3">
      <c r="B24" s="72">
        <v>2</v>
      </c>
      <c r="C24" s="79" t="s">
        <v>493</v>
      </c>
      <c r="D24" s="45" t="s">
        <v>135</v>
      </c>
      <c r="E24" s="110"/>
      <c r="F24" s="123">
        <f>F25+F28</f>
        <v>5434</v>
      </c>
      <c r="H24" s="163"/>
    </row>
    <row r="25" spans="2:8" ht="36" x14ac:dyDescent="0.35">
      <c r="B25" s="28"/>
      <c r="C25" s="78" t="s">
        <v>397</v>
      </c>
      <c r="D25" s="43" t="s">
        <v>184</v>
      </c>
      <c r="E25" s="131"/>
      <c r="F25" s="54">
        <f>F26</f>
        <v>4644</v>
      </c>
      <c r="H25" s="11"/>
    </row>
    <row r="26" spans="2:8" ht="33" customHeight="1" x14ac:dyDescent="0.35">
      <c r="B26" s="28"/>
      <c r="C26" s="78" t="s">
        <v>86</v>
      </c>
      <c r="D26" s="43" t="s">
        <v>185</v>
      </c>
      <c r="E26" s="131"/>
      <c r="F26" s="54">
        <f>F27</f>
        <v>4644</v>
      </c>
      <c r="H26" s="11"/>
    </row>
    <row r="27" spans="2:8" ht="54" customHeight="1" x14ac:dyDescent="0.35">
      <c r="B27" s="28"/>
      <c r="C27" s="117" t="s">
        <v>77</v>
      </c>
      <c r="D27" s="43" t="s">
        <v>185</v>
      </c>
      <c r="E27" s="131">
        <v>200</v>
      </c>
      <c r="F27" s="131">
        <f>Прил.4!H113</f>
        <v>4644</v>
      </c>
      <c r="H27" s="11"/>
    </row>
    <row r="28" spans="2:8" ht="36" x14ac:dyDescent="0.35">
      <c r="B28" s="28"/>
      <c r="C28" s="78" t="s">
        <v>398</v>
      </c>
      <c r="D28" s="43" t="s">
        <v>136</v>
      </c>
      <c r="E28" s="131"/>
      <c r="F28" s="54">
        <f>F29</f>
        <v>790</v>
      </c>
      <c r="H28" s="11"/>
    </row>
    <row r="29" spans="2:8" ht="33.6" customHeight="1" x14ac:dyDescent="0.35">
      <c r="B29" s="28"/>
      <c r="C29" s="78" t="s">
        <v>101</v>
      </c>
      <c r="D29" s="43" t="s">
        <v>137</v>
      </c>
      <c r="E29" s="131"/>
      <c r="F29" s="54">
        <f>F30</f>
        <v>790</v>
      </c>
      <c r="H29" s="11"/>
    </row>
    <row r="30" spans="2:8" ht="54.6" customHeight="1" x14ac:dyDescent="0.35">
      <c r="B30" s="28"/>
      <c r="C30" s="78" t="s">
        <v>77</v>
      </c>
      <c r="D30" s="43" t="s">
        <v>137</v>
      </c>
      <c r="E30" s="131">
        <v>200</v>
      </c>
      <c r="F30" s="54">
        <f>Прил.4!H116</f>
        <v>790</v>
      </c>
      <c r="H30" s="11"/>
    </row>
    <row r="31" spans="2:8" s="14" customFormat="1" ht="52.2" x14ac:dyDescent="0.3">
      <c r="B31" s="72">
        <v>3</v>
      </c>
      <c r="C31" s="79" t="s">
        <v>494</v>
      </c>
      <c r="D31" s="45" t="s">
        <v>129</v>
      </c>
      <c r="E31" s="110"/>
      <c r="F31" s="123">
        <f>F32+F35+F38+F41</f>
        <v>155</v>
      </c>
      <c r="H31" s="163"/>
    </row>
    <row r="32" spans="2:8" ht="58.95" customHeight="1" x14ac:dyDescent="0.35">
      <c r="B32" s="28"/>
      <c r="C32" s="78" t="s">
        <v>325</v>
      </c>
      <c r="D32" s="43" t="s">
        <v>130</v>
      </c>
      <c r="E32" s="131"/>
      <c r="F32" s="54">
        <f>F33</f>
        <v>20</v>
      </c>
      <c r="H32" s="11"/>
    </row>
    <row r="33" spans="2:8" ht="70.95" customHeight="1" x14ac:dyDescent="0.35">
      <c r="B33" s="28"/>
      <c r="C33" s="78" t="s">
        <v>53</v>
      </c>
      <c r="D33" s="43" t="s">
        <v>131</v>
      </c>
      <c r="E33" s="131"/>
      <c r="F33" s="54">
        <f>F34</f>
        <v>20</v>
      </c>
      <c r="H33" s="11"/>
    </row>
    <row r="34" spans="2:8" ht="54.6" customHeight="1" x14ac:dyDescent="0.35">
      <c r="B34" s="28"/>
      <c r="C34" s="117" t="s">
        <v>77</v>
      </c>
      <c r="D34" s="43" t="s">
        <v>131</v>
      </c>
      <c r="E34" s="131">
        <v>200</v>
      </c>
      <c r="F34" s="54">
        <f>Прил.4!H87</f>
        <v>20</v>
      </c>
      <c r="H34" s="11"/>
    </row>
    <row r="35" spans="2:8" ht="39" customHeight="1" x14ac:dyDescent="0.35">
      <c r="B35" s="28"/>
      <c r="C35" s="117" t="s">
        <v>464</v>
      </c>
      <c r="D35" s="43" t="s">
        <v>272</v>
      </c>
      <c r="E35" s="131"/>
      <c r="F35" s="54">
        <f>F37</f>
        <v>5</v>
      </c>
      <c r="H35" s="11"/>
    </row>
    <row r="36" spans="2:8" ht="21.6" customHeight="1" x14ac:dyDescent="0.35">
      <c r="B36" s="28"/>
      <c r="C36" s="117" t="s">
        <v>273</v>
      </c>
      <c r="D36" s="43" t="s">
        <v>274</v>
      </c>
      <c r="E36" s="131"/>
      <c r="F36" s="54">
        <f>F37</f>
        <v>5</v>
      </c>
      <c r="H36" s="11"/>
    </row>
    <row r="37" spans="2:8" ht="56.4" customHeight="1" x14ac:dyDescent="0.35">
      <c r="B37" s="28"/>
      <c r="C37" s="117" t="s">
        <v>77</v>
      </c>
      <c r="D37" s="43" t="s">
        <v>274</v>
      </c>
      <c r="E37" s="131">
        <v>200</v>
      </c>
      <c r="F37" s="54">
        <f>Прил.4!H95</f>
        <v>5</v>
      </c>
      <c r="H37" s="11"/>
    </row>
    <row r="38" spans="2:8" ht="18" x14ac:dyDescent="0.35">
      <c r="B38" s="28"/>
      <c r="C38" s="117" t="str">
        <f>Прил.4!B96</f>
        <v xml:space="preserve">Поддержка Новодмитриевского станичного казачьего общества </v>
      </c>
      <c r="D38" s="43" t="s">
        <v>132</v>
      </c>
      <c r="E38" s="131"/>
      <c r="F38" s="54">
        <f>F39</f>
        <v>20</v>
      </c>
      <c r="H38" s="11"/>
    </row>
    <row r="39" spans="2:8" ht="18" x14ac:dyDescent="0.35">
      <c r="B39" s="28"/>
      <c r="C39" s="78" t="s">
        <v>85</v>
      </c>
      <c r="D39" s="43" t="s">
        <v>133</v>
      </c>
      <c r="E39" s="131"/>
      <c r="F39" s="54">
        <f>F40</f>
        <v>20</v>
      </c>
      <c r="H39" s="11"/>
    </row>
    <row r="40" spans="2:8" ht="67.95" customHeight="1" x14ac:dyDescent="0.35">
      <c r="B40" s="28"/>
      <c r="C40" s="78" t="s">
        <v>89</v>
      </c>
      <c r="D40" s="43" t="s">
        <v>133</v>
      </c>
      <c r="E40" s="131">
        <v>600</v>
      </c>
      <c r="F40" s="54">
        <f>Прил.4!H98</f>
        <v>20</v>
      </c>
      <c r="H40" s="11"/>
    </row>
    <row r="41" spans="2:8" ht="19.5" customHeight="1" x14ac:dyDescent="0.35">
      <c r="B41" s="28"/>
      <c r="C41" s="78" t="s">
        <v>84</v>
      </c>
      <c r="D41" s="43" t="s">
        <v>134</v>
      </c>
      <c r="E41" s="131"/>
      <c r="F41" s="54">
        <f>F42</f>
        <v>110</v>
      </c>
      <c r="H41" s="11"/>
    </row>
    <row r="42" spans="2:8" ht="39" customHeight="1" x14ac:dyDescent="0.35">
      <c r="B42" s="28"/>
      <c r="C42" s="78" t="s">
        <v>83</v>
      </c>
      <c r="D42" s="43" t="s">
        <v>500</v>
      </c>
      <c r="E42" s="131"/>
      <c r="F42" s="54">
        <f>F43</f>
        <v>110</v>
      </c>
      <c r="H42" s="11"/>
    </row>
    <row r="43" spans="2:8" ht="54" customHeight="1" x14ac:dyDescent="0.35">
      <c r="B43" s="28"/>
      <c r="C43" s="117" t="s">
        <v>77</v>
      </c>
      <c r="D43" s="43" t="s">
        <v>500</v>
      </c>
      <c r="E43" s="131">
        <v>200</v>
      </c>
      <c r="F43" s="54">
        <f>Прил.4!H90</f>
        <v>110</v>
      </c>
      <c r="H43" s="11"/>
    </row>
    <row r="44" spans="2:8" ht="1.2" customHeight="1" x14ac:dyDescent="0.35">
      <c r="B44" s="28"/>
      <c r="C44" s="117" t="str">
        <f>'[1]из. целевые статьи новые'!C48</f>
        <v>Безопасность людей на водных объектах</v>
      </c>
      <c r="D44" s="43" t="str">
        <f>'[1]из. целевые статьи новые'!D48</f>
        <v>05 8 00 00000</v>
      </c>
      <c r="E44" s="131"/>
      <c r="F44" s="54">
        <f>'[1]из. целевые статьи новые'!F48</f>
        <v>22.8</v>
      </c>
      <c r="H44" s="11"/>
    </row>
    <row r="45" spans="2:8" ht="1.2" customHeight="1" x14ac:dyDescent="0.35">
      <c r="B45" s="28"/>
      <c r="C45" s="117" t="str">
        <f>'[1]из. целевые статьи новые'!C50</f>
        <v>Закупка товаров, работ и услуг для государственных (муниципальных) нужд</v>
      </c>
      <c r="D45" s="43" t="str">
        <f>'[1]из. целевые статьи новые'!D50</f>
        <v>05 8 00 10200</v>
      </c>
      <c r="E45" s="131">
        <f>'[1]из. целевые статьи новые'!E50</f>
        <v>200</v>
      </c>
      <c r="F45" s="54"/>
      <c r="H45" s="11"/>
    </row>
    <row r="46" spans="2:8" s="14" customFormat="1" ht="52.95" customHeight="1" x14ac:dyDescent="0.3">
      <c r="B46" s="72">
        <v>4</v>
      </c>
      <c r="C46" s="79" t="s">
        <v>495</v>
      </c>
      <c r="D46" s="45" t="s">
        <v>151</v>
      </c>
      <c r="E46" s="110"/>
      <c r="F46" s="123">
        <f>F48+F51+F54</f>
        <v>7400</v>
      </c>
      <c r="H46" s="163"/>
    </row>
    <row r="47" spans="2:8" s="14" customFormat="1" ht="18" customHeight="1" x14ac:dyDescent="0.3">
      <c r="B47" s="72"/>
      <c r="C47" s="79" t="s">
        <v>176</v>
      </c>
      <c r="D47" s="45" t="s">
        <v>175</v>
      </c>
      <c r="E47" s="110"/>
      <c r="F47" s="123">
        <f>F48+F51+F54</f>
        <v>7400</v>
      </c>
      <c r="H47" s="163"/>
    </row>
    <row r="48" spans="2:8" ht="18" x14ac:dyDescent="0.35">
      <c r="B48" s="28"/>
      <c r="C48" s="78" t="s">
        <v>399</v>
      </c>
      <c r="D48" s="43" t="s">
        <v>152</v>
      </c>
      <c r="E48" s="131"/>
      <c r="F48" s="54">
        <f>F49</f>
        <v>7200</v>
      </c>
      <c r="H48" s="11"/>
    </row>
    <row r="49" spans="2:8" ht="54" customHeight="1" x14ac:dyDescent="0.35">
      <c r="B49" s="28"/>
      <c r="C49" s="78" t="s">
        <v>81</v>
      </c>
      <c r="D49" s="43" t="s">
        <v>153</v>
      </c>
      <c r="E49" s="131"/>
      <c r="F49" s="54">
        <f>F50</f>
        <v>7200</v>
      </c>
      <c r="H49" s="11"/>
    </row>
    <row r="50" spans="2:8" ht="53.4" customHeight="1" x14ac:dyDescent="0.35">
      <c r="B50" s="28"/>
      <c r="C50" s="78" t="s">
        <v>89</v>
      </c>
      <c r="D50" s="43" t="s">
        <v>153</v>
      </c>
      <c r="E50" s="131">
        <v>600</v>
      </c>
      <c r="F50" s="54">
        <f>Прил.4!H162</f>
        <v>7200</v>
      </c>
      <c r="H50" s="11"/>
    </row>
    <row r="51" spans="2:8" ht="40.5" customHeight="1" x14ac:dyDescent="0.35">
      <c r="B51" s="28"/>
      <c r="C51" s="78" t="s">
        <v>400</v>
      </c>
      <c r="D51" s="43" t="s">
        <v>154</v>
      </c>
      <c r="E51" s="131"/>
      <c r="F51" s="54">
        <f>Прил.4!H165</f>
        <v>150</v>
      </c>
      <c r="H51" s="11"/>
    </row>
    <row r="52" spans="2:8" ht="38.4" customHeight="1" x14ac:dyDescent="0.35">
      <c r="B52" s="28"/>
      <c r="C52" s="78" t="s">
        <v>90</v>
      </c>
      <c r="D52" s="43" t="s">
        <v>155</v>
      </c>
      <c r="E52" s="131"/>
      <c r="F52" s="54">
        <f>F53</f>
        <v>150</v>
      </c>
      <c r="H52" s="11"/>
    </row>
    <row r="53" spans="2:8" ht="51" customHeight="1" x14ac:dyDescent="0.35">
      <c r="B53" s="28"/>
      <c r="C53" s="78" t="s">
        <v>77</v>
      </c>
      <c r="D53" s="43" t="s">
        <v>155</v>
      </c>
      <c r="E53" s="131" t="s">
        <v>65</v>
      </c>
      <c r="F53" s="54">
        <f>Прил.4!H165</f>
        <v>150</v>
      </c>
      <c r="H53" s="11"/>
    </row>
    <row r="54" spans="2:8" ht="78" customHeight="1" x14ac:dyDescent="0.35">
      <c r="B54" s="28"/>
      <c r="C54" s="49" t="str">
        <f>Прил.4!B166</f>
        <v>Основное мероприятие "Сохранение объектов культурного наследия находящихся в собственности Новодмитриевского сельского поселения"</v>
      </c>
      <c r="D54" s="41" t="s">
        <v>156</v>
      </c>
      <c r="E54" s="176"/>
      <c r="F54" s="177">
        <f>F55</f>
        <v>50</v>
      </c>
      <c r="H54" s="11"/>
    </row>
    <row r="55" spans="2:8" ht="36" x14ac:dyDescent="0.35">
      <c r="B55" s="28"/>
      <c r="C55" s="49" t="str">
        <f>Прил.4!B167</f>
        <v>Сохранение объектов культурного наследия, находящихся в собственности Новодмитриевского сельского поселения</v>
      </c>
      <c r="D55" s="41" t="s">
        <v>157</v>
      </c>
      <c r="E55" s="176"/>
      <c r="F55" s="177">
        <f>F56</f>
        <v>50</v>
      </c>
      <c r="H55" s="11"/>
    </row>
    <row r="56" spans="2:8" ht="36" x14ac:dyDescent="0.35">
      <c r="B56" s="28"/>
      <c r="C56" s="49" t="s">
        <v>77</v>
      </c>
      <c r="D56" s="41" t="s">
        <v>157</v>
      </c>
      <c r="E56" s="176">
        <v>200</v>
      </c>
      <c r="F56" s="177">
        <f>Прил.4!H168</f>
        <v>50</v>
      </c>
      <c r="H56" s="11"/>
    </row>
    <row r="57" spans="2:8" s="14" customFormat="1" ht="69.599999999999994" x14ac:dyDescent="0.3">
      <c r="B57" s="72">
        <v>5</v>
      </c>
      <c r="C57" s="79" t="s">
        <v>491</v>
      </c>
      <c r="D57" s="45" t="s">
        <v>163</v>
      </c>
      <c r="E57" s="110"/>
      <c r="F57" s="123">
        <f>F58</f>
        <v>1095.5</v>
      </c>
      <c r="H57" s="163"/>
    </row>
    <row r="58" spans="2:8" ht="18" x14ac:dyDescent="0.35">
      <c r="B58" s="28"/>
      <c r="C58" s="78" t="s">
        <v>177</v>
      </c>
      <c r="D58" s="43" t="s">
        <v>170</v>
      </c>
      <c r="E58" s="131"/>
      <c r="F58" s="54">
        <f>F59</f>
        <v>1095.5</v>
      </c>
      <c r="H58" s="11"/>
    </row>
    <row r="59" spans="2:8" ht="36" x14ac:dyDescent="0.35">
      <c r="B59" s="28"/>
      <c r="C59" s="78" t="s">
        <v>401</v>
      </c>
      <c r="D59" s="43" t="s">
        <v>173</v>
      </c>
      <c r="E59" s="131"/>
      <c r="F59" s="54">
        <f>F60</f>
        <v>1095.5</v>
      </c>
      <c r="H59" s="11"/>
    </row>
    <row r="60" spans="2:8" ht="34.950000000000003" customHeight="1" x14ac:dyDescent="0.35">
      <c r="B60" s="28"/>
      <c r="C60" s="78" t="s">
        <v>100</v>
      </c>
      <c r="D60" s="43" t="s">
        <v>171</v>
      </c>
      <c r="E60" s="131"/>
      <c r="F60" s="54">
        <f>F62+F61</f>
        <v>1095.5</v>
      </c>
      <c r="H60" s="11"/>
    </row>
    <row r="61" spans="2:8" ht="54" x14ac:dyDescent="0.35">
      <c r="B61" s="28"/>
      <c r="C61" s="78" t="s">
        <v>74</v>
      </c>
      <c r="D61" s="43" t="s">
        <v>171</v>
      </c>
      <c r="E61" s="131" t="s">
        <v>64</v>
      </c>
      <c r="F61" s="54">
        <f>Прил.4!H187</f>
        <v>322.5</v>
      </c>
      <c r="H61" s="11"/>
    </row>
    <row r="62" spans="2:8" ht="52.95" customHeight="1" x14ac:dyDescent="0.35">
      <c r="B62" s="28"/>
      <c r="C62" s="78" t="s">
        <v>77</v>
      </c>
      <c r="D62" s="43" t="s">
        <v>171</v>
      </c>
      <c r="E62" s="131" t="s">
        <v>65</v>
      </c>
      <c r="F62" s="54">
        <f>Прил.4!H188</f>
        <v>773</v>
      </c>
      <c r="H62" s="11"/>
    </row>
    <row r="63" spans="2:8" s="14" customFormat="1" ht="52.2" x14ac:dyDescent="0.3">
      <c r="B63" s="72">
        <v>6</v>
      </c>
      <c r="C63" s="79" t="s">
        <v>487</v>
      </c>
      <c r="D63" s="45" t="s">
        <v>149</v>
      </c>
      <c r="E63" s="110"/>
      <c r="F63" s="123">
        <f>F64</f>
        <v>352.5</v>
      </c>
      <c r="H63" s="163"/>
    </row>
    <row r="64" spans="2:8" ht="39.6" customHeight="1" x14ac:dyDescent="0.35">
      <c r="B64" s="28"/>
      <c r="C64" s="78" t="s">
        <v>488</v>
      </c>
      <c r="D64" s="43" t="s">
        <v>150</v>
      </c>
      <c r="E64" s="131"/>
      <c r="F64" s="54">
        <f>F65</f>
        <v>352.5</v>
      </c>
      <c r="H64" s="11"/>
    </row>
    <row r="65" spans="2:8" ht="54" x14ac:dyDescent="0.35">
      <c r="B65" s="28"/>
      <c r="C65" s="78" t="s">
        <v>402</v>
      </c>
      <c r="D65" s="43" t="s">
        <v>247</v>
      </c>
      <c r="E65" s="131"/>
      <c r="F65" s="54">
        <f>F66</f>
        <v>352.5</v>
      </c>
      <c r="H65" s="11"/>
    </row>
    <row r="66" spans="2:8" ht="37.950000000000003" customHeight="1" x14ac:dyDescent="0.35">
      <c r="B66" s="28"/>
      <c r="C66" s="78" t="s">
        <v>46</v>
      </c>
      <c r="D66" s="43" t="s">
        <v>248</v>
      </c>
      <c r="E66" s="131"/>
      <c r="F66" s="54">
        <f>SUM(F67:F68)</f>
        <v>352.5</v>
      </c>
      <c r="H66" s="11"/>
    </row>
    <row r="67" spans="2:8" ht="54" x14ac:dyDescent="0.35">
      <c r="B67" s="28"/>
      <c r="C67" s="78" t="s">
        <v>74</v>
      </c>
      <c r="D67" s="43" t="s">
        <v>335</v>
      </c>
      <c r="E67" s="131">
        <v>100</v>
      </c>
      <c r="F67" s="54">
        <f>Прил.4!H154</f>
        <v>322.5</v>
      </c>
      <c r="H67" s="11"/>
    </row>
    <row r="68" spans="2:8" ht="52.95" customHeight="1" x14ac:dyDescent="0.35">
      <c r="B68" s="28"/>
      <c r="C68" s="78" t="s">
        <v>77</v>
      </c>
      <c r="D68" s="43" t="s">
        <v>249</v>
      </c>
      <c r="E68" s="131" t="s">
        <v>65</v>
      </c>
      <c r="F68" s="54">
        <f>Прил.4!H155</f>
        <v>30</v>
      </c>
      <c r="H68" s="11"/>
    </row>
    <row r="69" spans="2:8" s="14" customFormat="1" ht="74.25" customHeight="1" x14ac:dyDescent="0.3">
      <c r="B69" s="72">
        <v>7</v>
      </c>
      <c r="C69" s="79" t="s">
        <v>478</v>
      </c>
      <c r="D69" s="45" t="s">
        <v>122</v>
      </c>
      <c r="E69" s="110"/>
      <c r="F69" s="123">
        <f>F70</f>
        <v>14.4</v>
      </c>
      <c r="H69" s="163"/>
    </row>
    <row r="70" spans="2:8" ht="35.4" customHeight="1" x14ac:dyDescent="0.35">
      <c r="B70" s="28"/>
      <c r="C70" s="78" t="s">
        <v>70</v>
      </c>
      <c r="D70" s="43" t="s">
        <v>123</v>
      </c>
      <c r="E70" s="131"/>
      <c r="F70" s="54">
        <f>F71</f>
        <v>14.4</v>
      </c>
      <c r="H70" s="11"/>
    </row>
    <row r="71" spans="2:8" ht="39" customHeight="1" x14ac:dyDescent="0.35">
      <c r="B71" s="28"/>
      <c r="C71" s="78" t="s">
        <v>70</v>
      </c>
      <c r="D71" s="43" t="s">
        <v>124</v>
      </c>
      <c r="E71" s="131"/>
      <c r="F71" s="54">
        <f>F72</f>
        <v>14.4</v>
      </c>
      <c r="H71" s="11"/>
    </row>
    <row r="72" spans="2:8" ht="40.950000000000003" customHeight="1" x14ac:dyDescent="0.35">
      <c r="B72" s="28"/>
      <c r="C72" s="78" t="s">
        <v>91</v>
      </c>
      <c r="D72" s="43" t="s">
        <v>124</v>
      </c>
      <c r="E72" s="131" t="s">
        <v>92</v>
      </c>
      <c r="F72" s="54">
        <f>Прил.4!H67</f>
        <v>14.4</v>
      </c>
      <c r="H72" s="11"/>
    </row>
    <row r="73" spans="2:8" s="14" customFormat="1" ht="75.75" customHeight="1" x14ac:dyDescent="0.3">
      <c r="B73" s="72">
        <v>8</v>
      </c>
      <c r="C73" s="79" t="s">
        <v>490</v>
      </c>
      <c r="D73" s="45" t="s">
        <v>160</v>
      </c>
      <c r="E73" s="110"/>
      <c r="F73" s="123">
        <f>F74</f>
        <v>40</v>
      </c>
      <c r="H73" s="163"/>
    </row>
    <row r="74" spans="2:8" ht="54" x14ac:dyDescent="0.35">
      <c r="B74" s="28"/>
      <c r="C74" s="78" t="s">
        <v>595</v>
      </c>
      <c r="D74" s="43" t="s">
        <v>161</v>
      </c>
      <c r="E74" s="131"/>
      <c r="F74" s="54">
        <f>F75</f>
        <v>40</v>
      </c>
      <c r="H74" s="11"/>
    </row>
    <row r="75" spans="2:8" ht="36" x14ac:dyDescent="0.35">
      <c r="B75" s="28"/>
      <c r="C75" s="78" t="s">
        <v>93</v>
      </c>
      <c r="D75" s="43" t="s">
        <v>162</v>
      </c>
      <c r="E75" s="131"/>
      <c r="F75" s="54">
        <f>F76</f>
        <v>40</v>
      </c>
      <c r="H75" s="11"/>
    </row>
    <row r="76" spans="2:8" ht="50.4" customHeight="1" x14ac:dyDescent="0.35">
      <c r="B76" s="28"/>
      <c r="C76" s="78" t="s">
        <v>89</v>
      </c>
      <c r="D76" s="43" t="s">
        <v>162</v>
      </c>
      <c r="E76" s="131">
        <v>600</v>
      </c>
      <c r="F76" s="54">
        <f>Прил.4!H180</f>
        <v>40</v>
      </c>
      <c r="H76" s="11"/>
    </row>
    <row r="77" spans="2:8" s="14" customFormat="1" ht="70.95" customHeight="1" x14ac:dyDescent="0.3">
      <c r="B77" s="72">
        <v>9</v>
      </c>
      <c r="C77" s="76" t="s">
        <v>496</v>
      </c>
      <c r="D77" s="45" t="s">
        <v>125</v>
      </c>
      <c r="E77" s="110"/>
      <c r="F77" s="123">
        <f>F78</f>
        <v>276.60000000000002</v>
      </c>
      <c r="H77" s="163"/>
    </row>
    <row r="78" spans="2:8" ht="36" customHeight="1" x14ac:dyDescent="0.35">
      <c r="B78" s="28"/>
      <c r="C78" s="78" t="s">
        <v>403</v>
      </c>
      <c r="D78" s="43" t="s">
        <v>126</v>
      </c>
      <c r="E78" s="131"/>
      <c r="F78" s="54">
        <f>F79</f>
        <v>276.60000000000002</v>
      </c>
      <c r="H78" s="11"/>
    </row>
    <row r="79" spans="2:8" ht="91.95" customHeight="1" x14ac:dyDescent="0.35">
      <c r="B79" s="28"/>
      <c r="C79" s="78" t="s">
        <v>409</v>
      </c>
      <c r="D79" s="43" t="s">
        <v>127</v>
      </c>
      <c r="E79" s="131"/>
      <c r="F79" s="54">
        <f>F80</f>
        <v>276.60000000000002</v>
      </c>
      <c r="H79" s="11"/>
    </row>
    <row r="80" spans="2:8" ht="52.95" customHeight="1" x14ac:dyDescent="0.35">
      <c r="B80" s="28"/>
      <c r="C80" s="78" t="s">
        <v>77</v>
      </c>
      <c r="D80" s="43" t="s">
        <v>127</v>
      </c>
      <c r="E80" s="131">
        <v>200</v>
      </c>
      <c r="F80" s="54">
        <f>Прил.4!H71</f>
        <v>276.60000000000002</v>
      </c>
      <c r="H80" s="11"/>
    </row>
    <row r="81" spans="2:8" ht="112.5" customHeight="1" x14ac:dyDescent="0.3">
      <c r="B81" s="72">
        <v>10</v>
      </c>
      <c r="C81" s="79" t="s">
        <v>497</v>
      </c>
      <c r="D81" s="45" t="s">
        <v>275</v>
      </c>
      <c r="E81" s="110"/>
      <c r="F81" s="123">
        <f>F82</f>
        <v>3</v>
      </c>
      <c r="H81" s="11"/>
    </row>
    <row r="82" spans="2:8" ht="18" x14ac:dyDescent="0.35">
      <c r="B82" s="28"/>
      <c r="C82" s="98" t="s">
        <v>576</v>
      </c>
      <c r="D82" s="43" t="s">
        <v>276</v>
      </c>
      <c r="E82" s="131"/>
      <c r="F82" s="54">
        <f>F83</f>
        <v>3</v>
      </c>
      <c r="H82" s="11"/>
    </row>
    <row r="83" spans="2:8" ht="96" customHeight="1" x14ac:dyDescent="0.35">
      <c r="B83" s="28"/>
      <c r="C83" s="98" t="s">
        <v>411</v>
      </c>
      <c r="D83" s="43" t="s">
        <v>277</v>
      </c>
      <c r="E83" s="131"/>
      <c r="F83" s="54">
        <f>F84</f>
        <v>3</v>
      </c>
      <c r="H83" s="11"/>
    </row>
    <row r="84" spans="2:8" ht="61.5" customHeight="1" x14ac:dyDescent="0.35">
      <c r="B84" s="28"/>
      <c r="C84" s="98" t="s">
        <v>575</v>
      </c>
      <c r="D84" s="43" t="s">
        <v>278</v>
      </c>
      <c r="E84" s="131"/>
      <c r="F84" s="54">
        <f>F85</f>
        <v>3</v>
      </c>
      <c r="H84" s="11"/>
    </row>
    <row r="85" spans="2:8" ht="52.95" customHeight="1" x14ac:dyDescent="0.35">
      <c r="B85" s="28"/>
      <c r="C85" s="78" t="s">
        <v>77</v>
      </c>
      <c r="D85" s="43" t="s">
        <v>278</v>
      </c>
      <c r="E85" s="131">
        <v>200</v>
      </c>
      <c r="F85" s="54">
        <f>Прил.4!H103</f>
        <v>3</v>
      </c>
      <c r="H85" s="11"/>
    </row>
    <row r="86" spans="2:8" s="14" customFormat="1" ht="69.75" customHeight="1" x14ac:dyDescent="0.3">
      <c r="B86" s="72">
        <v>11</v>
      </c>
      <c r="C86" s="76" t="s">
        <v>498</v>
      </c>
      <c r="D86" s="45" t="s">
        <v>164</v>
      </c>
      <c r="E86" s="110"/>
      <c r="F86" s="123">
        <f>F87+F90</f>
        <v>634.29999999999995</v>
      </c>
      <c r="H86" s="163"/>
    </row>
    <row r="87" spans="2:8" ht="36" x14ac:dyDescent="0.35">
      <c r="B87" s="28"/>
      <c r="C87" s="78" t="s">
        <v>404</v>
      </c>
      <c r="D87" s="43" t="s">
        <v>165</v>
      </c>
      <c r="E87" s="131"/>
      <c r="F87" s="54">
        <f>F88</f>
        <v>150</v>
      </c>
      <c r="H87" s="11"/>
    </row>
    <row r="88" spans="2:8" ht="40.5" customHeight="1" x14ac:dyDescent="0.35">
      <c r="B88" s="28"/>
      <c r="C88" s="78" t="s">
        <v>94</v>
      </c>
      <c r="D88" s="43" t="s">
        <v>166</v>
      </c>
      <c r="E88" s="131"/>
      <c r="F88" s="54">
        <f>F89</f>
        <v>150</v>
      </c>
      <c r="H88" s="11"/>
    </row>
    <row r="89" spans="2:8" ht="52.95" customHeight="1" x14ac:dyDescent="0.35">
      <c r="B89" s="28"/>
      <c r="C89" s="78" t="s">
        <v>77</v>
      </c>
      <c r="D89" s="43" t="s">
        <v>166</v>
      </c>
      <c r="E89" s="131">
        <v>200</v>
      </c>
      <c r="F89" s="54">
        <f>Прил.4!H194</f>
        <v>150</v>
      </c>
      <c r="H89" s="11"/>
    </row>
    <row r="90" spans="2:8" ht="52.95" customHeight="1" x14ac:dyDescent="0.35">
      <c r="B90" s="28"/>
      <c r="C90" s="78" t="s">
        <v>404</v>
      </c>
      <c r="D90" s="43" t="s">
        <v>473</v>
      </c>
      <c r="E90" s="157"/>
      <c r="F90" s="54">
        <f>F91</f>
        <v>484.3</v>
      </c>
      <c r="H90" s="11"/>
    </row>
    <row r="91" spans="2:8" ht="52.95" customHeight="1" x14ac:dyDescent="0.35">
      <c r="B91" s="28"/>
      <c r="C91" s="78" t="s">
        <v>94</v>
      </c>
      <c r="D91" s="43" t="s">
        <v>474</v>
      </c>
      <c r="E91" s="157"/>
      <c r="F91" s="54">
        <f>F92</f>
        <v>484.3</v>
      </c>
      <c r="H91" s="11"/>
    </row>
    <row r="92" spans="2:8" ht="52.95" customHeight="1" x14ac:dyDescent="0.35">
      <c r="B92" s="28"/>
      <c r="C92" s="78" t="s">
        <v>77</v>
      </c>
      <c r="D92" s="43" t="s">
        <v>474</v>
      </c>
      <c r="E92" s="157">
        <v>200</v>
      </c>
      <c r="F92" s="54">
        <f>Прил.4!H121</f>
        <v>484.3</v>
      </c>
      <c r="H92" s="11"/>
    </row>
    <row r="93" spans="2:8" s="14" customFormat="1" ht="81" customHeight="1" x14ac:dyDescent="0.3">
      <c r="B93" s="72">
        <v>12</v>
      </c>
      <c r="C93" s="76" t="s">
        <v>499</v>
      </c>
      <c r="D93" s="45" t="s">
        <v>138</v>
      </c>
      <c r="E93" s="110"/>
      <c r="F93" s="123">
        <f>F94</f>
        <v>10</v>
      </c>
      <c r="H93" s="163"/>
    </row>
    <row r="94" spans="2:8" ht="18" x14ac:dyDescent="0.35">
      <c r="B94" s="28"/>
      <c r="C94" s="78" t="s">
        <v>106</v>
      </c>
      <c r="D94" s="43" t="s">
        <v>107</v>
      </c>
      <c r="E94" s="131"/>
      <c r="F94" s="54">
        <f>F95</f>
        <v>10</v>
      </c>
      <c r="H94" s="11"/>
    </row>
    <row r="95" spans="2:8" ht="54" x14ac:dyDescent="0.35">
      <c r="B95" s="28"/>
      <c r="C95" s="158" t="s">
        <v>467</v>
      </c>
      <c r="D95" s="43" t="s">
        <v>471</v>
      </c>
      <c r="E95" s="131"/>
      <c r="F95" s="54">
        <f>F96</f>
        <v>10</v>
      </c>
      <c r="H95" s="11"/>
    </row>
    <row r="96" spans="2:8" ht="41.25" customHeight="1" x14ac:dyDescent="0.35">
      <c r="B96" s="28"/>
      <c r="C96" s="158" t="s">
        <v>468</v>
      </c>
      <c r="D96" s="43" t="s">
        <v>470</v>
      </c>
      <c r="E96" s="131"/>
      <c r="F96" s="54">
        <f>F97</f>
        <v>10</v>
      </c>
      <c r="H96" s="11"/>
    </row>
    <row r="97" spans="2:8" ht="52.95" customHeight="1" x14ac:dyDescent="0.35">
      <c r="B97" s="28"/>
      <c r="C97" s="78" t="s">
        <v>77</v>
      </c>
      <c r="D97" s="43" t="s">
        <v>470</v>
      </c>
      <c r="E97" s="131" t="s">
        <v>65</v>
      </c>
      <c r="F97" s="54">
        <f>Прил.4!H127</f>
        <v>10</v>
      </c>
      <c r="H97" s="11"/>
    </row>
    <row r="98" spans="2:8" ht="73.2" customHeight="1" x14ac:dyDescent="0.3">
      <c r="B98" s="72">
        <v>13</v>
      </c>
      <c r="C98" s="79" t="s">
        <v>485</v>
      </c>
      <c r="D98" s="45" t="s">
        <v>317</v>
      </c>
      <c r="E98" s="110"/>
      <c r="F98" s="123">
        <f>F99</f>
        <v>7100.6</v>
      </c>
      <c r="H98" s="11"/>
    </row>
    <row r="99" spans="2:8" ht="39" customHeight="1" x14ac:dyDescent="0.35">
      <c r="B99" s="28"/>
      <c r="C99" s="78" t="s">
        <v>405</v>
      </c>
      <c r="D99" s="43" t="s">
        <v>318</v>
      </c>
      <c r="E99" s="131"/>
      <c r="F99" s="54">
        <f>F100</f>
        <v>7100.6</v>
      </c>
      <c r="H99" s="11"/>
    </row>
    <row r="100" spans="2:8" ht="39" customHeight="1" x14ac:dyDescent="0.35">
      <c r="B100" s="28"/>
      <c r="C100" s="158" t="s">
        <v>475</v>
      </c>
      <c r="D100" s="43" t="s">
        <v>476</v>
      </c>
      <c r="E100" s="131"/>
      <c r="F100" s="54">
        <f>F101</f>
        <v>7100.6</v>
      </c>
      <c r="H100" s="11"/>
    </row>
    <row r="101" spans="2:8" ht="36" x14ac:dyDescent="0.35">
      <c r="B101" s="28"/>
      <c r="C101" s="78" t="s">
        <v>77</v>
      </c>
      <c r="D101" s="43" t="s">
        <v>476</v>
      </c>
      <c r="E101" s="131" t="s">
        <v>65</v>
      </c>
      <c r="F101" s="54">
        <f>Прил.4!H133</f>
        <v>7100.6</v>
      </c>
      <c r="H101" s="11"/>
    </row>
    <row r="102" spans="2:8" s="14" customFormat="1" ht="79.5" customHeight="1" x14ac:dyDescent="0.3">
      <c r="B102" s="72">
        <v>14</v>
      </c>
      <c r="C102" s="79" t="s">
        <v>486</v>
      </c>
      <c r="D102" s="45" t="s">
        <v>142</v>
      </c>
      <c r="E102" s="110"/>
      <c r="F102" s="123">
        <f>F103+F106+F111</f>
        <v>7397.3</v>
      </c>
      <c r="H102" s="163"/>
    </row>
    <row r="103" spans="2:8" ht="36" x14ac:dyDescent="0.35">
      <c r="B103" s="28"/>
      <c r="C103" s="78" t="s">
        <v>406</v>
      </c>
      <c r="D103" s="43" t="s">
        <v>143</v>
      </c>
      <c r="E103" s="131"/>
      <c r="F103" s="54">
        <f>Прил.4!H136</f>
        <v>300</v>
      </c>
      <c r="H103" s="11"/>
    </row>
    <row r="104" spans="2:8" ht="19.2" customHeight="1" x14ac:dyDescent="0.35">
      <c r="B104" s="28"/>
      <c r="C104" s="78" t="s">
        <v>87</v>
      </c>
      <c r="D104" s="43" t="s">
        <v>144</v>
      </c>
      <c r="E104" s="131"/>
      <c r="F104" s="54">
        <f>F105</f>
        <v>300</v>
      </c>
      <c r="H104" s="11"/>
    </row>
    <row r="105" spans="2:8" ht="51" customHeight="1" x14ac:dyDescent="0.35">
      <c r="B105" s="28"/>
      <c r="C105" s="78" t="s">
        <v>77</v>
      </c>
      <c r="D105" s="43" t="s">
        <v>144</v>
      </c>
      <c r="E105" s="131" t="s">
        <v>65</v>
      </c>
      <c r="F105" s="54">
        <f>Прил.4!H138</f>
        <v>300</v>
      </c>
      <c r="H105" s="11"/>
    </row>
    <row r="106" spans="2:8" ht="36" x14ac:dyDescent="0.35">
      <c r="B106" s="28"/>
      <c r="C106" s="78" t="s">
        <v>407</v>
      </c>
      <c r="D106" s="43" t="s">
        <v>145</v>
      </c>
      <c r="E106" s="131"/>
      <c r="F106" s="54">
        <f>F107</f>
        <v>544.20000000000005</v>
      </c>
      <c r="H106" s="11"/>
    </row>
    <row r="107" spans="2:8" ht="38.4" customHeight="1" x14ac:dyDescent="0.35">
      <c r="B107" s="28"/>
      <c r="C107" s="78" t="s">
        <v>240</v>
      </c>
      <c r="D107" s="43" t="s">
        <v>146</v>
      </c>
      <c r="E107" s="131"/>
      <c r="F107" s="54">
        <f>F109+F108+F110</f>
        <v>544.20000000000005</v>
      </c>
      <c r="H107" s="11"/>
    </row>
    <row r="108" spans="2:8" ht="54.6" customHeight="1" x14ac:dyDescent="0.35">
      <c r="B108" s="28"/>
      <c r="C108" s="78" t="s">
        <v>77</v>
      </c>
      <c r="D108" s="43" t="s">
        <v>146</v>
      </c>
      <c r="E108" s="131">
        <v>200</v>
      </c>
      <c r="F108" s="54">
        <f>Прил.4!H141</f>
        <v>544.20000000000005</v>
      </c>
      <c r="H108" s="11"/>
    </row>
    <row r="109" spans="2:8" ht="54.6" customHeight="1" x14ac:dyDescent="0.35">
      <c r="B109" s="28"/>
      <c r="C109" s="78" t="s">
        <v>172</v>
      </c>
      <c r="D109" s="43" t="s">
        <v>146</v>
      </c>
      <c r="E109" s="131" t="s">
        <v>104</v>
      </c>
      <c r="F109" s="54">
        <f>Прил.4!H142</f>
        <v>0</v>
      </c>
      <c r="H109" s="11"/>
    </row>
    <row r="110" spans="2:8" ht="29.4" customHeight="1" x14ac:dyDescent="0.35">
      <c r="B110" s="28"/>
      <c r="C110" s="78"/>
      <c r="D110" s="43"/>
      <c r="E110" s="131"/>
      <c r="F110" s="54"/>
      <c r="H110" s="11"/>
    </row>
    <row r="111" spans="2:8" ht="36" x14ac:dyDescent="0.35">
      <c r="B111" s="28"/>
      <c r="C111" s="78" t="s">
        <v>408</v>
      </c>
      <c r="D111" s="43" t="s">
        <v>147</v>
      </c>
      <c r="E111" s="131"/>
      <c r="F111" s="54">
        <f>F114+F112</f>
        <v>6553.1</v>
      </c>
      <c r="H111" s="11"/>
    </row>
    <row r="112" spans="2:8" ht="19.95" customHeight="1" x14ac:dyDescent="0.35">
      <c r="B112" s="28"/>
      <c r="C112" s="78" t="s">
        <v>332</v>
      </c>
      <c r="D112" s="43" t="s">
        <v>334</v>
      </c>
      <c r="E112" s="131"/>
      <c r="F112" s="54">
        <f>F113</f>
        <v>2701.4</v>
      </c>
      <c r="H112" s="11"/>
    </row>
    <row r="113" spans="2:8" ht="52.95" customHeight="1" x14ac:dyDescent="0.35">
      <c r="B113" s="28"/>
      <c r="C113" s="78" t="s">
        <v>77</v>
      </c>
      <c r="D113" s="43" t="s">
        <v>334</v>
      </c>
      <c r="E113" s="131">
        <v>200</v>
      </c>
      <c r="F113" s="54">
        <f>Прил.4!H145</f>
        <v>2701.4</v>
      </c>
      <c r="H113" s="11"/>
    </row>
    <row r="114" spans="2:8" ht="36.6" customHeight="1" x14ac:dyDescent="0.35">
      <c r="B114" s="28"/>
      <c r="C114" s="78" t="s">
        <v>98</v>
      </c>
      <c r="D114" s="43" t="s">
        <v>148</v>
      </c>
      <c r="E114" s="131"/>
      <c r="F114" s="54">
        <f>F115</f>
        <v>3851.7000000000003</v>
      </c>
      <c r="H114" s="11"/>
    </row>
    <row r="115" spans="2:8" ht="51" customHeight="1" x14ac:dyDescent="0.35">
      <c r="B115" s="28"/>
      <c r="C115" s="78" t="s">
        <v>77</v>
      </c>
      <c r="D115" s="43" t="s">
        <v>148</v>
      </c>
      <c r="E115" s="131" t="s">
        <v>65</v>
      </c>
      <c r="F115" s="54">
        <f>Прил.4!H147</f>
        <v>3851.7000000000003</v>
      </c>
      <c r="H115" s="11"/>
    </row>
    <row r="116" spans="2:8" ht="0.6" hidden="1" customHeight="1" x14ac:dyDescent="0.25">
      <c r="B116" s="28"/>
      <c r="H116" s="11"/>
    </row>
    <row r="117" spans="2:8" ht="52.95" hidden="1" customHeight="1" x14ac:dyDescent="0.25">
      <c r="B117" s="28"/>
      <c r="H117" s="11"/>
    </row>
    <row r="118" spans="2:8" ht="52.95" hidden="1" customHeight="1" x14ac:dyDescent="0.35">
      <c r="B118" s="28"/>
      <c r="C118" s="78" t="s">
        <v>283</v>
      </c>
      <c r="D118" s="43" t="s">
        <v>284</v>
      </c>
      <c r="E118" s="131"/>
      <c r="F118" s="54" t="e">
        <f>F119</f>
        <v>#REF!</v>
      </c>
      <c r="H118" s="11"/>
    </row>
    <row r="119" spans="2:8" ht="52.95" hidden="1" customHeight="1" x14ac:dyDescent="0.35">
      <c r="B119" s="28"/>
      <c r="C119" s="78" t="s">
        <v>77</v>
      </c>
      <c r="D119" s="43" t="s">
        <v>284</v>
      </c>
      <c r="E119" s="131" t="s">
        <v>65</v>
      </c>
      <c r="F119" s="54" t="e">
        <f>Прил.4!#REF!</f>
        <v>#REF!</v>
      </c>
      <c r="H119" s="11"/>
    </row>
    <row r="120" spans="2:8" s="14" customFormat="1" ht="36.75" customHeight="1" x14ac:dyDescent="0.3">
      <c r="B120" s="72">
        <v>15</v>
      </c>
      <c r="C120" s="79" t="s">
        <v>71</v>
      </c>
      <c r="D120" s="45" t="s">
        <v>112</v>
      </c>
      <c r="E120" s="110"/>
      <c r="F120" s="123">
        <f>F121</f>
        <v>1347.6</v>
      </c>
      <c r="H120" s="163"/>
    </row>
    <row r="121" spans="2:8" ht="21" customHeight="1" x14ac:dyDescent="0.35">
      <c r="B121" s="28"/>
      <c r="C121" s="78" t="s">
        <v>72</v>
      </c>
      <c r="D121" s="43" t="s">
        <v>113</v>
      </c>
      <c r="E121" s="131"/>
      <c r="F121" s="54">
        <f>F122</f>
        <v>1347.6</v>
      </c>
      <c r="H121" s="11"/>
    </row>
    <row r="122" spans="2:8" ht="36.6" customHeight="1" x14ac:dyDescent="0.35">
      <c r="B122" s="28"/>
      <c r="C122" s="78" t="s">
        <v>73</v>
      </c>
      <c r="D122" s="43" t="s">
        <v>114</v>
      </c>
      <c r="E122" s="131"/>
      <c r="F122" s="54">
        <f>F123</f>
        <v>1347.6</v>
      </c>
      <c r="H122" s="11"/>
    </row>
    <row r="123" spans="2:8" ht="73.95" customHeight="1" x14ac:dyDescent="0.35">
      <c r="B123" s="28"/>
      <c r="C123" s="78" t="s">
        <v>97</v>
      </c>
      <c r="D123" s="43" t="s">
        <v>114</v>
      </c>
      <c r="E123" s="131">
        <v>100</v>
      </c>
      <c r="F123" s="54">
        <f>Прил.4!H42</f>
        <v>1347.6</v>
      </c>
      <c r="H123" s="11"/>
    </row>
    <row r="124" spans="2:8" s="14" customFormat="1" ht="35.4" customHeight="1" x14ac:dyDescent="0.3">
      <c r="B124" s="72">
        <v>16</v>
      </c>
      <c r="C124" s="79" t="s">
        <v>75</v>
      </c>
      <c r="D124" s="45" t="s">
        <v>115</v>
      </c>
      <c r="E124" s="110"/>
      <c r="F124" s="123">
        <f>F125+F135+F138+F141+F145</f>
        <v>8726.4999999999982</v>
      </c>
      <c r="H124" s="163"/>
    </row>
    <row r="125" spans="2:8" ht="18" x14ac:dyDescent="0.35">
      <c r="B125" s="28"/>
      <c r="C125" s="78" t="s">
        <v>76</v>
      </c>
      <c r="D125" s="43" t="s">
        <v>116</v>
      </c>
      <c r="E125" s="131"/>
      <c r="F125" s="54">
        <f>F126+F132+F130</f>
        <v>7952.0999999999995</v>
      </c>
      <c r="H125" s="11"/>
    </row>
    <row r="126" spans="2:8" ht="37.950000000000003" customHeight="1" x14ac:dyDescent="0.35">
      <c r="B126" s="28"/>
      <c r="C126" s="78" t="s">
        <v>73</v>
      </c>
      <c r="D126" s="43" t="s">
        <v>117</v>
      </c>
      <c r="E126" s="131"/>
      <c r="F126" s="54">
        <f>F127+F128+F129</f>
        <v>7241.4</v>
      </c>
      <c r="H126" s="11"/>
    </row>
    <row r="127" spans="2:8" ht="73.95" customHeight="1" x14ac:dyDescent="0.35">
      <c r="B127" s="28"/>
      <c r="C127" s="78" t="s">
        <v>97</v>
      </c>
      <c r="D127" s="43" t="s">
        <v>117</v>
      </c>
      <c r="E127" s="131">
        <v>100</v>
      </c>
      <c r="F127" s="54">
        <f>Прил.4!H47</f>
        <v>5891.4</v>
      </c>
      <c r="H127" s="11"/>
    </row>
    <row r="128" spans="2:8" ht="52.95" customHeight="1" x14ac:dyDescent="0.35">
      <c r="B128" s="28"/>
      <c r="C128" s="78" t="s">
        <v>77</v>
      </c>
      <c r="D128" s="43" t="s">
        <v>117</v>
      </c>
      <c r="E128" s="131">
        <v>200</v>
      </c>
      <c r="F128" s="54">
        <f>Прил.4!H48</f>
        <v>1315</v>
      </c>
      <c r="H128" s="11"/>
    </row>
    <row r="129" spans="2:8" ht="27.75" customHeight="1" x14ac:dyDescent="0.35">
      <c r="B129" s="28"/>
      <c r="C129" s="78" t="s">
        <v>66</v>
      </c>
      <c r="D129" s="43" t="s">
        <v>117</v>
      </c>
      <c r="E129" s="131">
        <v>800</v>
      </c>
      <c r="F129" s="54">
        <f>Прил.4!H49</f>
        <v>35</v>
      </c>
      <c r="H129" s="11"/>
    </row>
    <row r="130" spans="2:8" ht="27.75" customHeight="1" x14ac:dyDescent="0.35">
      <c r="B130" s="28"/>
      <c r="C130" s="158" t="s">
        <v>462</v>
      </c>
      <c r="D130" s="43" t="s">
        <v>463</v>
      </c>
      <c r="E130" s="162"/>
      <c r="F130" s="54">
        <f>F131</f>
        <v>288.8</v>
      </c>
      <c r="H130" s="11"/>
    </row>
    <row r="131" spans="2:8" ht="27.75" customHeight="1" x14ac:dyDescent="0.35">
      <c r="B131" s="28"/>
      <c r="C131" s="158" t="s">
        <v>66</v>
      </c>
      <c r="D131" s="43" t="s">
        <v>463</v>
      </c>
      <c r="E131" s="162">
        <v>800</v>
      </c>
      <c r="F131" s="54">
        <f>Прил.4!H75</f>
        <v>288.8</v>
      </c>
      <c r="H131" s="11"/>
    </row>
    <row r="132" spans="2:8" ht="36" x14ac:dyDescent="0.35">
      <c r="B132" s="28"/>
      <c r="C132" s="78" t="s">
        <v>416</v>
      </c>
      <c r="D132" s="43" t="s">
        <v>128</v>
      </c>
      <c r="E132" s="131"/>
      <c r="F132" s="54">
        <f>F133+F134</f>
        <v>421.90000000000003</v>
      </c>
      <c r="H132" s="11"/>
    </row>
    <row r="133" spans="2:8" ht="72" customHeight="1" x14ac:dyDescent="0.35">
      <c r="B133" s="28"/>
      <c r="C133" s="78" t="s">
        <v>97</v>
      </c>
      <c r="D133" s="43" t="s">
        <v>128</v>
      </c>
      <c r="E133" s="131">
        <v>100</v>
      </c>
      <c r="F133" s="54">
        <f>Прил.4!H81</f>
        <v>421.90000000000003</v>
      </c>
      <c r="H133" s="11"/>
    </row>
    <row r="134" spans="2:8" ht="52.95" customHeight="1" x14ac:dyDescent="0.35">
      <c r="B134" s="28"/>
      <c r="C134" s="78" t="s">
        <v>77</v>
      </c>
      <c r="D134" s="43" t="s">
        <v>128</v>
      </c>
      <c r="E134" s="131">
        <v>200</v>
      </c>
      <c r="F134" s="54">
        <v>0</v>
      </c>
      <c r="H134" s="11"/>
    </row>
    <row r="135" spans="2:8" ht="20.399999999999999" customHeight="1" x14ac:dyDescent="0.35">
      <c r="B135" s="28"/>
      <c r="C135" s="78" t="s">
        <v>412</v>
      </c>
      <c r="D135" s="43" t="s">
        <v>118</v>
      </c>
      <c r="E135" s="131"/>
      <c r="F135" s="54">
        <f>F136</f>
        <v>30</v>
      </c>
      <c r="H135" s="11"/>
    </row>
    <row r="136" spans="2:8" ht="54" x14ac:dyDescent="0.35">
      <c r="B136" s="28"/>
      <c r="C136" s="78" t="s">
        <v>410</v>
      </c>
      <c r="D136" s="43" t="s">
        <v>119</v>
      </c>
      <c r="E136" s="131"/>
      <c r="F136" s="54">
        <f>F137</f>
        <v>30</v>
      </c>
      <c r="H136" s="11"/>
    </row>
    <row r="137" spans="2:8" ht="52.95" customHeight="1" x14ac:dyDescent="0.35">
      <c r="B137" s="28"/>
      <c r="C137" s="78" t="s">
        <v>77</v>
      </c>
      <c r="D137" s="43" t="s">
        <v>119</v>
      </c>
      <c r="E137" s="131">
        <v>200</v>
      </c>
      <c r="F137" s="54">
        <f>Прил.4!H52</f>
        <v>30</v>
      </c>
      <c r="H137" s="11"/>
    </row>
    <row r="138" spans="2:8" ht="18" x14ac:dyDescent="0.35">
      <c r="B138" s="28"/>
      <c r="C138" s="78" t="s">
        <v>79</v>
      </c>
      <c r="D138" s="43" t="s">
        <v>120</v>
      </c>
      <c r="E138" s="131"/>
      <c r="F138" s="54">
        <f>F139</f>
        <v>10</v>
      </c>
      <c r="H138" s="11"/>
    </row>
    <row r="139" spans="2:8" ht="24" customHeight="1" x14ac:dyDescent="0.35">
      <c r="B139" s="28"/>
      <c r="C139" s="78" t="s">
        <v>80</v>
      </c>
      <c r="D139" s="43" t="s">
        <v>121</v>
      </c>
      <c r="E139" s="131"/>
      <c r="F139" s="54">
        <f>F140</f>
        <v>10</v>
      </c>
      <c r="H139" s="11"/>
    </row>
    <row r="140" spans="2:8" ht="22.95" customHeight="1" x14ac:dyDescent="0.35">
      <c r="B140" s="28"/>
      <c r="C140" s="78" t="s">
        <v>66</v>
      </c>
      <c r="D140" s="43" t="s">
        <v>121</v>
      </c>
      <c r="E140" s="131">
        <v>800</v>
      </c>
      <c r="F140" s="54">
        <f>Прил.4!H62</f>
        <v>10</v>
      </c>
      <c r="H140" s="11"/>
    </row>
    <row r="141" spans="2:8" ht="55.5" customHeight="1" x14ac:dyDescent="0.35">
      <c r="B141" s="28"/>
      <c r="C141" s="78" t="s">
        <v>82</v>
      </c>
      <c r="D141" s="43" t="s">
        <v>158</v>
      </c>
      <c r="E141" s="131"/>
      <c r="F141" s="54">
        <f>F142</f>
        <v>650</v>
      </c>
      <c r="H141" s="11"/>
    </row>
    <row r="142" spans="2:8" ht="35.4" customHeight="1" x14ac:dyDescent="0.35">
      <c r="B142" s="28"/>
      <c r="C142" s="78" t="s">
        <v>103</v>
      </c>
      <c r="D142" s="43" t="s">
        <v>159</v>
      </c>
      <c r="E142" s="131"/>
      <c r="F142" s="54">
        <f>F144+F143</f>
        <v>650</v>
      </c>
      <c r="H142" s="11"/>
    </row>
    <row r="143" spans="2:8" ht="39.75" customHeight="1" x14ac:dyDescent="0.35">
      <c r="B143" s="28"/>
      <c r="C143" s="78" t="s">
        <v>77</v>
      </c>
      <c r="D143" s="43" t="s">
        <v>159</v>
      </c>
      <c r="E143" s="181">
        <v>200</v>
      </c>
      <c r="F143" s="54">
        <v>3.1</v>
      </c>
      <c r="H143" s="11"/>
    </row>
    <row r="144" spans="2:8" ht="36.6" customHeight="1" x14ac:dyDescent="0.35">
      <c r="B144" s="28"/>
      <c r="C144" s="78" t="s">
        <v>91</v>
      </c>
      <c r="D144" s="43" t="s">
        <v>159</v>
      </c>
      <c r="E144" s="131">
        <v>300</v>
      </c>
      <c r="F144" s="54">
        <f>Прил.4!H175</f>
        <v>646.9</v>
      </c>
      <c r="H144" s="11"/>
    </row>
    <row r="145" spans="2:8" ht="18" x14ac:dyDescent="0.35">
      <c r="B145" s="28"/>
      <c r="C145" s="78" t="s">
        <v>181</v>
      </c>
      <c r="D145" s="43" t="s">
        <v>180</v>
      </c>
      <c r="E145" s="131"/>
      <c r="F145" s="54">
        <f>F146+F148</f>
        <v>84.4</v>
      </c>
      <c r="H145" s="11"/>
    </row>
    <row r="146" spans="2:8" ht="54" x14ac:dyDescent="0.35">
      <c r="B146" s="28"/>
      <c r="C146" s="78" t="s">
        <v>182</v>
      </c>
      <c r="D146" s="43" t="s">
        <v>183</v>
      </c>
      <c r="E146" s="131"/>
      <c r="F146" s="54">
        <f>F147</f>
        <v>40.799999999999997</v>
      </c>
      <c r="H146" s="11"/>
    </row>
    <row r="147" spans="2:8" ht="18" x14ac:dyDescent="0.35">
      <c r="B147" s="28"/>
      <c r="C147" s="78" t="s">
        <v>68</v>
      </c>
      <c r="D147" s="43" t="s">
        <v>183</v>
      </c>
      <c r="E147" s="131">
        <v>500</v>
      </c>
      <c r="F147" s="54">
        <f>Прил.4!H55</f>
        <v>40.799999999999997</v>
      </c>
      <c r="H147" s="11"/>
    </row>
    <row r="148" spans="2:8" ht="34.950000000000003" customHeight="1" x14ac:dyDescent="0.35">
      <c r="B148" s="28"/>
      <c r="C148" s="78" t="s">
        <v>232</v>
      </c>
      <c r="D148" s="43" t="s">
        <v>233</v>
      </c>
      <c r="E148" s="131"/>
      <c r="F148" s="54">
        <f>F149</f>
        <v>43.6</v>
      </c>
      <c r="H148" s="11"/>
    </row>
    <row r="149" spans="2:8" ht="18.600000000000001" customHeight="1" x14ac:dyDescent="0.35">
      <c r="B149" s="28"/>
      <c r="C149" s="78" t="s">
        <v>68</v>
      </c>
      <c r="D149" s="43" t="s">
        <v>233</v>
      </c>
      <c r="E149" s="131" t="s">
        <v>69</v>
      </c>
      <c r="F149" s="54">
        <f>Прил.4!H57</f>
        <v>43.6</v>
      </c>
      <c r="H149" s="11"/>
    </row>
    <row r="150" spans="2:8" s="14" customFormat="1" ht="34.950000000000003" customHeight="1" x14ac:dyDescent="0.3">
      <c r="B150" s="72">
        <v>17</v>
      </c>
      <c r="C150" s="79" t="s">
        <v>227</v>
      </c>
      <c r="D150" s="45" t="s">
        <v>327</v>
      </c>
      <c r="E150" s="110"/>
      <c r="F150" s="123">
        <f>F151</f>
        <v>10</v>
      </c>
      <c r="H150" s="163"/>
    </row>
    <row r="151" spans="2:8" ht="39.75" customHeight="1" x14ac:dyDescent="0.35">
      <c r="B151" s="28"/>
      <c r="C151" s="78" t="s">
        <v>252</v>
      </c>
      <c r="D151" s="43" t="s">
        <v>328</v>
      </c>
      <c r="E151" s="131"/>
      <c r="F151" s="54">
        <f>F152</f>
        <v>10</v>
      </c>
      <c r="H151" s="11"/>
    </row>
    <row r="152" spans="2:8" ht="41.25" customHeight="1" x14ac:dyDescent="0.35">
      <c r="B152" s="28"/>
      <c r="C152" s="78" t="s">
        <v>73</v>
      </c>
      <c r="D152" s="43" t="s">
        <v>329</v>
      </c>
      <c r="E152" s="131"/>
      <c r="F152" s="54">
        <f>F153</f>
        <v>10</v>
      </c>
      <c r="H152" s="11"/>
    </row>
    <row r="153" spans="2:8" ht="52.95" customHeight="1" x14ac:dyDescent="0.35">
      <c r="B153" s="28"/>
      <c r="C153" s="78" t="s">
        <v>77</v>
      </c>
      <c r="D153" s="43" t="s">
        <v>329</v>
      </c>
      <c r="E153" s="131" t="s">
        <v>65</v>
      </c>
      <c r="F153" s="54">
        <f>Прил.4!H30</f>
        <v>10</v>
      </c>
      <c r="H153" s="11"/>
    </row>
    <row r="154" spans="2:8" ht="30.6" hidden="1" customHeight="1" x14ac:dyDescent="0.3">
      <c r="B154" s="137">
        <v>19</v>
      </c>
      <c r="C154" s="79" t="s">
        <v>355</v>
      </c>
      <c r="D154" s="45" t="s">
        <v>350</v>
      </c>
      <c r="E154" s="110"/>
      <c r="F154" s="123" t="e">
        <f>F155</f>
        <v>#REF!</v>
      </c>
      <c r="H154" s="11"/>
    </row>
    <row r="155" spans="2:8" ht="37.950000000000003" hidden="1" customHeight="1" x14ac:dyDescent="0.35">
      <c r="B155" s="28"/>
      <c r="C155" s="78" t="s">
        <v>356</v>
      </c>
      <c r="D155" s="43" t="s">
        <v>351</v>
      </c>
      <c r="E155" s="131"/>
      <c r="F155" s="54" t="e">
        <f>F156</f>
        <v>#REF!</v>
      </c>
      <c r="H155" s="11"/>
    </row>
    <row r="156" spans="2:8" ht="24.6" hidden="1" customHeight="1" x14ac:dyDescent="0.35">
      <c r="B156" s="28"/>
      <c r="C156" s="78" t="s">
        <v>352</v>
      </c>
      <c r="D156" s="43" t="s">
        <v>353</v>
      </c>
      <c r="E156" s="131"/>
      <c r="F156" s="54" t="e">
        <f>F157</f>
        <v>#REF!</v>
      </c>
      <c r="H156" s="11"/>
    </row>
    <row r="157" spans="2:8" ht="54.6" hidden="1" customHeight="1" x14ac:dyDescent="0.35">
      <c r="B157" s="28"/>
      <c r="C157" s="78" t="s">
        <v>354</v>
      </c>
      <c r="D157" s="43" t="s">
        <v>353</v>
      </c>
      <c r="E157" s="131">
        <v>450</v>
      </c>
      <c r="F157" s="54" t="e">
        <f>Прил.4!#REF!</f>
        <v>#REF!</v>
      </c>
      <c r="H157" s="11"/>
    </row>
    <row r="158" spans="2:8" s="14" customFormat="1" ht="17.399999999999999" hidden="1" x14ac:dyDescent="0.3">
      <c r="B158" s="72">
        <v>20</v>
      </c>
      <c r="C158" s="79" t="s">
        <v>286</v>
      </c>
      <c r="D158" s="45" t="s">
        <v>287</v>
      </c>
      <c r="E158" s="110"/>
      <c r="F158" s="123">
        <f>F159</f>
        <v>2</v>
      </c>
      <c r="H158" s="163"/>
    </row>
    <row r="159" spans="2:8" ht="18" hidden="1" x14ac:dyDescent="0.35">
      <c r="B159" s="28"/>
      <c r="C159" s="78" t="s">
        <v>288</v>
      </c>
      <c r="D159" s="43" t="s">
        <v>289</v>
      </c>
      <c r="E159" s="131"/>
      <c r="F159" s="54">
        <f>F160</f>
        <v>2</v>
      </c>
      <c r="H159" s="11"/>
    </row>
    <row r="160" spans="2:8" ht="36" hidden="1" x14ac:dyDescent="0.35">
      <c r="B160" s="28"/>
      <c r="C160" s="78" t="s">
        <v>290</v>
      </c>
      <c r="D160" s="43" t="s">
        <v>291</v>
      </c>
      <c r="E160" s="131"/>
      <c r="F160" s="54">
        <f>F161</f>
        <v>2</v>
      </c>
      <c r="H160" s="11"/>
    </row>
    <row r="161" spans="2:9" ht="18" hidden="1" x14ac:dyDescent="0.35">
      <c r="B161" s="28"/>
      <c r="C161" s="78" t="s">
        <v>292</v>
      </c>
      <c r="D161" s="43" t="s">
        <v>291</v>
      </c>
      <c r="E161" s="131" t="s">
        <v>293</v>
      </c>
      <c r="F161" s="54">
        <f>Прил.4!H200</f>
        <v>2</v>
      </c>
      <c r="H161" s="11"/>
    </row>
    <row r="162" spans="2:9" ht="36" x14ac:dyDescent="0.35">
      <c r="B162" s="28"/>
      <c r="C162" s="78" t="s">
        <v>314</v>
      </c>
      <c r="D162" s="43" t="s">
        <v>287</v>
      </c>
      <c r="E162" s="157"/>
      <c r="F162" s="54">
        <f>F163</f>
        <v>2</v>
      </c>
      <c r="H162" s="11"/>
    </row>
    <row r="163" spans="2:9" ht="18" x14ac:dyDescent="0.35">
      <c r="B163" s="28"/>
      <c r="C163" s="78" t="s">
        <v>286</v>
      </c>
      <c r="D163" s="43" t="s">
        <v>289</v>
      </c>
      <c r="E163" s="157"/>
      <c r="F163" s="54">
        <f>F164</f>
        <v>2</v>
      </c>
      <c r="H163" s="11"/>
    </row>
    <row r="164" spans="2:9" ht="18" x14ac:dyDescent="0.35">
      <c r="B164" s="28"/>
      <c r="C164" s="78" t="s">
        <v>288</v>
      </c>
      <c r="D164" s="43" t="s">
        <v>291</v>
      </c>
      <c r="E164" s="157"/>
      <c r="F164" s="54">
        <f>F165</f>
        <v>2</v>
      </c>
      <c r="H164" s="11"/>
    </row>
    <row r="165" spans="2:9" ht="36" x14ac:dyDescent="0.35">
      <c r="B165" s="28"/>
      <c r="C165" s="78" t="s">
        <v>290</v>
      </c>
      <c r="D165" s="43" t="s">
        <v>291</v>
      </c>
      <c r="E165" s="157">
        <v>700</v>
      </c>
      <c r="F165" s="54">
        <f>Прил.4!H200</f>
        <v>2</v>
      </c>
      <c r="H165" s="11"/>
    </row>
    <row r="166" spans="2:9" s="14" customFormat="1" ht="44.25" customHeight="1" x14ac:dyDescent="0.3">
      <c r="B166" s="72">
        <v>18</v>
      </c>
      <c r="C166" s="76" t="s">
        <v>178</v>
      </c>
      <c r="D166" s="45" t="s">
        <v>109</v>
      </c>
      <c r="E166" s="110"/>
      <c r="F166" s="123">
        <f>F167</f>
        <v>116.1</v>
      </c>
      <c r="H166" s="163"/>
    </row>
    <row r="167" spans="2:9" ht="22.2" customHeight="1" x14ac:dyDescent="0.35">
      <c r="B167" s="28"/>
      <c r="C167" s="78" t="s">
        <v>78</v>
      </c>
      <c r="D167" s="43" t="s">
        <v>110</v>
      </c>
      <c r="E167" s="131"/>
      <c r="F167" s="54">
        <f>F168</f>
        <v>116.1</v>
      </c>
      <c r="H167" s="11"/>
    </row>
    <row r="168" spans="2:9" ht="37.950000000000003" customHeight="1" x14ac:dyDescent="0.35">
      <c r="B168" s="28"/>
      <c r="C168" s="78" t="s">
        <v>73</v>
      </c>
      <c r="D168" s="43" t="s">
        <v>111</v>
      </c>
      <c r="E168" s="131"/>
      <c r="F168" s="54">
        <f>F169</f>
        <v>116.1</v>
      </c>
      <c r="H168" s="11"/>
    </row>
    <row r="169" spans="2:9" ht="26.25" customHeight="1" x14ac:dyDescent="0.35">
      <c r="B169" s="28"/>
      <c r="C169" s="78" t="s">
        <v>68</v>
      </c>
      <c r="D169" s="43" t="s">
        <v>111</v>
      </c>
      <c r="E169" s="131">
        <v>500</v>
      </c>
      <c r="F169" s="54">
        <f>Прил.4!H35</f>
        <v>116.1</v>
      </c>
    </row>
    <row r="170" spans="2:9" ht="21" customHeight="1" x14ac:dyDescent="0.25">
      <c r="B170" s="130"/>
      <c r="C170" s="130"/>
      <c r="D170" s="130"/>
    </row>
    <row r="171" spans="2:9" ht="18" customHeight="1" x14ac:dyDescent="0.35">
      <c r="B171" s="254" t="s">
        <v>324</v>
      </c>
      <c r="C171" s="254"/>
      <c r="D171" s="254"/>
      <c r="E171" s="57"/>
      <c r="F171" s="57"/>
      <c r="G171" s="57"/>
      <c r="H171" s="57"/>
      <c r="I171" s="57"/>
    </row>
    <row r="172" spans="2:9" ht="18" x14ac:dyDescent="0.25">
      <c r="B172" s="254" t="s">
        <v>446</v>
      </c>
      <c r="C172" s="254"/>
      <c r="D172" s="254"/>
      <c r="E172" s="255"/>
      <c r="F172" s="255"/>
      <c r="G172" s="255"/>
      <c r="H172" s="255"/>
      <c r="I172" s="255"/>
    </row>
    <row r="183" spans="6:6" x14ac:dyDescent="0.25">
      <c r="F183" s="138"/>
    </row>
    <row r="184" spans="6:6" x14ac:dyDescent="0.25">
      <c r="F184" s="138"/>
    </row>
  </sheetData>
  <mergeCells count="18">
    <mergeCell ref="D1:F1"/>
    <mergeCell ref="C2:F2"/>
    <mergeCell ref="C3:F3"/>
    <mergeCell ref="D5:F5"/>
    <mergeCell ref="B171:D171"/>
    <mergeCell ref="D6:F6"/>
    <mergeCell ref="D9:F9"/>
    <mergeCell ref="C7:F7"/>
    <mergeCell ref="C8:F8"/>
    <mergeCell ref="C4:F4"/>
    <mergeCell ref="B172:I172"/>
    <mergeCell ref="D10:F10"/>
    <mergeCell ref="D14:F14"/>
    <mergeCell ref="E17:F17"/>
    <mergeCell ref="B16:F16"/>
    <mergeCell ref="D13:F13"/>
    <mergeCell ref="D12:F12"/>
    <mergeCell ref="D11:F11"/>
  </mergeCells>
  <pageMargins left="0.70866141732283472" right="3.937007874015748E-2" top="0.9055118110236221" bottom="0.55118110236220474" header="0.31496062992125984" footer="0.31496062992125984"/>
  <pageSetup paperSize="9" scale="60" fitToHeight="0" orientation="portrait" r:id="rId1"/>
  <headerFooter differentFirst="1"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244"/>
  <sheetViews>
    <sheetView view="pageBreakPreview" topLeftCell="A6" zoomScaleNormal="70" zoomScaleSheetLayoutView="100" workbookViewId="0">
      <selection activeCell="C20" sqref="C20:C21"/>
    </sheetView>
  </sheetViews>
  <sheetFormatPr defaultColWidth="9.109375" defaultRowHeight="17.399999999999999" x14ac:dyDescent="0.3"/>
  <cols>
    <col min="1" max="1" width="5.33203125" style="5" customWidth="1"/>
    <col min="2" max="2" width="64.109375" style="5" customWidth="1"/>
    <col min="3" max="3" width="5.33203125" style="5" customWidth="1"/>
    <col min="4" max="4" width="4.5546875" style="5" customWidth="1"/>
    <col min="5" max="5" width="4.33203125" style="5" customWidth="1"/>
    <col min="6" max="6" width="17" style="5" customWidth="1"/>
    <col min="7" max="7" width="5.109375" style="5" customWidth="1"/>
    <col min="8" max="8" width="16.44140625" style="5" customWidth="1"/>
    <col min="9" max="9" width="9.6640625" style="133" customWidth="1"/>
    <col min="10" max="10" width="11" style="5" customWidth="1"/>
    <col min="11" max="16384" width="9.109375" style="5"/>
  </cols>
  <sheetData>
    <row r="1" spans="1:9" ht="20.399999999999999" hidden="1" customHeight="1" x14ac:dyDescent="0.35">
      <c r="D1" s="57" t="s">
        <v>296</v>
      </c>
      <c r="E1" s="57"/>
      <c r="F1" s="57"/>
      <c r="G1" s="57"/>
      <c r="H1" s="57"/>
      <c r="I1" s="57"/>
    </row>
    <row r="2" spans="1:9" ht="19.95" hidden="1" customHeight="1" x14ac:dyDescent="0.35">
      <c r="D2" s="57" t="s">
        <v>186</v>
      </c>
      <c r="E2" s="57"/>
      <c r="F2" s="57"/>
      <c r="G2" s="57"/>
      <c r="H2" s="57"/>
      <c r="I2" s="57"/>
    </row>
    <row r="3" spans="1:9" ht="16.2" hidden="1" customHeight="1" x14ac:dyDescent="0.35">
      <c r="D3" s="57" t="s">
        <v>187</v>
      </c>
      <c r="E3" s="57"/>
      <c r="F3" s="57"/>
      <c r="G3" s="57"/>
      <c r="H3" s="57"/>
      <c r="I3" s="57"/>
    </row>
    <row r="4" spans="1:9" ht="15.6" hidden="1" customHeight="1" x14ac:dyDescent="0.35">
      <c r="D4" s="57" t="s">
        <v>396</v>
      </c>
      <c r="E4" s="57"/>
      <c r="F4" s="57"/>
      <c r="G4" s="57"/>
      <c r="H4" s="57"/>
      <c r="I4" s="57"/>
    </row>
    <row r="5" spans="1:9" ht="17.399999999999999" hidden="1" customHeight="1" x14ac:dyDescent="0.3"/>
    <row r="6" spans="1:9" ht="17.399999999999999" customHeight="1" x14ac:dyDescent="0.35">
      <c r="C6" s="231" t="s">
        <v>524</v>
      </c>
      <c r="D6" s="231"/>
      <c r="E6" s="231"/>
      <c r="F6" s="231"/>
      <c r="G6" s="231"/>
      <c r="H6" s="231"/>
    </row>
    <row r="7" spans="1:9" ht="17.399999999999999" customHeight="1" x14ac:dyDescent="0.35">
      <c r="C7" s="238" t="s">
        <v>582</v>
      </c>
      <c r="D7" s="236"/>
      <c r="E7" s="236"/>
      <c r="F7" s="236"/>
      <c r="G7" s="236"/>
      <c r="H7" s="236"/>
    </row>
    <row r="8" spans="1:9" ht="18" customHeight="1" x14ac:dyDescent="0.35">
      <c r="C8" s="231" t="s">
        <v>603</v>
      </c>
      <c r="D8" s="231"/>
      <c r="E8" s="231"/>
      <c r="F8" s="231"/>
      <c r="G8" s="231"/>
      <c r="H8" s="231"/>
    </row>
    <row r="9" spans="1:9" ht="18" customHeight="1" x14ac:dyDescent="0.35">
      <c r="C9" s="247" t="s">
        <v>602</v>
      </c>
      <c r="D9" s="247"/>
      <c r="E9" s="247"/>
      <c r="F9" s="247"/>
      <c r="G9" s="247"/>
      <c r="H9" s="247"/>
    </row>
    <row r="10" spans="1:9" ht="17.399999999999999" customHeight="1" x14ac:dyDescent="0.35">
      <c r="C10" s="231" t="str">
        <f>Прил.2!C5</f>
        <v>от 24.07.2025г. № 49</v>
      </c>
      <c r="D10" s="231"/>
      <c r="E10" s="231"/>
      <c r="F10" s="231"/>
      <c r="G10" s="231"/>
      <c r="H10" s="231"/>
    </row>
    <row r="11" spans="1:9" ht="18" x14ac:dyDescent="0.35">
      <c r="A11" s="57"/>
      <c r="B11" s="57"/>
      <c r="C11" s="231" t="s">
        <v>477</v>
      </c>
      <c r="D11" s="231"/>
      <c r="E11" s="231"/>
      <c r="F11" s="231"/>
      <c r="G11" s="231"/>
      <c r="H11" s="231"/>
    </row>
    <row r="12" spans="1:9" ht="18" x14ac:dyDescent="0.35">
      <c r="A12" s="57"/>
      <c r="B12" s="231" t="s">
        <v>582</v>
      </c>
      <c r="C12" s="253"/>
      <c r="D12" s="253"/>
      <c r="E12" s="253"/>
      <c r="F12" s="253"/>
      <c r="G12" s="253"/>
      <c r="H12" s="253"/>
    </row>
    <row r="13" spans="1:9" ht="18" x14ac:dyDescent="0.35">
      <c r="A13" s="57"/>
      <c r="B13" s="184"/>
      <c r="C13" s="231" t="s">
        <v>187</v>
      </c>
      <c r="D13" s="231"/>
      <c r="E13" s="231"/>
      <c r="F13" s="231"/>
      <c r="G13" s="231"/>
      <c r="H13" s="231"/>
    </row>
    <row r="14" spans="1:9" ht="18" x14ac:dyDescent="0.35">
      <c r="A14" s="57"/>
      <c r="B14" s="184"/>
      <c r="C14" s="231" t="s">
        <v>579</v>
      </c>
      <c r="D14" s="231"/>
      <c r="E14" s="231"/>
      <c r="F14" s="231"/>
      <c r="G14" s="231"/>
      <c r="H14" s="231"/>
    </row>
    <row r="15" spans="1:9" ht="13.2" customHeight="1" x14ac:dyDescent="0.35">
      <c r="A15" s="57"/>
      <c r="B15" s="129"/>
      <c r="C15" s="57"/>
      <c r="D15" s="57"/>
      <c r="E15" s="57"/>
      <c r="F15" s="57"/>
      <c r="G15" s="57"/>
      <c r="H15" s="129"/>
    </row>
    <row r="16" spans="1:9" ht="18" x14ac:dyDescent="0.35">
      <c r="A16" s="57"/>
      <c r="B16" s="246" t="s">
        <v>42</v>
      </c>
      <c r="C16" s="246"/>
      <c r="D16" s="246"/>
      <c r="E16" s="246"/>
      <c r="F16" s="246"/>
      <c r="G16" s="246"/>
      <c r="H16" s="246"/>
    </row>
    <row r="17" spans="1:10" ht="18" x14ac:dyDescent="0.35">
      <c r="A17" s="57"/>
      <c r="B17" s="246" t="s">
        <v>453</v>
      </c>
      <c r="C17" s="246"/>
      <c r="D17" s="246"/>
      <c r="E17" s="246"/>
      <c r="F17" s="246"/>
      <c r="G17" s="246"/>
      <c r="H17" s="246"/>
    </row>
    <row r="18" spans="1:10" ht="9" customHeight="1" x14ac:dyDescent="0.35">
      <c r="A18" s="57"/>
      <c r="B18" s="129"/>
      <c r="C18" s="129"/>
      <c r="D18" s="129"/>
      <c r="E18" s="129"/>
      <c r="F18" s="129"/>
      <c r="G18" s="129"/>
      <c r="H18" s="129"/>
    </row>
    <row r="19" spans="1:10" ht="18" x14ac:dyDescent="0.35">
      <c r="A19" s="57"/>
      <c r="B19" s="259" t="s">
        <v>246</v>
      </c>
      <c r="C19" s="259"/>
      <c r="D19" s="259"/>
      <c r="E19" s="259"/>
      <c r="F19" s="259"/>
      <c r="G19" s="259"/>
      <c r="H19" s="259"/>
    </row>
    <row r="20" spans="1:10" s="4" customFormat="1" ht="15.6" customHeight="1" x14ac:dyDescent="0.35">
      <c r="A20" s="258"/>
      <c r="B20" s="260" t="s">
        <v>43</v>
      </c>
      <c r="C20" s="260" t="s">
        <v>38</v>
      </c>
      <c r="D20" s="260" t="s">
        <v>5</v>
      </c>
      <c r="E20" s="260" t="s">
        <v>6</v>
      </c>
      <c r="F20" s="260" t="s">
        <v>29</v>
      </c>
      <c r="G20" s="260" t="s">
        <v>30</v>
      </c>
      <c r="H20" s="260" t="s">
        <v>1</v>
      </c>
      <c r="I20" s="57"/>
    </row>
    <row r="21" spans="1:10" s="4" customFormat="1" ht="27" customHeight="1" x14ac:dyDescent="0.35">
      <c r="A21" s="258"/>
      <c r="B21" s="260"/>
      <c r="C21" s="260"/>
      <c r="D21" s="260"/>
      <c r="E21" s="260"/>
      <c r="F21" s="260"/>
      <c r="G21" s="260"/>
      <c r="H21" s="260"/>
      <c r="I21" s="57"/>
    </row>
    <row r="22" spans="1:10" s="4" customFormat="1" ht="18" x14ac:dyDescent="0.35">
      <c r="A22" s="131">
        <v>1</v>
      </c>
      <c r="B22" s="28">
        <v>2</v>
      </c>
      <c r="C22" s="132">
        <v>3</v>
      </c>
      <c r="D22" s="132">
        <v>4</v>
      </c>
      <c r="E22" s="132">
        <v>5</v>
      </c>
      <c r="F22" s="132">
        <v>6</v>
      </c>
      <c r="G22" s="132">
        <v>7</v>
      </c>
      <c r="H22" s="132">
        <v>8</v>
      </c>
      <c r="I22" s="57"/>
    </row>
    <row r="23" spans="1:10" s="4" customFormat="1" ht="18" x14ac:dyDescent="0.35">
      <c r="A23" s="111"/>
      <c r="B23" s="76" t="s">
        <v>37</v>
      </c>
      <c r="C23" s="45"/>
      <c r="D23" s="132"/>
      <c r="E23" s="132"/>
      <c r="F23" s="132"/>
      <c r="G23" s="132"/>
      <c r="H23" s="46">
        <f>H24+H36</f>
        <v>40125.4</v>
      </c>
      <c r="I23" s="57"/>
    </row>
    <row r="24" spans="1:10" s="4" customFormat="1" ht="34.799999999999997" x14ac:dyDescent="0.35">
      <c r="A24" s="112" t="s">
        <v>226</v>
      </c>
      <c r="B24" s="75" t="s">
        <v>460</v>
      </c>
      <c r="C24" s="45" t="s">
        <v>105</v>
      </c>
      <c r="D24" s="45"/>
      <c r="E24" s="45"/>
      <c r="F24" s="45"/>
      <c r="G24" s="45"/>
      <c r="H24" s="46">
        <f>H25</f>
        <v>126.1</v>
      </c>
      <c r="I24" s="57"/>
    </row>
    <row r="25" spans="1:10" s="4" customFormat="1" ht="18" x14ac:dyDescent="0.35">
      <c r="A25" s="113" t="s">
        <v>228</v>
      </c>
      <c r="B25" s="76" t="s">
        <v>36</v>
      </c>
      <c r="C25" s="45" t="s">
        <v>105</v>
      </c>
      <c r="D25" s="45" t="s">
        <v>18</v>
      </c>
      <c r="E25" s="43"/>
      <c r="F25" s="43"/>
      <c r="G25" s="43"/>
      <c r="H25" s="46">
        <f>H26+H31</f>
        <v>126.1</v>
      </c>
      <c r="I25" s="57"/>
    </row>
    <row r="26" spans="1:10" s="4" customFormat="1" ht="70.2" x14ac:dyDescent="0.35">
      <c r="A26" s="114"/>
      <c r="B26" s="115" t="s">
        <v>54</v>
      </c>
      <c r="C26" s="45">
        <v>991</v>
      </c>
      <c r="D26" s="45" t="s">
        <v>18</v>
      </c>
      <c r="E26" s="45" t="s">
        <v>22</v>
      </c>
      <c r="F26" s="45"/>
      <c r="G26" s="45"/>
      <c r="H26" s="46">
        <f>H27</f>
        <v>10</v>
      </c>
      <c r="I26" s="57"/>
    </row>
    <row r="27" spans="1:10" s="4" customFormat="1" ht="36" x14ac:dyDescent="0.35">
      <c r="A27" s="116"/>
      <c r="B27" s="117" t="s">
        <v>227</v>
      </c>
      <c r="C27" s="43">
        <v>991</v>
      </c>
      <c r="D27" s="43" t="s">
        <v>18</v>
      </c>
      <c r="E27" s="43" t="s">
        <v>22</v>
      </c>
      <c r="F27" s="43" t="s">
        <v>327</v>
      </c>
      <c r="G27" s="43"/>
      <c r="H27" s="44">
        <f>H28</f>
        <v>10</v>
      </c>
      <c r="I27" s="57"/>
      <c r="J27" s="67"/>
    </row>
    <row r="28" spans="1:10" s="4" customFormat="1" ht="36" x14ac:dyDescent="0.35">
      <c r="A28" s="116"/>
      <c r="B28" s="117" t="s">
        <v>252</v>
      </c>
      <c r="C28" s="43">
        <v>991</v>
      </c>
      <c r="D28" s="43" t="s">
        <v>18</v>
      </c>
      <c r="E28" s="43" t="s">
        <v>22</v>
      </c>
      <c r="F28" s="43" t="s">
        <v>328</v>
      </c>
      <c r="G28" s="43"/>
      <c r="H28" s="44">
        <f>H29</f>
        <v>10</v>
      </c>
      <c r="I28" s="57"/>
    </row>
    <row r="29" spans="1:10" s="4" customFormat="1" ht="36" x14ac:dyDescent="0.35">
      <c r="A29" s="116"/>
      <c r="B29" s="117" t="s">
        <v>73</v>
      </c>
      <c r="C29" s="43">
        <v>991</v>
      </c>
      <c r="D29" s="43" t="s">
        <v>18</v>
      </c>
      <c r="E29" s="43" t="s">
        <v>22</v>
      </c>
      <c r="F29" s="43" t="s">
        <v>329</v>
      </c>
      <c r="G29" s="43"/>
      <c r="H29" s="44">
        <f>H30</f>
        <v>10</v>
      </c>
      <c r="I29" s="57"/>
    </row>
    <row r="30" spans="1:10" s="4" customFormat="1" ht="36" x14ac:dyDescent="0.35">
      <c r="A30" s="116"/>
      <c r="B30" s="117" t="s">
        <v>77</v>
      </c>
      <c r="C30" s="43">
        <v>991</v>
      </c>
      <c r="D30" s="43" t="s">
        <v>18</v>
      </c>
      <c r="E30" s="43" t="s">
        <v>22</v>
      </c>
      <c r="F30" s="43" t="s">
        <v>329</v>
      </c>
      <c r="G30" s="43" t="s">
        <v>65</v>
      </c>
      <c r="H30" s="44">
        <v>10</v>
      </c>
      <c r="I30" s="57"/>
    </row>
    <row r="31" spans="1:10" s="119" customFormat="1" ht="52.2" x14ac:dyDescent="0.35">
      <c r="A31" s="118"/>
      <c r="B31" s="75" t="s">
        <v>61</v>
      </c>
      <c r="C31" s="45" t="s">
        <v>105</v>
      </c>
      <c r="D31" s="45" t="s">
        <v>18</v>
      </c>
      <c r="E31" s="45" t="s">
        <v>28</v>
      </c>
      <c r="F31" s="45"/>
      <c r="G31" s="45"/>
      <c r="H31" s="46">
        <f>H34</f>
        <v>116.1</v>
      </c>
      <c r="I31" s="185"/>
    </row>
    <row r="32" spans="1:10" s="4" customFormat="1" ht="36" x14ac:dyDescent="0.35">
      <c r="A32" s="120"/>
      <c r="B32" s="77" t="s">
        <v>178</v>
      </c>
      <c r="C32" s="43" t="s">
        <v>105</v>
      </c>
      <c r="D32" s="43" t="s">
        <v>18</v>
      </c>
      <c r="E32" s="43" t="s">
        <v>28</v>
      </c>
      <c r="F32" s="43" t="s">
        <v>109</v>
      </c>
      <c r="G32" s="43"/>
      <c r="H32" s="44">
        <f>H33</f>
        <v>116.1</v>
      </c>
      <c r="I32" s="57"/>
    </row>
    <row r="33" spans="1:9" s="4" customFormat="1" ht="18" x14ac:dyDescent="0.35">
      <c r="A33" s="120"/>
      <c r="B33" s="77" t="s">
        <v>78</v>
      </c>
      <c r="C33" s="43" t="s">
        <v>105</v>
      </c>
      <c r="D33" s="43" t="s">
        <v>18</v>
      </c>
      <c r="E33" s="43" t="s">
        <v>28</v>
      </c>
      <c r="F33" s="43" t="s">
        <v>110</v>
      </c>
      <c r="G33" s="43"/>
      <c r="H33" s="44">
        <f>H34</f>
        <v>116.1</v>
      </c>
      <c r="I33" s="57"/>
    </row>
    <row r="34" spans="1:9" s="4" customFormat="1" ht="36" x14ac:dyDescent="0.35">
      <c r="A34" s="120"/>
      <c r="B34" s="98" t="s">
        <v>73</v>
      </c>
      <c r="C34" s="43" t="s">
        <v>105</v>
      </c>
      <c r="D34" s="43" t="s">
        <v>18</v>
      </c>
      <c r="E34" s="43" t="s">
        <v>28</v>
      </c>
      <c r="F34" s="43" t="s">
        <v>111</v>
      </c>
      <c r="G34" s="43"/>
      <c r="H34" s="44">
        <f>H35</f>
        <v>116.1</v>
      </c>
      <c r="I34" s="57"/>
    </row>
    <row r="35" spans="1:9" s="4" customFormat="1" ht="18" x14ac:dyDescent="0.35">
      <c r="A35" s="120"/>
      <c r="B35" s="98" t="s">
        <v>68</v>
      </c>
      <c r="C35" s="43" t="s">
        <v>105</v>
      </c>
      <c r="D35" s="43" t="s">
        <v>18</v>
      </c>
      <c r="E35" s="43" t="s">
        <v>28</v>
      </c>
      <c r="F35" s="43" t="s">
        <v>111</v>
      </c>
      <c r="G35" s="43" t="s">
        <v>69</v>
      </c>
      <c r="H35" s="44">
        <v>116.1</v>
      </c>
      <c r="I35" s="57"/>
    </row>
    <row r="36" spans="1:9" s="4" customFormat="1" ht="34.799999999999997" x14ac:dyDescent="0.35">
      <c r="A36" s="112" t="s">
        <v>229</v>
      </c>
      <c r="B36" s="75" t="s">
        <v>454</v>
      </c>
      <c r="C36" s="45">
        <v>992</v>
      </c>
      <c r="D36" s="45"/>
      <c r="E36" s="45"/>
      <c r="F36" s="45"/>
      <c r="G36" s="45"/>
      <c r="H36" s="46">
        <f>H37+H76+H82+H104+H128+H148+H156+H169+H181+H189+H195</f>
        <v>39999.300000000003</v>
      </c>
      <c r="I36" s="57"/>
    </row>
    <row r="37" spans="1:9" s="4" customFormat="1" ht="18" x14ac:dyDescent="0.35">
      <c r="A37" s="113" t="s">
        <v>230</v>
      </c>
      <c r="B37" s="76" t="s">
        <v>36</v>
      </c>
      <c r="C37" s="45">
        <v>992</v>
      </c>
      <c r="D37" s="45" t="s">
        <v>18</v>
      </c>
      <c r="E37" s="43"/>
      <c r="F37" s="43"/>
      <c r="G37" s="43"/>
      <c r="H37" s="46">
        <f>H38+H43+H58+H63</f>
        <v>9293.1999999999989</v>
      </c>
      <c r="I37" s="57"/>
    </row>
    <row r="38" spans="1:9" s="119" customFormat="1" ht="52.2" x14ac:dyDescent="0.35">
      <c r="A38" s="118"/>
      <c r="B38" s="75" t="s">
        <v>52</v>
      </c>
      <c r="C38" s="45">
        <v>992</v>
      </c>
      <c r="D38" s="45" t="s">
        <v>18</v>
      </c>
      <c r="E38" s="45" t="s">
        <v>20</v>
      </c>
      <c r="F38" s="45"/>
      <c r="G38" s="45"/>
      <c r="H38" s="46">
        <f>H41</f>
        <v>1347.6</v>
      </c>
      <c r="I38" s="185"/>
    </row>
    <row r="39" spans="1:9" s="4" customFormat="1" ht="36" x14ac:dyDescent="0.35">
      <c r="A39" s="120"/>
      <c r="B39" s="98" t="s">
        <v>71</v>
      </c>
      <c r="C39" s="43">
        <v>992</v>
      </c>
      <c r="D39" s="43" t="s">
        <v>18</v>
      </c>
      <c r="E39" s="43" t="s">
        <v>20</v>
      </c>
      <c r="F39" s="43" t="s">
        <v>112</v>
      </c>
      <c r="G39" s="43"/>
      <c r="H39" s="44">
        <f>H40</f>
        <v>1347.6</v>
      </c>
      <c r="I39" s="57"/>
    </row>
    <row r="40" spans="1:9" s="4" customFormat="1" ht="18" x14ac:dyDescent="0.35">
      <c r="A40" s="120"/>
      <c r="B40" s="98" t="s">
        <v>72</v>
      </c>
      <c r="C40" s="43">
        <v>992</v>
      </c>
      <c r="D40" s="43" t="s">
        <v>18</v>
      </c>
      <c r="E40" s="43" t="s">
        <v>20</v>
      </c>
      <c r="F40" s="43" t="s">
        <v>113</v>
      </c>
      <c r="G40" s="43"/>
      <c r="H40" s="44">
        <f>H41</f>
        <v>1347.6</v>
      </c>
      <c r="I40" s="57"/>
    </row>
    <row r="41" spans="1:9" s="4" customFormat="1" ht="36" x14ac:dyDescent="0.35">
      <c r="A41" s="120"/>
      <c r="B41" s="77" t="s">
        <v>73</v>
      </c>
      <c r="C41" s="43">
        <v>992</v>
      </c>
      <c r="D41" s="43" t="s">
        <v>18</v>
      </c>
      <c r="E41" s="43" t="s">
        <v>20</v>
      </c>
      <c r="F41" s="43" t="s">
        <v>114</v>
      </c>
      <c r="G41" s="43"/>
      <c r="H41" s="44">
        <f>H42</f>
        <v>1347.6</v>
      </c>
      <c r="I41" s="57"/>
    </row>
    <row r="42" spans="1:9" s="4" customFormat="1" ht="54" x14ac:dyDescent="0.35">
      <c r="A42" s="120"/>
      <c r="B42" s="77" t="s">
        <v>74</v>
      </c>
      <c r="C42" s="43">
        <v>992</v>
      </c>
      <c r="D42" s="43" t="s">
        <v>18</v>
      </c>
      <c r="E42" s="43" t="s">
        <v>20</v>
      </c>
      <c r="F42" s="43" t="s">
        <v>114</v>
      </c>
      <c r="G42" s="43" t="s">
        <v>64</v>
      </c>
      <c r="H42" s="44">
        <v>1347.6</v>
      </c>
      <c r="I42" s="57"/>
    </row>
    <row r="43" spans="1:9" s="121" customFormat="1" ht="69.599999999999994" x14ac:dyDescent="0.3">
      <c r="A43" s="120"/>
      <c r="B43" s="109" t="s">
        <v>415</v>
      </c>
      <c r="C43" s="45">
        <v>992</v>
      </c>
      <c r="D43" s="45" t="s">
        <v>18</v>
      </c>
      <c r="E43" s="45" t="s">
        <v>21</v>
      </c>
      <c r="F43" s="45"/>
      <c r="G43" s="45"/>
      <c r="H43" s="46">
        <f>H44</f>
        <v>7355.7999999999993</v>
      </c>
      <c r="I43" s="186"/>
    </row>
    <row r="44" spans="1:9" s="121" customFormat="1" ht="18" x14ac:dyDescent="0.35">
      <c r="A44" s="120"/>
      <c r="B44" s="77" t="s">
        <v>75</v>
      </c>
      <c r="C44" s="43">
        <v>992</v>
      </c>
      <c r="D44" s="43" t="s">
        <v>18</v>
      </c>
      <c r="E44" s="43" t="s">
        <v>21</v>
      </c>
      <c r="F44" s="43" t="s">
        <v>115</v>
      </c>
      <c r="G44" s="43"/>
      <c r="H44" s="44">
        <f>H45+H50+H53</f>
        <v>7355.7999999999993</v>
      </c>
      <c r="I44" s="186"/>
    </row>
    <row r="45" spans="1:9" s="4" customFormat="1" ht="18" x14ac:dyDescent="0.35">
      <c r="A45" s="120"/>
      <c r="B45" s="77" t="s">
        <v>76</v>
      </c>
      <c r="C45" s="43">
        <v>992</v>
      </c>
      <c r="D45" s="43" t="s">
        <v>18</v>
      </c>
      <c r="E45" s="43" t="s">
        <v>21</v>
      </c>
      <c r="F45" s="43" t="s">
        <v>116</v>
      </c>
      <c r="G45" s="43"/>
      <c r="H45" s="44">
        <f>H46</f>
        <v>7241.4</v>
      </c>
      <c r="I45" s="57"/>
    </row>
    <row r="46" spans="1:9" s="4" customFormat="1" ht="36" x14ac:dyDescent="0.35">
      <c r="A46" s="120"/>
      <c r="B46" s="77" t="s">
        <v>73</v>
      </c>
      <c r="C46" s="43">
        <v>992</v>
      </c>
      <c r="D46" s="43" t="s">
        <v>18</v>
      </c>
      <c r="E46" s="43" t="s">
        <v>21</v>
      </c>
      <c r="F46" s="43" t="s">
        <v>117</v>
      </c>
      <c r="G46" s="43"/>
      <c r="H46" s="44">
        <f>H47+H48+H49</f>
        <v>7241.4</v>
      </c>
      <c r="I46" s="57"/>
    </row>
    <row r="47" spans="1:9" s="4" customFormat="1" ht="66.75" customHeight="1" x14ac:dyDescent="0.35">
      <c r="A47" s="120"/>
      <c r="B47" s="42" t="s">
        <v>179</v>
      </c>
      <c r="C47" s="43">
        <v>992</v>
      </c>
      <c r="D47" s="43" t="s">
        <v>18</v>
      </c>
      <c r="E47" s="43" t="s">
        <v>21</v>
      </c>
      <c r="F47" s="43" t="s">
        <v>117</v>
      </c>
      <c r="G47" s="43" t="s">
        <v>64</v>
      </c>
      <c r="H47" s="44">
        <v>5891.4</v>
      </c>
      <c r="I47" s="57"/>
    </row>
    <row r="48" spans="1:9" s="4" customFormat="1" ht="36" x14ac:dyDescent="0.35">
      <c r="A48" s="120"/>
      <c r="B48" s="77" t="s">
        <v>77</v>
      </c>
      <c r="C48" s="43">
        <v>992</v>
      </c>
      <c r="D48" s="43" t="s">
        <v>18</v>
      </c>
      <c r="E48" s="43" t="s">
        <v>21</v>
      </c>
      <c r="F48" s="43" t="s">
        <v>117</v>
      </c>
      <c r="G48" s="43" t="s">
        <v>65</v>
      </c>
      <c r="H48" s="44">
        <v>1315</v>
      </c>
      <c r="I48" s="57"/>
    </row>
    <row r="49" spans="1:9" s="4" customFormat="1" ht="18" x14ac:dyDescent="0.35">
      <c r="A49" s="120"/>
      <c r="B49" s="77" t="s">
        <v>66</v>
      </c>
      <c r="C49" s="43">
        <v>992</v>
      </c>
      <c r="D49" s="43" t="s">
        <v>18</v>
      </c>
      <c r="E49" s="43" t="s">
        <v>21</v>
      </c>
      <c r="F49" s="43" t="s">
        <v>117</v>
      </c>
      <c r="G49" s="43" t="s">
        <v>67</v>
      </c>
      <c r="H49" s="44">
        <v>35</v>
      </c>
      <c r="I49" s="57"/>
    </row>
    <row r="50" spans="1:9" s="4" customFormat="1" ht="18" x14ac:dyDescent="0.35">
      <c r="A50" s="120"/>
      <c r="B50" s="98" t="s">
        <v>412</v>
      </c>
      <c r="C50" s="43">
        <v>992</v>
      </c>
      <c r="D50" s="43" t="s">
        <v>18</v>
      </c>
      <c r="E50" s="43" t="s">
        <v>21</v>
      </c>
      <c r="F50" s="43" t="s">
        <v>118</v>
      </c>
      <c r="G50" s="47"/>
      <c r="H50" s="44">
        <f>H51</f>
        <v>30</v>
      </c>
      <c r="I50" s="57"/>
    </row>
    <row r="51" spans="1:9" s="4" customFormat="1" ht="54" x14ac:dyDescent="0.35">
      <c r="A51" s="120"/>
      <c r="B51" s="77" t="str">
        <f>Прил.3!C136</f>
        <v>Субвенция на осуществление отдельных  государственных полномочий по образованию и организации деятельности административных комиссий</v>
      </c>
      <c r="C51" s="43">
        <v>992</v>
      </c>
      <c r="D51" s="43" t="s">
        <v>18</v>
      </c>
      <c r="E51" s="43" t="s">
        <v>21</v>
      </c>
      <c r="F51" s="43" t="s">
        <v>119</v>
      </c>
      <c r="G51" s="47"/>
      <c r="H51" s="44">
        <f>H52</f>
        <v>30</v>
      </c>
      <c r="I51" s="57"/>
    </row>
    <row r="52" spans="1:9" s="4" customFormat="1" ht="36" x14ac:dyDescent="0.35">
      <c r="A52" s="120"/>
      <c r="B52" s="77" t="s">
        <v>77</v>
      </c>
      <c r="C52" s="43">
        <v>992</v>
      </c>
      <c r="D52" s="43" t="s">
        <v>18</v>
      </c>
      <c r="E52" s="43" t="s">
        <v>21</v>
      </c>
      <c r="F52" s="43" t="s">
        <v>119</v>
      </c>
      <c r="G52" s="43" t="s">
        <v>65</v>
      </c>
      <c r="H52" s="44">
        <v>30</v>
      </c>
      <c r="I52" s="57"/>
    </row>
    <row r="53" spans="1:9" s="4" customFormat="1" ht="24" customHeight="1" x14ac:dyDescent="0.35">
      <c r="A53" s="111"/>
      <c r="B53" s="77" t="s">
        <v>181</v>
      </c>
      <c r="C53" s="43" t="s">
        <v>35</v>
      </c>
      <c r="D53" s="43" t="s">
        <v>18</v>
      </c>
      <c r="E53" s="43" t="s">
        <v>21</v>
      </c>
      <c r="F53" s="43" t="s">
        <v>180</v>
      </c>
      <c r="G53" s="43"/>
      <c r="H53" s="44">
        <f>H54+H56</f>
        <v>84.4</v>
      </c>
      <c r="I53" s="57"/>
    </row>
    <row r="54" spans="1:9" s="4" customFormat="1" ht="79.5" customHeight="1" x14ac:dyDescent="0.35">
      <c r="A54" s="120"/>
      <c r="B54" s="77" t="s">
        <v>231</v>
      </c>
      <c r="C54" s="43" t="s">
        <v>35</v>
      </c>
      <c r="D54" s="43" t="s">
        <v>18</v>
      </c>
      <c r="E54" s="43" t="s">
        <v>21</v>
      </c>
      <c r="F54" s="43" t="s">
        <v>183</v>
      </c>
      <c r="G54" s="43"/>
      <c r="H54" s="44">
        <f>H55</f>
        <v>40.799999999999997</v>
      </c>
      <c r="I54" s="57"/>
    </row>
    <row r="55" spans="1:9" s="4" customFormat="1" ht="24" customHeight="1" x14ac:dyDescent="0.35">
      <c r="A55" s="120"/>
      <c r="B55" s="77" t="s">
        <v>68</v>
      </c>
      <c r="C55" s="43" t="s">
        <v>35</v>
      </c>
      <c r="D55" s="43" t="s">
        <v>18</v>
      </c>
      <c r="E55" s="43" t="s">
        <v>21</v>
      </c>
      <c r="F55" s="43" t="s">
        <v>183</v>
      </c>
      <c r="G55" s="43" t="s">
        <v>69</v>
      </c>
      <c r="H55" s="44">
        <v>40.799999999999997</v>
      </c>
      <c r="I55" s="57"/>
    </row>
    <row r="56" spans="1:9" s="4" customFormat="1" ht="36" x14ac:dyDescent="0.35">
      <c r="A56" s="120"/>
      <c r="B56" s="77" t="s">
        <v>232</v>
      </c>
      <c r="C56" s="43" t="s">
        <v>35</v>
      </c>
      <c r="D56" s="43" t="s">
        <v>18</v>
      </c>
      <c r="E56" s="43" t="s">
        <v>21</v>
      </c>
      <c r="F56" s="43" t="s">
        <v>233</v>
      </c>
      <c r="G56" s="43"/>
      <c r="H56" s="44">
        <f>H57</f>
        <v>43.6</v>
      </c>
      <c r="I56" s="57"/>
    </row>
    <row r="57" spans="1:9" s="4" customFormat="1" ht="18" x14ac:dyDescent="0.35">
      <c r="A57" s="120"/>
      <c r="B57" s="77" t="s">
        <v>68</v>
      </c>
      <c r="C57" s="43" t="s">
        <v>35</v>
      </c>
      <c r="D57" s="43" t="s">
        <v>18</v>
      </c>
      <c r="E57" s="43" t="s">
        <v>21</v>
      </c>
      <c r="F57" s="43" t="s">
        <v>233</v>
      </c>
      <c r="G57" s="43" t="s">
        <v>69</v>
      </c>
      <c r="H57" s="44">
        <v>43.6</v>
      </c>
      <c r="I57" s="57"/>
    </row>
    <row r="58" spans="1:9" s="121" customFormat="1" x14ac:dyDescent="0.3">
      <c r="A58" s="120"/>
      <c r="B58" s="76" t="s">
        <v>7</v>
      </c>
      <c r="C58" s="45">
        <v>992</v>
      </c>
      <c r="D58" s="45" t="s">
        <v>18</v>
      </c>
      <c r="E58" s="45" t="s">
        <v>41</v>
      </c>
      <c r="F58" s="122"/>
      <c r="G58" s="122"/>
      <c r="H58" s="123">
        <f>H59</f>
        <v>10</v>
      </c>
      <c r="I58" s="186"/>
    </row>
    <row r="59" spans="1:9" s="4" customFormat="1" ht="18" x14ac:dyDescent="0.35">
      <c r="A59" s="120"/>
      <c r="B59" s="98" t="s">
        <v>75</v>
      </c>
      <c r="C59" s="43">
        <v>992</v>
      </c>
      <c r="D59" s="43" t="s">
        <v>18</v>
      </c>
      <c r="E59" s="43" t="s">
        <v>41</v>
      </c>
      <c r="F59" s="43" t="s">
        <v>115</v>
      </c>
      <c r="G59" s="59"/>
      <c r="H59" s="54">
        <f>H60</f>
        <v>10</v>
      </c>
      <c r="I59" s="57"/>
    </row>
    <row r="60" spans="1:9" s="4" customFormat="1" ht="18" x14ac:dyDescent="0.35">
      <c r="A60" s="120"/>
      <c r="B60" s="98" t="s">
        <v>79</v>
      </c>
      <c r="C60" s="43">
        <v>992</v>
      </c>
      <c r="D60" s="43" t="s">
        <v>18</v>
      </c>
      <c r="E60" s="43" t="s">
        <v>41</v>
      </c>
      <c r="F60" s="43" t="s">
        <v>120</v>
      </c>
      <c r="G60" s="43"/>
      <c r="H60" s="44">
        <f>H61</f>
        <v>10</v>
      </c>
      <c r="I60" s="57"/>
    </row>
    <row r="61" spans="1:9" s="4" customFormat="1" ht="18" x14ac:dyDescent="0.35">
      <c r="A61" s="120"/>
      <c r="B61" s="77" t="s">
        <v>80</v>
      </c>
      <c r="C61" s="43">
        <v>992</v>
      </c>
      <c r="D61" s="43" t="s">
        <v>18</v>
      </c>
      <c r="E61" s="43" t="s">
        <v>41</v>
      </c>
      <c r="F61" s="43" t="s">
        <v>121</v>
      </c>
      <c r="G61" s="43"/>
      <c r="H61" s="44">
        <f>H62</f>
        <v>10</v>
      </c>
      <c r="I61" s="57"/>
    </row>
    <row r="62" spans="1:9" s="4" customFormat="1" ht="18" x14ac:dyDescent="0.35">
      <c r="A62" s="120"/>
      <c r="B62" s="77" t="s">
        <v>66</v>
      </c>
      <c r="C62" s="43">
        <v>992</v>
      </c>
      <c r="D62" s="43" t="s">
        <v>18</v>
      </c>
      <c r="E62" s="43" t="s">
        <v>41</v>
      </c>
      <c r="F62" s="43" t="s">
        <v>121</v>
      </c>
      <c r="G62" s="43" t="s">
        <v>67</v>
      </c>
      <c r="H62" s="44">
        <v>10</v>
      </c>
      <c r="I62" s="57"/>
    </row>
    <row r="63" spans="1:9" s="121" customFormat="1" x14ac:dyDescent="0.3">
      <c r="A63" s="120"/>
      <c r="B63" s="76" t="s">
        <v>8</v>
      </c>
      <c r="C63" s="45">
        <v>992</v>
      </c>
      <c r="D63" s="45" t="s">
        <v>18</v>
      </c>
      <c r="E63" s="45" t="s">
        <v>55</v>
      </c>
      <c r="F63" s="45"/>
      <c r="G63" s="45"/>
      <c r="H63" s="46">
        <f>H64+H68+H72</f>
        <v>579.79999999999995</v>
      </c>
      <c r="I63" s="186"/>
    </row>
    <row r="64" spans="1:9" s="4" customFormat="1" ht="54" x14ac:dyDescent="0.35">
      <c r="A64" s="118"/>
      <c r="B64" s="98" t="s">
        <v>478</v>
      </c>
      <c r="C64" s="43">
        <v>992</v>
      </c>
      <c r="D64" s="43" t="s">
        <v>18</v>
      </c>
      <c r="E64" s="43" t="s">
        <v>55</v>
      </c>
      <c r="F64" s="43" t="s">
        <v>122</v>
      </c>
      <c r="G64" s="47"/>
      <c r="H64" s="44">
        <f>H65</f>
        <v>14.4</v>
      </c>
      <c r="I64" s="57"/>
    </row>
    <row r="65" spans="1:9" s="4" customFormat="1" ht="36" x14ac:dyDescent="0.35">
      <c r="A65" s="118"/>
      <c r="B65" s="98" t="s">
        <v>70</v>
      </c>
      <c r="C65" s="43">
        <v>992</v>
      </c>
      <c r="D65" s="43" t="s">
        <v>18</v>
      </c>
      <c r="E65" s="43" t="s">
        <v>55</v>
      </c>
      <c r="F65" s="43" t="s">
        <v>123</v>
      </c>
      <c r="G65" s="47"/>
      <c r="H65" s="44">
        <f>H66</f>
        <v>14.4</v>
      </c>
      <c r="I65" s="57"/>
    </row>
    <row r="66" spans="1:9" s="4" customFormat="1" ht="36" x14ac:dyDescent="0.35">
      <c r="A66" s="118"/>
      <c r="B66" s="98" t="s">
        <v>70</v>
      </c>
      <c r="C66" s="43">
        <v>992</v>
      </c>
      <c r="D66" s="43" t="s">
        <v>18</v>
      </c>
      <c r="E66" s="43" t="s">
        <v>55</v>
      </c>
      <c r="F66" s="43" t="s">
        <v>124</v>
      </c>
      <c r="G66" s="47"/>
      <c r="H66" s="44">
        <f>H67</f>
        <v>14.4</v>
      </c>
      <c r="I66" s="57"/>
    </row>
    <row r="67" spans="1:9" s="4" customFormat="1" ht="18" x14ac:dyDescent="0.35">
      <c r="A67" s="118"/>
      <c r="B67" s="77" t="s">
        <v>91</v>
      </c>
      <c r="C67" s="43">
        <v>992</v>
      </c>
      <c r="D67" s="43" t="s">
        <v>18</v>
      </c>
      <c r="E67" s="43" t="s">
        <v>55</v>
      </c>
      <c r="F67" s="43" t="s">
        <v>124</v>
      </c>
      <c r="G67" s="43" t="s">
        <v>92</v>
      </c>
      <c r="H67" s="44">
        <v>14.4</v>
      </c>
      <c r="I67" s="57"/>
    </row>
    <row r="68" spans="1:9" s="4" customFormat="1" ht="81.75" customHeight="1" x14ac:dyDescent="0.35">
      <c r="A68" s="118"/>
      <c r="B68" s="98" t="s">
        <v>578</v>
      </c>
      <c r="C68" s="43">
        <v>992</v>
      </c>
      <c r="D68" s="43" t="s">
        <v>18</v>
      </c>
      <c r="E68" s="43" t="s">
        <v>55</v>
      </c>
      <c r="F68" s="43" t="s">
        <v>125</v>
      </c>
      <c r="G68" s="43"/>
      <c r="H68" s="44">
        <f>H69</f>
        <v>276.60000000000002</v>
      </c>
      <c r="I68" s="57"/>
    </row>
    <row r="69" spans="1:9" s="4" customFormat="1" ht="36" x14ac:dyDescent="0.35">
      <c r="A69" s="118"/>
      <c r="B69" s="98" t="str">
        <f>Прил.3!C78</f>
        <v>Основное мероприятие "Управление муниципальной собственностью"</v>
      </c>
      <c r="C69" s="43">
        <v>992</v>
      </c>
      <c r="D69" s="43" t="s">
        <v>18</v>
      </c>
      <c r="E69" s="43" t="s">
        <v>55</v>
      </c>
      <c r="F69" s="43" t="s">
        <v>126</v>
      </c>
      <c r="G69" s="43"/>
      <c r="H69" s="44">
        <f>H70</f>
        <v>276.60000000000002</v>
      </c>
      <c r="I69" s="57"/>
    </row>
    <row r="70" spans="1:9" s="4" customFormat="1" ht="72" x14ac:dyDescent="0.35">
      <c r="A70" s="118"/>
      <c r="B70" s="77" t="str">
        <f>Прил.3!C79</f>
        <v>Управление муниципальным имуществом, связанное с оценкой недвижимости, признание прав и регулированием отношений по муниципальной собственности</v>
      </c>
      <c r="C70" s="43">
        <v>992</v>
      </c>
      <c r="D70" s="43" t="s">
        <v>18</v>
      </c>
      <c r="E70" s="43" t="s">
        <v>55</v>
      </c>
      <c r="F70" s="43" t="s">
        <v>127</v>
      </c>
      <c r="G70" s="43"/>
      <c r="H70" s="44">
        <f>H71</f>
        <v>276.60000000000002</v>
      </c>
      <c r="I70" s="57"/>
    </row>
    <row r="71" spans="1:9" s="4" customFormat="1" ht="36" x14ac:dyDescent="0.35">
      <c r="A71" s="118"/>
      <c r="B71" s="77" t="s">
        <v>77</v>
      </c>
      <c r="C71" s="43">
        <v>992</v>
      </c>
      <c r="D71" s="43" t="s">
        <v>18</v>
      </c>
      <c r="E71" s="43" t="s">
        <v>55</v>
      </c>
      <c r="F71" s="43" t="s">
        <v>127</v>
      </c>
      <c r="G71" s="43" t="s">
        <v>65</v>
      </c>
      <c r="H71" s="44">
        <f>250+26.6</f>
        <v>276.60000000000002</v>
      </c>
      <c r="I71" s="57"/>
    </row>
    <row r="72" spans="1:9" s="4" customFormat="1" ht="18" x14ac:dyDescent="0.35">
      <c r="A72" s="120"/>
      <c r="B72" s="98" t="s">
        <v>75</v>
      </c>
      <c r="C72" s="43">
        <v>992</v>
      </c>
      <c r="D72" s="43" t="s">
        <v>18</v>
      </c>
      <c r="E72" s="43" t="s">
        <v>55</v>
      </c>
      <c r="F72" s="43" t="s">
        <v>115</v>
      </c>
      <c r="G72" s="47"/>
      <c r="H72" s="44">
        <f>H73</f>
        <v>288.8</v>
      </c>
      <c r="I72" s="57"/>
    </row>
    <row r="73" spans="1:9" s="4" customFormat="1" ht="18" x14ac:dyDescent="0.35">
      <c r="A73" s="118"/>
      <c r="B73" s="158" t="s">
        <v>461</v>
      </c>
      <c r="C73" s="43">
        <v>992</v>
      </c>
      <c r="D73" s="43" t="s">
        <v>18</v>
      </c>
      <c r="E73" s="43" t="s">
        <v>55</v>
      </c>
      <c r="F73" s="43" t="s">
        <v>116</v>
      </c>
      <c r="G73" s="47"/>
      <c r="H73" s="44">
        <f>H74</f>
        <v>288.8</v>
      </c>
      <c r="I73" s="57"/>
    </row>
    <row r="74" spans="1:9" s="4" customFormat="1" ht="18" x14ac:dyDescent="0.35">
      <c r="A74" s="118"/>
      <c r="B74" s="158" t="s">
        <v>462</v>
      </c>
      <c r="C74" s="43">
        <v>992</v>
      </c>
      <c r="D74" s="43" t="s">
        <v>18</v>
      </c>
      <c r="E74" s="43" t="s">
        <v>55</v>
      </c>
      <c r="F74" s="43" t="s">
        <v>463</v>
      </c>
      <c r="G74" s="47"/>
      <c r="H74" s="44">
        <f>H75</f>
        <v>288.8</v>
      </c>
      <c r="I74" s="57"/>
    </row>
    <row r="75" spans="1:9" s="4" customFormat="1" ht="18" x14ac:dyDescent="0.35">
      <c r="A75" s="118"/>
      <c r="B75" s="158" t="s">
        <v>66</v>
      </c>
      <c r="C75" s="43">
        <v>992</v>
      </c>
      <c r="D75" s="43" t="s">
        <v>18</v>
      </c>
      <c r="E75" s="43" t="s">
        <v>55</v>
      </c>
      <c r="F75" s="43" t="s">
        <v>463</v>
      </c>
      <c r="G75" s="43" t="s">
        <v>67</v>
      </c>
      <c r="H75" s="44">
        <v>288.8</v>
      </c>
      <c r="I75" s="57"/>
    </row>
    <row r="76" spans="1:9" s="4" customFormat="1" ht="18" x14ac:dyDescent="0.35">
      <c r="A76" s="113" t="s">
        <v>234</v>
      </c>
      <c r="B76" s="76" t="s">
        <v>39</v>
      </c>
      <c r="C76" s="45" t="s">
        <v>35</v>
      </c>
      <c r="D76" s="45" t="s">
        <v>20</v>
      </c>
      <c r="E76" s="48"/>
      <c r="F76" s="48"/>
      <c r="G76" s="48"/>
      <c r="H76" s="46">
        <f>H77</f>
        <v>421.90000000000003</v>
      </c>
      <c r="I76" s="57"/>
    </row>
    <row r="77" spans="1:9" s="4" customFormat="1" ht="18" x14ac:dyDescent="0.35">
      <c r="A77" s="120"/>
      <c r="B77" s="98" t="s">
        <v>9</v>
      </c>
      <c r="C77" s="43" t="s">
        <v>35</v>
      </c>
      <c r="D77" s="43" t="s">
        <v>20</v>
      </c>
      <c r="E77" s="43" t="s">
        <v>22</v>
      </c>
      <c r="F77" s="43"/>
      <c r="G77" s="43"/>
      <c r="H77" s="44">
        <f>H78</f>
        <v>421.90000000000003</v>
      </c>
      <c r="I77" s="57"/>
    </row>
    <row r="78" spans="1:9" s="4" customFormat="1" ht="18" x14ac:dyDescent="0.35">
      <c r="A78" s="120"/>
      <c r="B78" s="98" t="s">
        <v>75</v>
      </c>
      <c r="C78" s="43" t="s">
        <v>35</v>
      </c>
      <c r="D78" s="43" t="s">
        <v>20</v>
      </c>
      <c r="E78" s="43" t="s">
        <v>22</v>
      </c>
      <c r="F78" s="43" t="s">
        <v>115</v>
      </c>
      <c r="G78" s="43"/>
      <c r="H78" s="44">
        <f>H79</f>
        <v>421.90000000000003</v>
      </c>
      <c r="I78" s="57"/>
    </row>
    <row r="79" spans="1:9" s="4" customFormat="1" ht="18" x14ac:dyDescent="0.35">
      <c r="A79" s="120"/>
      <c r="B79" s="160" t="s">
        <v>76</v>
      </c>
      <c r="C79" s="41">
        <v>992</v>
      </c>
      <c r="D79" s="41" t="s">
        <v>20</v>
      </c>
      <c r="E79" s="41" t="s">
        <v>22</v>
      </c>
      <c r="F79" s="41" t="s">
        <v>116</v>
      </c>
      <c r="G79" s="41"/>
      <c r="H79" s="161">
        <f>H80</f>
        <v>421.90000000000003</v>
      </c>
      <c r="I79" s="57"/>
    </row>
    <row r="80" spans="1:9" s="4" customFormat="1" ht="36" x14ac:dyDescent="0.35">
      <c r="A80" s="120"/>
      <c r="B80" s="98" t="s">
        <v>416</v>
      </c>
      <c r="C80" s="43">
        <v>992</v>
      </c>
      <c r="D80" s="43" t="s">
        <v>20</v>
      </c>
      <c r="E80" s="43" t="s">
        <v>22</v>
      </c>
      <c r="F80" s="43" t="s">
        <v>128</v>
      </c>
      <c r="G80" s="43"/>
      <c r="H80" s="44">
        <f>H81</f>
        <v>421.90000000000003</v>
      </c>
      <c r="I80" s="57"/>
    </row>
    <row r="81" spans="1:9" s="4" customFormat="1" ht="54" x14ac:dyDescent="0.35">
      <c r="A81" s="120"/>
      <c r="B81" s="98" t="s">
        <v>179</v>
      </c>
      <c r="C81" s="43">
        <v>992</v>
      </c>
      <c r="D81" s="43" t="s">
        <v>20</v>
      </c>
      <c r="E81" s="43" t="s">
        <v>22</v>
      </c>
      <c r="F81" s="43" t="s">
        <v>128</v>
      </c>
      <c r="G81" s="182" t="s">
        <v>64</v>
      </c>
      <c r="H81" s="183">
        <f>419.1+2.8</f>
        <v>421.90000000000003</v>
      </c>
      <c r="I81" s="207">
        <v>2.8</v>
      </c>
    </row>
    <row r="82" spans="1:9" s="4" customFormat="1" ht="35.4" x14ac:dyDescent="0.35">
      <c r="A82" s="124" t="s">
        <v>235</v>
      </c>
      <c r="B82" s="79" t="s">
        <v>10</v>
      </c>
      <c r="C82" s="45">
        <v>992</v>
      </c>
      <c r="D82" s="45" t="s">
        <v>22</v>
      </c>
      <c r="E82" s="48"/>
      <c r="F82" s="48"/>
      <c r="G82" s="48"/>
      <c r="H82" s="46">
        <f>H83+H91</f>
        <v>158</v>
      </c>
      <c r="I82" s="57"/>
    </row>
    <row r="83" spans="1:9" s="4" customFormat="1" ht="54" x14ac:dyDescent="0.35">
      <c r="A83" s="125"/>
      <c r="B83" s="78" t="s">
        <v>315</v>
      </c>
      <c r="C83" s="43">
        <v>992</v>
      </c>
      <c r="D83" s="43" t="s">
        <v>22</v>
      </c>
      <c r="E83" s="43" t="s">
        <v>24</v>
      </c>
      <c r="F83" s="59"/>
      <c r="G83" s="43"/>
      <c r="H83" s="44">
        <f>H84</f>
        <v>130</v>
      </c>
      <c r="I83" s="57"/>
    </row>
    <row r="84" spans="1:9" s="4" customFormat="1" ht="54" x14ac:dyDescent="0.35">
      <c r="A84" s="125"/>
      <c r="B84" s="78" t="s">
        <v>479</v>
      </c>
      <c r="C84" s="43">
        <v>992</v>
      </c>
      <c r="D84" s="43" t="s">
        <v>22</v>
      </c>
      <c r="E84" s="43" t="s">
        <v>24</v>
      </c>
      <c r="F84" s="43" t="s">
        <v>129</v>
      </c>
      <c r="G84" s="43"/>
      <c r="H84" s="44">
        <f>H85+H90</f>
        <v>130</v>
      </c>
      <c r="I84" s="57"/>
    </row>
    <row r="85" spans="1:9" s="4" customFormat="1" ht="54" x14ac:dyDescent="0.35">
      <c r="A85" s="125"/>
      <c r="B85" s="78" t="s">
        <v>326</v>
      </c>
      <c r="C85" s="43">
        <v>992</v>
      </c>
      <c r="D85" s="43" t="s">
        <v>22</v>
      </c>
      <c r="E85" s="43" t="s">
        <v>24</v>
      </c>
      <c r="F85" s="43" t="s">
        <v>130</v>
      </c>
      <c r="G85" s="43"/>
      <c r="H85" s="44">
        <f>H87</f>
        <v>20</v>
      </c>
      <c r="I85" s="57"/>
    </row>
    <row r="86" spans="1:9" s="4" customFormat="1" ht="54" x14ac:dyDescent="0.35">
      <c r="A86" s="125"/>
      <c r="B86" s="78" t="s">
        <v>236</v>
      </c>
      <c r="C86" s="43">
        <v>992</v>
      </c>
      <c r="D86" s="43" t="s">
        <v>22</v>
      </c>
      <c r="E86" s="43" t="s">
        <v>24</v>
      </c>
      <c r="F86" s="43" t="s">
        <v>131</v>
      </c>
      <c r="G86" s="43"/>
      <c r="H86" s="44">
        <f>H87</f>
        <v>20</v>
      </c>
      <c r="I86" s="57"/>
    </row>
    <row r="87" spans="1:9" s="4" customFormat="1" ht="36" x14ac:dyDescent="0.35">
      <c r="A87" s="125"/>
      <c r="B87" s="77" t="s">
        <v>77</v>
      </c>
      <c r="C87" s="43">
        <v>992</v>
      </c>
      <c r="D87" s="43" t="s">
        <v>22</v>
      </c>
      <c r="E87" s="43" t="s">
        <v>24</v>
      </c>
      <c r="F87" s="43" t="s">
        <v>131</v>
      </c>
      <c r="G87" s="43" t="s">
        <v>65</v>
      </c>
      <c r="H87" s="44">
        <v>20</v>
      </c>
      <c r="I87" s="57"/>
    </row>
    <row r="88" spans="1:9" s="4" customFormat="1" ht="18" x14ac:dyDescent="0.35">
      <c r="A88" s="125"/>
      <c r="B88" s="78" t="s">
        <v>84</v>
      </c>
      <c r="C88" s="43">
        <v>992</v>
      </c>
      <c r="D88" s="43" t="s">
        <v>22</v>
      </c>
      <c r="E88" s="43" t="s">
        <v>24</v>
      </c>
      <c r="F88" s="43" t="s">
        <v>134</v>
      </c>
      <c r="G88" s="43"/>
      <c r="H88" s="44">
        <f>H89</f>
        <v>110</v>
      </c>
      <c r="I88" s="57"/>
    </row>
    <row r="89" spans="1:9" s="4" customFormat="1" ht="18" x14ac:dyDescent="0.35">
      <c r="A89" s="125"/>
      <c r="B89" s="78" t="s">
        <v>83</v>
      </c>
      <c r="C89" s="43">
        <v>992</v>
      </c>
      <c r="D89" s="43" t="s">
        <v>22</v>
      </c>
      <c r="E89" s="43" t="s">
        <v>24</v>
      </c>
      <c r="F89" s="43" t="s">
        <v>500</v>
      </c>
      <c r="G89" s="43"/>
      <c r="H89" s="44">
        <f>H90</f>
        <v>110</v>
      </c>
      <c r="I89" s="57"/>
    </row>
    <row r="90" spans="1:9" s="4" customFormat="1" ht="36" x14ac:dyDescent="0.35">
      <c r="A90" s="125"/>
      <c r="B90" s="117" t="s">
        <v>77</v>
      </c>
      <c r="C90" s="43">
        <v>992</v>
      </c>
      <c r="D90" s="43" t="s">
        <v>22</v>
      </c>
      <c r="E90" s="43" t="s">
        <v>24</v>
      </c>
      <c r="F90" s="43" t="s">
        <v>500</v>
      </c>
      <c r="G90" s="43" t="s">
        <v>65</v>
      </c>
      <c r="H90" s="44">
        <v>110</v>
      </c>
      <c r="I90" s="57"/>
    </row>
    <row r="91" spans="1:9" s="4" customFormat="1" ht="36" x14ac:dyDescent="0.35">
      <c r="A91" s="125"/>
      <c r="B91" s="78" t="s">
        <v>11</v>
      </c>
      <c r="C91" s="43">
        <v>992</v>
      </c>
      <c r="D91" s="43" t="s">
        <v>22</v>
      </c>
      <c r="E91" s="43" t="s">
        <v>33</v>
      </c>
      <c r="F91" s="43"/>
      <c r="G91" s="43"/>
      <c r="H91" s="44">
        <f>H92+H99</f>
        <v>28</v>
      </c>
      <c r="I91" s="57"/>
    </row>
    <row r="92" spans="1:9" s="119" customFormat="1" ht="54" x14ac:dyDescent="0.35">
      <c r="A92" s="126"/>
      <c r="B92" s="78" t="s">
        <v>479</v>
      </c>
      <c r="C92" s="43">
        <v>992</v>
      </c>
      <c r="D92" s="43" t="s">
        <v>22</v>
      </c>
      <c r="E92" s="43" t="s">
        <v>33</v>
      </c>
      <c r="F92" s="43" t="s">
        <v>129</v>
      </c>
      <c r="G92" s="43"/>
      <c r="H92" s="44">
        <f>H93+H96</f>
        <v>25</v>
      </c>
      <c r="I92" s="185"/>
    </row>
    <row r="93" spans="1:9" s="4" customFormat="1" ht="54" x14ac:dyDescent="0.35">
      <c r="A93" s="125"/>
      <c r="B93" s="159" t="s">
        <v>589</v>
      </c>
      <c r="C93" s="43">
        <v>992</v>
      </c>
      <c r="D93" s="43" t="s">
        <v>22</v>
      </c>
      <c r="E93" s="43" t="s">
        <v>33</v>
      </c>
      <c r="F93" s="43" t="s">
        <v>272</v>
      </c>
      <c r="G93" s="43"/>
      <c r="H93" s="44">
        <f>H94</f>
        <v>5</v>
      </c>
      <c r="I93" s="57"/>
    </row>
    <row r="94" spans="1:9" s="4" customFormat="1" ht="18" x14ac:dyDescent="0.35">
      <c r="A94" s="125"/>
      <c r="B94" s="117" t="s">
        <v>273</v>
      </c>
      <c r="C94" s="43">
        <v>992</v>
      </c>
      <c r="D94" s="43" t="s">
        <v>22</v>
      </c>
      <c r="E94" s="43" t="s">
        <v>33</v>
      </c>
      <c r="F94" s="43" t="s">
        <v>274</v>
      </c>
      <c r="G94" s="43"/>
      <c r="H94" s="44">
        <f>H95</f>
        <v>5</v>
      </c>
      <c r="I94" s="57"/>
    </row>
    <row r="95" spans="1:9" s="4" customFormat="1" ht="36" x14ac:dyDescent="0.35">
      <c r="A95" s="125"/>
      <c r="B95" s="117" t="s">
        <v>77</v>
      </c>
      <c r="C95" s="43">
        <v>992</v>
      </c>
      <c r="D95" s="43" t="s">
        <v>22</v>
      </c>
      <c r="E95" s="43" t="s">
        <v>33</v>
      </c>
      <c r="F95" s="43" t="s">
        <v>274</v>
      </c>
      <c r="G95" s="43" t="s">
        <v>65</v>
      </c>
      <c r="H95" s="44">
        <v>5</v>
      </c>
      <c r="I95" s="57"/>
    </row>
    <row r="96" spans="1:9" s="4" customFormat="1" ht="36" x14ac:dyDescent="0.35">
      <c r="A96" s="125"/>
      <c r="B96" s="117" t="s">
        <v>465</v>
      </c>
      <c r="C96" s="43">
        <v>992</v>
      </c>
      <c r="D96" s="43" t="s">
        <v>22</v>
      </c>
      <c r="E96" s="43" t="s">
        <v>33</v>
      </c>
      <c r="F96" s="43" t="s">
        <v>132</v>
      </c>
      <c r="G96" s="43"/>
      <c r="H96" s="44">
        <f>H98</f>
        <v>20</v>
      </c>
      <c r="I96" s="57"/>
    </row>
    <row r="97" spans="1:9" s="4" customFormat="1" ht="18" x14ac:dyDescent="0.35">
      <c r="A97" s="125"/>
      <c r="B97" s="78" t="s">
        <v>85</v>
      </c>
      <c r="C97" s="43">
        <v>992</v>
      </c>
      <c r="D97" s="43" t="s">
        <v>22</v>
      </c>
      <c r="E97" s="43" t="s">
        <v>33</v>
      </c>
      <c r="F97" s="43" t="s">
        <v>133</v>
      </c>
      <c r="G97" s="43"/>
      <c r="H97" s="44">
        <f>H98</f>
        <v>20</v>
      </c>
      <c r="I97" s="57"/>
    </row>
    <row r="98" spans="1:9" s="119" customFormat="1" ht="36" x14ac:dyDescent="0.35">
      <c r="A98" s="126"/>
      <c r="B98" s="78" t="s">
        <v>89</v>
      </c>
      <c r="C98" s="43">
        <v>992</v>
      </c>
      <c r="D98" s="43" t="s">
        <v>22</v>
      </c>
      <c r="E98" s="43" t="s">
        <v>33</v>
      </c>
      <c r="F98" s="43" t="s">
        <v>133</v>
      </c>
      <c r="G98" s="43" t="s">
        <v>88</v>
      </c>
      <c r="H98" s="44">
        <v>20</v>
      </c>
      <c r="I98" s="185"/>
    </row>
    <row r="99" spans="1:9" s="4" customFormat="1" ht="108" x14ac:dyDescent="0.35">
      <c r="A99" s="125"/>
      <c r="B99" s="78" t="s">
        <v>480</v>
      </c>
      <c r="C99" s="43">
        <v>992</v>
      </c>
      <c r="D99" s="43" t="s">
        <v>22</v>
      </c>
      <c r="E99" s="43" t="s">
        <v>33</v>
      </c>
      <c r="F99" s="43" t="s">
        <v>275</v>
      </c>
      <c r="G99" s="43"/>
      <c r="H99" s="44">
        <f>H100</f>
        <v>3</v>
      </c>
      <c r="I99" s="57"/>
    </row>
    <row r="100" spans="1:9" s="4" customFormat="1" ht="25.5" customHeight="1" x14ac:dyDescent="0.35">
      <c r="A100" s="125"/>
      <c r="B100" s="117" t="str">
        <f>Прил.3!C82</f>
        <v>Профилактика незаконному обороту наркотиков</v>
      </c>
      <c r="C100" s="43">
        <v>992</v>
      </c>
      <c r="D100" s="43" t="s">
        <v>22</v>
      </c>
      <c r="E100" s="43" t="s">
        <v>33</v>
      </c>
      <c r="F100" s="43" t="s">
        <v>276</v>
      </c>
      <c r="G100" s="43"/>
      <c r="H100" s="44">
        <f>H101</f>
        <v>3</v>
      </c>
      <c r="I100" s="57"/>
    </row>
    <row r="101" spans="1:9" s="4" customFormat="1" ht="72" x14ac:dyDescent="0.35">
      <c r="A101" s="125"/>
      <c r="B101" s="117" t="str">
        <f>Прил.3!C83</f>
        <v>Основное мероприятие "Организация и осуществление мероприятий по работе с детьми и молодежью, направленных на профилактику распространения и употребления наркотических средств"</v>
      </c>
      <c r="C101" s="43">
        <v>992</v>
      </c>
      <c r="D101" s="43" t="s">
        <v>22</v>
      </c>
      <c r="E101" s="43" t="s">
        <v>33</v>
      </c>
      <c r="F101" s="43" t="s">
        <v>277</v>
      </c>
      <c r="G101" s="43"/>
      <c r="H101" s="44">
        <f>H102</f>
        <v>3</v>
      </c>
      <c r="I101" s="57"/>
    </row>
    <row r="102" spans="1:9" s="4" customFormat="1" ht="54" x14ac:dyDescent="0.35">
      <c r="A102" s="125"/>
      <c r="B102" s="117" t="s">
        <v>575</v>
      </c>
      <c r="C102" s="43">
        <v>992</v>
      </c>
      <c r="D102" s="43" t="s">
        <v>22</v>
      </c>
      <c r="E102" s="43" t="s">
        <v>33</v>
      </c>
      <c r="F102" s="43" t="s">
        <v>278</v>
      </c>
      <c r="G102" s="43"/>
      <c r="H102" s="44">
        <f>H103</f>
        <v>3</v>
      </c>
      <c r="I102" s="57"/>
    </row>
    <row r="103" spans="1:9" s="4" customFormat="1" ht="36" x14ac:dyDescent="0.35">
      <c r="A103" s="125"/>
      <c r="B103" s="117" t="s">
        <v>77</v>
      </c>
      <c r="C103" s="43">
        <v>992</v>
      </c>
      <c r="D103" s="43" t="s">
        <v>22</v>
      </c>
      <c r="E103" s="43" t="s">
        <v>33</v>
      </c>
      <c r="F103" s="43" t="s">
        <v>278</v>
      </c>
      <c r="G103" s="43" t="s">
        <v>65</v>
      </c>
      <c r="H103" s="44">
        <v>3</v>
      </c>
      <c r="I103" s="57"/>
    </row>
    <row r="104" spans="1:9" s="4" customFormat="1" ht="18" x14ac:dyDescent="0.35">
      <c r="A104" s="127" t="s">
        <v>237</v>
      </c>
      <c r="B104" s="79" t="s">
        <v>12</v>
      </c>
      <c r="C104" s="45" t="s">
        <v>35</v>
      </c>
      <c r="D104" s="45" t="s">
        <v>21</v>
      </c>
      <c r="E104" s="45"/>
      <c r="F104" s="45"/>
      <c r="G104" s="51"/>
      <c r="H104" s="46">
        <f>H105+H122+H117</f>
        <v>5938.3</v>
      </c>
      <c r="I104" s="57"/>
    </row>
    <row r="105" spans="1:9" s="4" customFormat="1" ht="18" x14ac:dyDescent="0.35">
      <c r="A105" s="125"/>
      <c r="B105" s="78" t="s">
        <v>60</v>
      </c>
      <c r="C105" s="43" t="s">
        <v>35</v>
      </c>
      <c r="D105" s="43" t="s">
        <v>21</v>
      </c>
      <c r="E105" s="43" t="s">
        <v>23</v>
      </c>
      <c r="F105" s="43"/>
      <c r="G105" s="43"/>
      <c r="H105" s="44">
        <f>H110+H106</f>
        <v>5444</v>
      </c>
      <c r="I105" s="57"/>
    </row>
    <row r="106" spans="1:9" s="4" customFormat="1" ht="54" x14ac:dyDescent="0.35">
      <c r="A106" s="125"/>
      <c r="B106" s="78" t="s">
        <v>481</v>
      </c>
      <c r="C106" s="43">
        <v>992</v>
      </c>
      <c r="D106" s="43" t="s">
        <v>21</v>
      </c>
      <c r="E106" s="43" t="s">
        <v>23</v>
      </c>
      <c r="F106" s="43" t="s">
        <v>139</v>
      </c>
      <c r="G106" s="43"/>
      <c r="H106" s="44">
        <f>H108</f>
        <v>10</v>
      </c>
      <c r="I106" s="57"/>
    </row>
    <row r="107" spans="1:9" s="4" customFormat="1" ht="18" x14ac:dyDescent="0.35">
      <c r="A107" s="125"/>
      <c r="B107" s="78" t="s">
        <v>102</v>
      </c>
      <c r="C107" s="43">
        <v>992</v>
      </c>
      <c r="D107" s="43" t="s">
        <v>21</v>
      </c>
      <c r="E107" s="43" t="s">
        <v>23</v>
      </c>
      <c r="F107" s="43" t="s">
        <v>140</v>
      </c>
      <c r="G107" s="43"/>
      <c r="H107" s="44">
        <f>H108</f>
        <v>10</v>
      </c>
      <c r="I107" s="57"/>
    </row>
    <row r="108" spans="1:9" s="4" customFormat="1" ht="54" x14ac:dyDescent="0.35">
      <c r="A108" s="125"/>
      <c r="B108" s="78" t="str">
        <f>Прил.3!C22</f>
        <v xml:space="preserve">Обеспечение доступности для инвалидов и других маломобильных граждан к объектам социальной инфраструктуры </v>
      </c>
      <c r="C108" s="43">
        <v>992</v>
      </c>
      <c r="D108" s="43" t="s">
        <v>21</v>
      </c>
      <c r="E108" s="43" t="s">
        <v>23</v>
      </c>
      <c r="F108" s="43" t="s">
        <v>141</v>
      </c>
      <c r="G108" s="43"/>
      <c r="H108" s="44">
        <f>H109</f>
        <v>10</v>
      </c>
      <c r="I108" s="57"/>
    </row>
    <row r="109" spans="1:9" s="4" customFormat="1" ht="36" x14ac:dyDescent="0.35">
      <c r="A109" s="125"/>
      <c r="B109" s="117" t="s">
        <v>77</v>
      </c>
      <c r="C109" s="43">
        <v>992</v>
      </c>
      <c r="D109" s="43" t="s">
        <v>21</v>
      </c>
      <c r="E109" s="43" t="s">
        <v>23</v>
      </c>
      <c r="F109" s="43" t="s">
        <v>141</v>
      </c>
      <c r="G109" s="43" t="s">
        <v>65</v>
      </c>
      <c r="H109" s="44">
        <v>10</v>
      </c>
      <c r="I109" s="57"/>
    </row>
    <row r="110" spans="1:9" s="4" customFormat="1" ht="75" customHeight="1" x14ac:dyDescent="0.35">
      <c r="A110" s="125"/>
      <c r="B110" s="78" t="s">
        <v>482</v>
      </c>
      <c r="C110" s="43" t="s">
        <v>35</v>
      </c>
      <c r="D110" s="43" t="s">
        <v>21</v>
      </c>
      <c r="E110" s="43" t="s">
        <v>23</v>
      </c>
      <c r="F110" s="43" t="s">
        <v>135</v>
      </c>
      <c r="G110" s="43"/>
      <c r="H110" s="44">
        <f>H111+H114</f>
        <v>5434</v>
      </c>
      <c r="I110" s="57"/>
    </row>
    <row r="111" spans="1:9" s="4" customFormat="1" ht="36" x14ac:dyDescent="0.35">
      <c r="A111" s="125"/>
      <c r="B111" s="77" t="str">
        <f>Прил.3!C25</f>
        <v>Основное мероприятие "Дорожная деятельность в отношении автомобильных дорог местного значения"</v>
      </c>
      <c r="C111" s="43" t="s">
        <v>35</v>
      </c>
      <c r="D111" s="43" t="s">
        <v>21</v>
      </c>
      <c r="E111" s="43" t="s">
        <v>23</v>
      </c>
      <c r="F111" s="43" t="s">
        <v>184</v>
      </c>
      <c r="G111" s="43"/>
      <c r="H111" s="44">
        <f>H112</f>
        <v>4644</v>
      </c>
      <c r="I111" s="57"/>
    </row>
    <row r="112" spans="1:9" s="4" customFormat="1" ht="36" x14ac:dyDescent="0.35">
      <c r="A112" s="125"/>
      <c r="B112" s="77" t="s">
        <v>101</v>
      </c>
      <c r="C112" s="43" t="s">
        <v>35</v>
      </c>
      <c r="D112" s="43" t="s">
        <v>21</v>
      </c>
      <c r="E112" s="43" t="s">
        <v>23</v>
      </c>
      <c r="F112" s="43" t="s">
        <v>185</v>
      </c>
      <c r="G112" s="43"/>
      <c r="H112" s="44">
        <f>H113</f>
        <v>4644</v>
      </c>
      <c r="I112" s="57"/>
    </row>
    <row r="113" spans="1:9" s="4" customFormat="1" ht="36" x14ac:dyDescent="0.35">
      <c r="A113" s="125"/>
      <c r="B113" s="117" t="s">
        <v>77</v>
      </c>
      <c r="C113" s="43" t="s">
        <v>35</v>
      </c>
      <c r="D113" s="43" t="s">
        <v>21</v>
      </c>
      <c r="E113" s="43" t="s">
        <v>23</v>
      </c>
      <c r="F113" s="43" t="s">
        <v>185</v>
      </c>
      <c r="G113" s="43" t="s">
        <v>65</v>
      </c>
      <c r="H113" s="44">
        <f>4994-350</f>
        <v>4644</v>
      </c>
      <c r="I113" s="57"/>
    </row>
    <row r="114" spans="1:9" s="4" customFormat="1" ht="36" x14ac:dyDescent="0.35">
      <c r="A114" s="125"/>
      <c r="B114" s="77" t="str">
        <f>Прил.3!C28</f>
        <v>Основное мероприятие "Повышение безопасности дорожного движения"</v>
      </c>
      <c r="C114" s="43" t="s">
        <v>35</v>
      </c>
      <c r="D114" s="43" t="s">
        <v>21</v>
      </c>
      <c r="E114" s="43" t="s">
        <v>23</v>
      </c>
      <c r="F114" s="43" t="s">
        <v>136</v>
      </c>
      <c r="G114" s="43"/>
      <c r="H114" s="44">
        <f>H115</f>
        <v>790</v>
      </c>
      <c r="I114" s="57"/>
    </row>
    <row r="115" spans="1:9" s="4" customFormat="1" ht="36" x14ac:dyDescent="0.35">
      <c r="A115" s="125"/>
      <c r="B115" s="77" t="s">
        <v>86</v>
      </c>
      <c r="C115" s="43" t="s">
        <v>35</v>
      </c>
      <c r="D115" s="43" t="s">
        <v>21</v>
      </c>
      <c r="E115" s="43" t="s">
        <v>23</v>
      </c>
      <c r="F115" s="43" t="s">
        <v>137</v>
      </c>
      <c r="G115" s="43"/>
      <c r="H115" s="44">
        <f>H116</f>
        <v>790</v>
      </c>
      <c r="I115" s="57"/>
    </row>
    <row r="116" spans="1:9" s="4" customFormat="1" ht="36" x14ac:dyDescent="0.35">
      <c r="A116" s="125"/>
      <c r="B116" s="117" t="s">
        <v>77</v>
      </c>
      <c r="C116" s="43" t="s">
        <v>35</v>
      </c>
      <c r="D116" s="43" t="s">
        <v>21</v>
      </c>
      <c r="E116" s="43" t="s">
        <v>23</v>
      </c>
      <c r="F116" s="43" t="s">
        <v>137</v>
      </c>
      <c r="G116" s="43" t="s">
        <v>65</v>
      </c>
      <c r="H116" s="44">
        <f>440+350</f>
        <v>790</v>
      </c>
      <c r="I116" s="57"/>
    </row>
    <row r="117" spans="1:9" s="4" customFormat="1" ht="18" x14ac:dyDescent="0.35">
      <c r="A117" s="124"/>
      <c r="B117" s="117" t="s">
        <v>472</v>
      </c>
      <c r="C117" s="43" t="s">
        <v>35</v>
      </c>
      <c r="D117" s="43" t="s">
        <v>21</v>
      </c>
      <c r="E117" s="43" t="s">
        <v>24</v>
      </c>
      <c r="F117" s="43"/>
      <c r="G117" s="43"/>
      <c r="H117" s="44">
        <f>H118</f>
        <v>484.3</v>
      </c>
      <c r="I117" s="57"/>
    </row>
    <row r="118" spans="1:9" s="4" customFormat="1" ht="72" x14ac:dyDescent="0.35">
      <c r="A118" s="125"/>
      <c r="B118" s="78" t="s">
        <v>483</v>
      </c>
      <c r="C118" s="43" t="s">
        <v>35</v>
      </c>
      <c r="D118" s="43" t="s">
        <v>21</v>
      </c>
      <c r="E118" s="43" t="s">
        <v>24</v>
      </c>
      <c r="F118" s="43" t="s">
        <v>164</v>
      </c>
      <c r="G118" s="43"/>
      <c r="H118" s="44">
        <f>H119</f>
        <v>484.3</v>
      </c>
      <c r="I118" s="57"/>
    </row>
    <row r="119" spans="1:9" s="4" customFormat="1" ht="36" x14ac:dyDescent="0.35">
      <c r="A119" s="125"/>
      <c r="B119" s="78" t="str">
        <f>Прил.3!C87</f>
        <v>Основное мероприятие "Информационное обеспечение и сопровождение"</v>
      </c>
      <c r="C119" s="43" t="s">
        <v>35</v>
      </c>
      <c r="D119" s="43" t="s">
        <v>21</v>
      </c>
      <c r="E119" s="43" t="s">
        <v>24</v>
      </c>
      <c r="F119" s="43" t="s">
        <v>473</v>
      </c>
      <c r="G119" s="43"/>
      <c r="H119" s="44">
        <f>H120</f>
        <v>484.3</v>
      </c>
      <c r="I119" s="57"/>
    </row>
    <row r="120" spans="1:9" s="4" customFormat="1" ht="36" x14ac:dyDescent="0.35">
      <c r="A120" s="125"/>
      <c r="B120" s="78" t="s">
        <v>94</v>
      </c>
      <c r="C120" s="43" t="s">
        <v>35</v>
      </c>
      <c r="D120" s="43" t="s">
        <v>21</v>
      </c>
      <c r="E120" s="43" t="s">
        <v>24</v>
      </c>
      <c r="F120" s="43" t="s">
        <v>474</v>
      </c>
      <c r="G120" s="43"/>
      <c r="H120" s="44">
        <f>H121</f>
        <v>484.3</v>
      </c>
      <c r="I120" s="57"/>
    </row>
    <row r="121" spans="1:9" s="4" customFormat="1" ht="36" x14ac:dyDescent="0.35">
      <c r="A121" s="125"/>
      <c r="B121" s="117" t="s">
        <v>77</v>
      </c>
      <c r="C121" s="43" t="s">
        <v>35</v>
      </c>
      <c r="D121" s="43" t="s">
        <v>21</v>
      </c>
      <c r="E121" s="43" t="s">
        <v>24</v>
      </c>
      <c r="F121" s="43" t="s">
        <v>474</v>
      </c>
      <c r="G121" s="43" t="s">
        <v>65</v>
      </c>
      <c r="H121" s="44">
        <v>484.3</v>
      </c>
      <c r="I121" s="57"/>
    </row>
    <row r="122" spans="1:9" s="4" customFormat="1" ht="18" x14ac:dyDescent="0.35">
      <c r="A122" s="125"/>
      <c r="B122" s="78" t="s">
        <v>13</v>
      </c>
      <c r="C122" s="43">
        <v>992</v>
      </c>
      <c r="D122" s="43" t="s">
        <v>21</v>
      </c>
      <c r="E122" s="43" t="s">
        <v>34</v>
      </c>
      <c r="F122" s="52"/>
      <c r="G122" s="52"/>
      <c r="H122" s="44">
        <f>H123</f>
        <v>10</v>
      </c>
      <c r="I122" s="57"/>
    </row>
    <row r="123" spans="1:9" s="4" customFormat="1" ht="72" x14ac:dyDescent="0.35">
      <c r="A123" s="125"/>
      <c r="B123" s="158" t="s">
        <v>484</v>
      </c>
      <c r="C123" s="43">
        <v>992</v>
      </c>
      <c r="D123" s="53" t="s">
        <v>21</v>
      </c>
      <c r="E123" s="53" t="s">
        <v>34</v>
      </c>
      <c r="F123" s="53" t="s">
        <v>138</v>
      </c>
      <c r="G123" s="52"/>
      <c r="H123" s="44">
        <f>H124</f>
        <v>10</v>
      </c>
      <c r="I123" s="57"/>
    </row>
    <row r="124" spans="1:9" s="4" customFormat="1" ht="36" x14ac:dyDescent="0.35">
      <c r="A124" s="125"/>
      <c r="B124" s="158" t="s">
        <v>466</v>
      </c>
      <c r="C124" s="43">
        <v>992</v>
      </c>
      <c r="D124" s="53" t="s">
        <v>21</v>
      </c>
      <c r="E124" s="53" t="s">
        <v>34</v>
      </c>
      <c r="F124" s="53" t="s">
        <v>107</v>
      </c>
      <c r="G124" s="52"/>
      <c r="H124" s="44">
        <f>H125</f>
        <v>10</v>
      </c>
      <c r="I124" s="57"/>
    </row>
    <row r="125" spans="1:9" s="4" customFormat="1" ht="54" x14ac:dyDescent="0.35">
      <c r="A125" s="125"/>
      <c r="B125" s="158" t="s">
        <v>467</v>
      </c>
      <c r="C125" s="43">
        <v>992</v>
      </c>
      <c r="D125" s="53" t="s">
        <v>21</v>
      </c>
      <c r="E125" s="53" t="s">
        <v>34</v>
      </c>
      <c r="F125" s="53" t="s">
        <v>471</v>
      </c>
      <c r="G125" s="52"/>
      <c r="H125" s="44">
        <f>H126</f>
        <v>10</v>
      </c>
      <c r="I125" s="57"/>
    </row>
    <row r="126" spans="1:9" s="4" customFormat="1" ht="36" x14ac:dyDescent="0.35">
      <c r="A126" s="125"/>
      <c r="B126" s="158" t="s">
        <v>468</v>
      </c>
      <c r="C126" s="43">
        <v>992</v>
      </c>
      <c r="D126" s="53" t="s">
        <v>21</v>
      </c>
      <c r="E126" s="53" t="s">
        <v>34</v>
      </c>
      <c r="F126" s="53" t="s">
        <v>470</v>
      </c>
      <c r="G126" s="52"/>
      <c r="H126" s="44">
        <f>H127</f>
        <v>10</v>
      </c>
      <c r="I126" s="57"/>
    </row>
    <row r="127" spans="1:9" s="4" customFormat="1" ht="36" x14ac:dyDescent="0.35">
      <c r="A127" s="125"/>
      <c r="B127" s="158" t="s">
        <v>469</v>
      </c>
      <c r="C127" s="43">
        <v>992</v>
      </c>
      <c r="D127" s="53" t="s">
        <v>21</v>
      </c>
      <c r="E127" s="53" t="s">
        <v>34</v>
      </c>
      <c r="F127" s="53" t="s">
        <v>470</v>
      </c>
      <c r="G127" s="53" t="s">
        <v>65</v>
      </c>
      <c r="H127" s="44">
        <v>10</v>
      </c>
      <c r="I127" s="57"/>
    </row>
    <row r="128" spans="1:9" s="4" customFormat="1" ht="18" x14ac:dyDescent="0.35">
      <c r="A128" s="124" t="s">
        <v>238</v>
      </c>
      <c r="B128" s="79" t="s">
        <v>14</v>
      </c>
      <c r="C128" s="45" t="s">
        <v>35</v>
      </c>
      <c r="D128" s="45" t="s">
        <v>25</v>
      </c>
      <c r="E128" s="43"/>
      <c r="F128" s="52"/>
      <c r="G128" s="52"/>
      <c r="H128" s="46">
        <f>H134+H129</f>
        <v>14497.900000000001</v>
      </c>
      <c r="I128" s="57"/>
    </row>
    <row r="129" spans="1:9" s="4" customFormat="1" ht="18" x14ac:dyDescent="0.35">
      <c r="A129" s="125"/>
      <c r="B129" s="77" t="s">
        <v>316</v>
      </c>
      <c r="C129" s="43" t="s">
        <v>35</v>
      </c>
      <c r="D129" s="43" t="s">
        <v>25</v>
      </c>
      <c r="E129" s="43" t="s">
        <v>20</v>
      </c>
      <c r="F129" s="43"/>
      <c r="G129" s="43"/>
      <c r="H129" s="44">
        <f>H130</f>
        <v>7100.6</v>
      </c>
      <c r="I129" s="57"/>
    </row>
    <row r="130" spans="1:9" s="4" customFormat="1" ht="54" x14ac:dyDescent="0.35">
      <c r="A130" s="125"/>
      <c r="B130" s="117" t="s">
        <v>485</v>
      </c>
      <c r="C130" s="43" t="s">
        <v>35</v>
      </c>
      <c r="D130" s="43" t="s">
        <v>25</v>
      </c>
      <c r="E130" s="43" t="s">
        <v>20</v>
      </c>
      <c r="F130" s="43" t="s">
        <v>317</v>
      </c>
      <c r="G130" s="52"/>
      <c r="H130" s="44">
        <f>H131</f>
        <v>7100.6</v>
      </c>
      <c r="I130" s="57"/>
    </row>
    <row r="131" spans="1:9" s="4" customFormat="1" ht="36" x14ac:dyDescent="0.35">
      <c r="A131" s="125"/>
      <c r="B131" s="117" t="str">
        <f>Прил.3!C99</f>
        <v>Основное мероприятие "Развитие водоснабжения и водоотведения"</v>
      </c>
      <c r="C131" s="43" t="s">
        <v>35</v>
      </c>
      <c r="D131" s="43" t="s">
        <v>25</v>
      </c>
      <c r="E131" s="43" t="s">
        <v>20</v>
      </c>
      <c r="F131" s="43" t="s">
        <v>318</v>
      </c>
      <c r="G131" s="52"/>
      <c r="H131" s="44">
        <f>H132</f>
        <v>7100.6</v>
      </c>
      <c r="I131" s="57"/>
    </row>
    <row r="132" spans="1:9" s="4" customFormat="1" ht="18" x14ac:dyDescent="0.35">
      <c r="A132" s="125"/>
      <c r="B132" s="158" t="s">
        <v>475</v>
      </c>
      <c r="C132" s="43" t="s">
        <v>35</v>
      </c>
      <c r="D132" s="43" t="s">
        <v>25</v>
      </c>
      <c r="E132" s="43" t="s">
        <v>20</v>
      </c>
      <c r="F132" s="43" t="s">
        <v>476</v>
      </c>
      <c r="G132" s="43"/>
      <c r="H132" s="44">
        <f>H133</f>
        <v>7100.6</v>
      </c>
      <c r="I132" s="57"/>
    </row>
    <row r="133" spans="1:9" s="4" customFormat="1" ht="36" x14ac:dyDescent="0.35">
      <c r="A133" s="125"/>
      <c r="B133" s="158" t="s">
        <v>469</v>
      </c>
      <c r="C133" s="43" t="s">
        <v>35</v>
      </c>
      <c r="D133" s="43" t="s">
        <v>25</v>
      </c>
      <c r="E133" s="43" t="s">
        <v>20</v>
      </c>
      <c r="F133" s="43" t="s">
        <v>476</v>
      </c>
      <c r="G133" s="43" t="s">
        <v>65</v>
      </c>
      <c r="H133" s="183">
        <f>4330.6+1100+600+300+770</f>
        <v>7100.6</v>
      </c>
      <c r="I133" s="57">
        <v>770</v>
      </c>
    </row>
    <row r="134" spans="1:9" s="4" customFormat="1" ht="18" x14ac:dyDescent="0.35">
      <c r="A134" s="125"/>
      <c r="B134" s="78" t="s">
        <v>40</v>
      </c>
      <c r="C134" s="43">
        <v>992</v>
      </c>
      <c r="D134" s="43" t="s">
        <v>25</v>
      </c>
      <c r="E134" s="43" t="s">
        <v>22</v>
      </c>
      <c r="F134" s="52"/>
      <c r="G134" s="52"/>
      <c r="H134" s="44">
        <f>H135</f>
        <v>7397.3</v>
      </c>
      <c r="I134" s="57"/>
    </row>
    <row r="135" spans="1:9" s="121" customFormat="1" ht="54.6" customHeight="1" x14ac:dyDescent="0.35">
      <c r="A135" s="125"/>
      <c r="B135" s="117" t="s">
        <v>596</v>
      </c>
      <c r="C135" s="43">
        <v>992</v>
      </c>
      <c r="D135" s="43" t="s">
        <v>25</v>
      </c>
      <c r="E135" s="43" t="s">
        <v>22</v>
      </c>
      <c r="F135" s="43" t="s">
        <v>142</v>
      </c>
      <c r="G135" s="52"/>
      <c r="H135" s="44">
        <f>H136+H143+H139</f>
        <v>7397.3</v>
      </c>
      <c r="I135" s="186"/>
    </row>
    <row r="136" spans="1:9" s="121" customFormat="1" ht="42.6" customHeight="1" x14ac:dyDescent="0.35">
      <c r="A136" s="125"/>
      <c r="B136" s="78" t="str">
        <f>Прил.3!C103</f>
        <v>Основное мероприятие "Развитие, содержание и  ремонт систем наружного освещения населенных пунктов"</v>
      </c>
      <c r="C136" s="43" t="s">
        <v>35</v>
      </c>
      <c r="D136" s="43" t="s">
        <v>25</v>
      </c>
      <c r="E136" s="43" t="s">
        <v>22</v>
      </c>
      <c r="F136" s="43" t="s">
        <v>143</v>
      </c>
      <c r="G136" s="52"/>
      <c r="H136" s="44">
        <f>H137</f>
        <v>300</v>
      </c>
      <c r="I136" s="186"/>
    </row>
    <row r="137" spans="1:9" s="119" customFormat="1" ht="18" x14ac:dyDescent="0.35">
      <c r="A137" s="126"/>
      <c r="B137" s="128" t="s">
        <v>87</v>
      </c>
      <c r="C137" s="43">
        <v>992</v>
      </c>
      <c r="D137" s="43" t="s">
        <v>25</v>
      </c>
      <c r="E137" s="43" t="s">
        <v>22</v>
      </c>
      <c r="F137" s="43" t="s">
        <v>144</v>
      </c>
      <c r="G137" s="52"/>
      <c r="H137" s="44">
        <f>H138</f>
        <v>300</v>
      </c>
      <c r="I137" s="185"/>
    </row>
    <row r="138" spans="1:9" s="4" customFormat="1" ht="36" x14ac:dyDescent="0.35">
      <c r="A138" s="125"/>
      <c r="B138" s="117" t="s">
        <v>77</v>
      </c>
      <c r="C138" s="43">
        <v>992</v>
      </c>
      <c r="D138" s="43" t="s">
        <v>25</v>
      </c>
      <c r="E138" s="43" t="s">
        <v>22</v>
      </c>
      <c r="F138" s="43" t="s">
        <v>144</v>
      </c>
      <c r="G138" s="43" t="s">
        <v>65</v>
      </c>
      <c r="H138" s="44">
        <v>300</v>
      </c>
      <c r="I138" s="57"/>
    </row>
    <row r="139" spans="1:9" s="4" customFormat="1" ht="36" x14ac:dyDescent="0.35">
      <c r="A139" s="125"/>
      <c r="B139" s="77" t="str">
        <f>Прил.3!C106</f>
        <v>Основное мероприятие "Организация ритуальных услуг и содержание мест захоронения"</v>
      </c>
      <c r="C139" s="43">
        <v>992</v>
      </c>
      <c r="D139" s="43" t="s">
        <v>25</v>
      </c>
      <c r="E139" s="43" t="s">
        <v>22</v>
      </c>
      <c r="F139" s="43" t="s">
        <v>145</v>
      </c>
      <c r="G139" s="43"/>
      <c r="H139" s="44">
        <f>H141+H142</f>
        <v>544.20000000000005</v>
      </c>
      <c r="I139" s="57"/>
    </row>
    <row r="140" spans="1:9" s="4" customFormat="1" ht="18" x14ac:dyDescent="0.35">
      <c r="A140" s="125"/>
      <c r="B140" s="77" t="s">
        <v>240</v>
      </c>
      <c r="C140" s="43">
        <v>992</v>
      </c>
      <c r="D140" s="43" t="s">
        <v>25</v>
      </c>
      <c r="E140" s="43" t="s">
        <v>22</v>
      </c>
      <c r="F140" s="43" t="s">
        <v>146</v>
      </c>
      <c r="G140" s="43"/>
      <c r="H140" s="44">
        <f>SUM(H141:H142)</f>
        <v>544.20000000000005</v>
      </c>
      <c r="I140" s="57"/>
    </row>
    <row r="141" spans="1:9" s="4" customFormat="1" ht="36" x14ac:dyDescent="0.35">
      <c r="A141" s="125"/>
      <c r="B141" s="117" t="s">
        <v>77</v>
      </c>
      <c r="C141" s="43">
        <v>992</v>
      </c>
      <c r="D141" s="43" t="s">
        <v>25</v>
      </c>
      <c r="E141" s="43" t="s">
        <v>22</v>
      </c>
      <c r="F141" s="43" t="s">
        <v>146</v>
      </c>
      <c r="G141" s="43" t="s">
        <v>65</v>
      </c>
      <c r="H141" s="44">
        <v>544.20000000000005</v>
      </c>
      <c r="I141" s="57"/>
    </row>
    <row r="142" spans="1:9" s="4" customFormat="1" ht="36" x14ac:dyDescent="0.35">
      <c r="A142" s="125"/>
      <c r="B142" s="117" t="s">
        <v>172</v>
      </c>
      <c r="C142" s="43">
        <v>992</v>
      </c>
      <c r="D142" s="43" t="s">
        <v>25</v>
      </c>
      <c r="E142" s="43" t="s">
        <v>22</v>
      </c>
      <c r="F142" s="43" t="s">
        <v>146</v>
      </c>
      <c r="G142" s="43" t="s">
        <v>104</v>
      </c>
      <c r="H142" s="44"/>
      <c r="I142" s="57"/>
    </row>
    <row r="143" spans="1:9" s="4" customFormat="1" ht="29.4" customHeight="1" x14ac:dyDescent="0.35">
      <c r="A143" s="126"/>
      <c r="B143" s="117" t="str">
        <f>Прил.3!C111</f>
        <v>Основное мероприятие "Строительство, капитальный ремонт, ремонт и содержание объектов благоустройства"</v>
      </c>
      <c r="C143" s="43">
        <v>992</v>
      </c>
      <c r="D143" s="43" t="s">
        <v>25</v>
      </c>
      <c r="E143" s="43" t="s">
        <v>22</v>
      </c>
      <c r="F143" s="43" t="s">
        <v>147</v>
      </c>
      <c r="G143" s="43"/>
      <c r="H143" s="44">
        <f>H146+H144</f>
        <v>6553.1</v>
      </c>
      <c r="I143" s="57"/>
    </row>
    <row r="144" spans="1:9" s="4" customFormat="1" ht="18" x14ac:dyDescent="0.35">
      <c r="A144" s="126"/>
      <c r="B144" s="117" t="s">
        <v>332</v>
      </c>
      <c r="C144" s="43" t="s">
        <v>35</v>
      </c>
      <c r="D144" s="43" t="s">
        <v>25</v>
      </c>
      <c r="E144" s="43" t="s">
        <v>22</v>
      </c>
      <c r="F144" s="43" t="s">
        <v>333</v>
      </c>
      <c r="G144" s="43"/>
      <c r="H144" s="44">
        <f>H145</f>
        <v>2701.4</v>
      </c>
      <c r="I144" s="57"/>
    </row>
    <row r="145" spans="1:9" s="4" customFormat="1" ht="36" x14ac:dyDescent="0.35">
      <c r="A145" s="126"/>
      <c r="B145" s="117" t="s">
        <v>77</v>
      </c>
      <c r="C145" s="43" t="s">
        <v>35</v>
      </c>
      <c r="D145" s="43" t="s">
        <v>25</v>
      </c>
      <c r="E145" s="43" t="s">
        <v>22</v>
      </c>
      <c r="F145" s="43" t="s">
        <v>334</v>
      </c>
      <c r="G145" s="43" t="s">
        <v>65</v>
      </c>
      <c r="H145" s="44">
        <f>2212.6+488.8</f>
        <v>2701.4</v>
      </c>
      <c r="I145" s="57"/>
    </row>
    <row r="146" spans="1:9" s="4" customFormat="1" ht="18" x14ac:dyDescent="0.35">
      <c r="A146" s="126"/>
      <c r="B146" s="78" t="s">
        <v>98</v>
      </c>
      <c r="C146" s="43">
        <v>992</v>
      </c>
      <c r="D146" s="43" t="s">
        <v>25</v>
      </c>
      <c r="E146" s="43" t="s">
        <v>22</v>
      </c>
      <c r="F146" s="43" t="s">
        <v>148</v>
      </c>
      <c r="G146" s="43"/>
      <c r="H146" s="44">
        <f>H147</f>
        <v>3851.7000000000003</v>
      </c>
      <c r="I146" s="57"/>
    </row>
    <row r="147" spans="1:9" s="4" customFormat="1" ht="36" x14ac:dyDescent="0.35">
      <c r="A147" s="126"/>
      <c r="B147" s="117" t="s">
        <v>77</v>
      </c>
      <c r="C147" s="43" t="s">
        <v>35</v>
      </c>
      <c r="D147" s="43" t="s">
        <v>25</v>
      </c>
      <c r="E147" s="43" t="s">
        <v>22</v>
      </c>
      <c r="F147" s="43" t="s">
        <v>148</v>
      </c>
      <c r="G147" s="43" t="s">
        <v>65</v>
      </c>
      <c r="H147" s="183">
        <f>3205.9-569.5+1432.5-26.6-190.6</f>
        <v>3851.7000000000003</v>
      </c>
      <c r="I147" s="57">
        <v>-190.6</v>
      </c>
    </row>
    <row r="148" spans="1:9" s="4" customFormat="1" ht="18" x14ac:dyDescent="0.35">
      <c r="A148" s="124" t="s">
        <v>241</v>
      </c>
      <c r="B148" s="79" t="s">
        <v>15</v>
      </c>
      <c r="C148" s="45" t="s">
        <v>35</v>
      </c>
      <c r="D148" s="45" t="s">
        <v>26</v>
      </c>
      <c r="E148" s="43"/>
      <c r="F148" s="43"/>
      <c r="G148" s="43"/>
      <c r="H148" s="46">
        <f>H149</f>
        <v>352.5</v>
      </c>
      <c r="I148" s="57"/>
    </row>
    <row r="149" spans="1:9" s="4" customFormat="1" ht="18" x14ac:dyDescent="0.35">
      <c r="A149" s="116"/>
      <c r="B149" s="78" t="s">
        <v>169</v>
      </c>
      <c r="C149" s="43" t="s">
        <v>35</v>
      </c>
      <c r="D149" s="43" t="s">
        <v>26</v>
      </c>
      <c r="E149" s="43" t="s">
        <v>26</v>
      </c>
      <c r="F149" s="43"/>
      <c r="G149" s="43"/>
      <c r="H149" s="44">
        <f>H150</f>
        <v>352.5</v>
      </c>
      <c r="I149" s="57"/>
    </row>
    <row r="150" spans="1:9" s="4" customFormat="1" ht="54" x14ac:dyDescent="0.35">
      <c r="A150" s="116"/>
      <c r="B150" s="78" t="s">
        <v>487</v>
      </c>
      <c r="C150" s="43" t="s">
        <v>35</v>
      </c>
      <c r="D150" s="43" t="s">
        <v>26</v>
      </c>
      <c r="E150" s="43" t="s">
        <v>26</v>
      </c>
      <c r="F150" s="43" t="s">
        <v>149</v>
      </c>
      <c r="G150" s="43"/>
      <c r="H150" s="44">
        <f>H151</f>
        <v>352.5</v>
      </c>
      <c r="I150" s="57"/>
    </row>
    <row r="151" spans="1:9" s="4" customFormat="1" ht="18" x14ac:dyDescent="0.35">
      <c r="A151" s="116"/>
      <c r="B151" s="78" t="s">
        <v>488</v>
      </c>
      <c r="C151" s="43" t="s">
        <v>35</v>
      </c>
      <c r="D151" s="43" t="s">
        <v>26</v>
      </c>
      <c r="E151" s="43" t="s">
        <v>26</v>
      </c>
      <c r="F151" s="43" t="s">
        <v>150</v>
      </c>
      <c r="G151" s="43"/>
      <c r="H151" s="44">
        <f>H153</f>
        <v>352.5</v>
      </c>
      <c r="I151" s="57"/>
    </row>
    <row r="152" spans="1:9" s="4" customFormat="1" ht="54" x14ac:dyDescent="0.35">
      <c r="A152" s="116"/>
      <c r="B152" s="78" t="str">
        <f>Прил.3!C65</f>
        <v>Основное мероприятие "Гражданское и патриотическое воспитание, творческое, интеллектуальное, духовно нравственное развитие молодежи"</v>
      </c>
      <c r="C152" s="43" t="s">
        <v>35</v>
      </c>
      <c r="D152" s="43" t="s">
        <v>26</v>
      </c>
      <c r="E152" s="43" t="s">
        <v>26</v>
      </c>
      <c r="F152" s="43" t="s">
        <v>247</v>
      </c>
      <c r="G152" s="43"/>
      <c r="H152" s="44">
        <f>H153</f>
        <v>352.5</v>
      </c>
      <c r="I152" s="57"/>
    </row>
    <row r="153" spans="1:9" s="4" customFormat="1" ht="18" x14ac:dyDescent="0.35">
      <c r="A153" s="116"/>
      <c r="B153" s="78" t="s">
        <v>46</v>
      </c>
      <c r="C153" s="43" t="s">
        <v>35</v>
      </c>
      <c r="D153" s="43" t="s">
        <v>26</v>
      </c>
      <c r="E153" s="43" t="s">
        <v>26</v>
      </c>
      <c r="F153" s="43" t="s">
        <v>248</v>
      </c>
      <c r="G153" s="43"/>
      <c r="H153" s="44">
        <f>H155+H154</f>
        <v>352.5</v>
      </c>
      <c r="I153" s="57"/>
    </row>
    <row r="154" spans="1:9" s="4" customFormat="1" ht="54" x14ac:dyDescent="0.35">
      <c r="A154" s="116"/>
      <c r="B154" s="78" t="s">
        <v>74</v>
      </c>
      <c r="C154" s="43" t="s">
        <v>35</v>
      </c>
      <c r="D154" s="43" t="s">
        <v>26</v>
      </c>
      <c r="E154" s="43" t="s">
        <v>26</v>
      </c>
      <c r="F154" s="43" t="s">
        <v>248</v>
      </c>
      <c r="G154" s="43" t="s">
        <v>64</v>
      </c>
      <c r="H154" s="44">
        <v>322.5</v>
      </c>
      <c r="I154" s="57"/>
    </row>
    <row r="155" spans="1:9" s="4" customFormat="1" ht="36" x14ac:dyDescent="0.35">
      <c r="A155" s="116"/>
      <c r="B155" s="117" t="s">
        <v>77</v>
      </c>
      <c r="C155" s="43" t="s">
        <v>35</v>
      </c>
      <c r="D155" s="43" t="s">
        <v>26</v>
      </c>
      <c r="E155" s="43" t="s">
        <v>26</v>
      </c>
      <c r="F155" s="43" t="s">
        <v>248</v>
      </c>
      <c r="G155" s="43" t="s">
        <v>65</v>
      </c>
      <c r="H155" s="44">
        <v>30</v>
      </c>
      <c r="I155" s="57"/>
    </row>
    <row r="156" spans="1:9" s="4" customFormat="1" ht="18" x14ac:dyDescent="0.35">
      <c r="A156" s="124" t="s">
        <v>242</v>
      </c>
      <c r="B156" s="79" t="s">
        <v>168</v>
      </c>
      <c r="C156" s="45">
        <v>992</v>
      </c>
      <c r="D156" s="45" t="s">
        <v>27</v>
      </c>
      <c r="E156" s="43"/>
      <c r="F156" s="43"/>
      <c r="G156" s="43"/>
      <c r="H156" s="46">
        <f>H157</f>
        <v>7400</v>
      </c>
      <c r="I156" s="57"/>
    </row>
    <row r="157" spans="1:9" s="4" customFormat="1" ht="18" x14ac:dyDescent="0.35">
      <c r="A157" s="116"/>
      <c r="B157" s="78" t="s">
        <v>16</v>
      </c>
      <c r="C157" s="43">
        <v>992</v>
      </c>
      <c r="D157" s="43" t="s">
        <v>27</v>
      </c>
      <c r="E157" s="43" t="s">
        <v>18</v>
      </c>
      <c r="F157" s="43"/>
      <c r="G157" s="43"/>
      <c r="H157" s="44">
        <f>H158</f>
        <v>7400</v>
      </c>
      <c r="I157" s="57"/>
    </row>
    <row r="158" spans="1:9" s="4" customFormat="1" ht="64.5" customHeight="1" x14ac:dyDescent="0.35">
      <c r="A158" s="116"/>
      <c r="B158" s="98" t="s">
        <v>489</v>
      </c>
      <c r="C158" s="43">
        <v>992</v>
      </c>
      <c r="D158" s="43" t="s">
        <v>27</v>
      </c>
      <c r="E158" s="43" t="s">
        <v>18</v>
      </c>
      <c r="F158" s="43" t="s">
        <v>151</v>
      </c>
      <c r="G158" s="43"/>
      <c r="H158" s="54">
        <f>H159</f>
        <v>7400</v>
      </c>
      <c r="I158" s="57"/>
    </row>
    <row r="159" spans="1:9" s="4" customFormat="1" ht="18" x14ac:dyDescent="0.35">
      <c r="A159" s="116"/>
      <c r="B159" s="78" t="s">
        <v>176</v>
      </c>
      <c r="C159" s="43">
        <v>992</v>
      </c>
      <c r="D159" s="43" t="s">
        <v>27</v>
      </c>
      <c r="E159" s="43" t="s">
        <v>18</v>
      </c>
      <c r="F159" s="43" t="s">
        <v>175</v>
      </c>
      <c r="G159" s="43"/>
      <c r="H159" s="44">
        <f>H160+H163+H166</f>
        <v>7400</v>
      </c>
      <c r="I159" s="57"/>
    </row>
    <row r="160" spans="1:9" s="4" customFormat="1" ht="36" x14ac:dyDescent="0.35">
      <c r="A160" s="116"/>
      <c r="B160" s="78" t="str">
        <f>Прил.3!C48</f>
        <v>Основное мероприятие "Развитие центральной клубной системы"</v>
      </c>
      <c r="C160" s="43">
        <v>992</v>
      </c>
      <c r="D160" s="43" t="s">
        <v>27</v>
      </c>
      <c r="E160" s="43" t="s">
        <v>18</v>
      </c>
      <c r="F160" s="43" t="s">
        <v>152</v>
      </c>
      <c r="G160" s="43"/>
      <c r="H160" s="44">
        <f>H161</f>
        <v>7200</v>
      </c>
      <c r="I160" s="57"/>
    </row>
    <row r="161" spans="1:9" s="4" customFormat="1" ht="36" x14ac:dyDescent="0.35">
      <c r="A161" s="116"/>
      <c r="B161" s="78" t="s">
        <v>81</v>
      </c>
      <c r="C161" s="43">
        <v>992</v>
      </c>
      <c r="D161" s="43" t="s">
        <v>27</v>
      </c>
      <c r="E161" s="43" t="s">
        <v>18</v>
      </c>
      <c r="F161" s="43" t="s">
        <v>153</v>
      </c>
      <c r="G161" s="59"/>
      <c r="H161" s="44">
        <f>H162</f>
        <v>7200</v>
      </c>
      <c r="I161" s="57"/>
    </row>
    <row r="162" spans="1:9" s="4" customFormat="1" ht="36" x14ac:dyDescent="0.35">
      <c r="A162" s="116"/>
      <c r="B162" s="78" t="s">
        <v>89</v>
      </c>
      <c r="C162" s="43">
        <v>992</v>
      </c>
      <c r="D162" s="43" t="s">
        <v>27</v>
      </c>
      <c r="E162" s="43" t="s">
        <v>18</v>
      </c>
      <c r="F162" s="43" t="s">
        <v>153</v>
      </c>
      <c r="G162" s="182" t="s">
        <v>88</v>
      </c>
      <c r="H162" s="183">
        <f>7100+100</f>
        <v>7200</v>
      </c>
      <c r="I162" s="57">
        <v>100</v>
      </c>
    </row>
    <row r="163" spans="1:9" s="4" customFormat="1" ht="36" x14ac:dyDescent="0.35">
      <c r="A163" s="116"/>
      <c r="B163" s="117" t="str">
        <f>Прил.3!C51</f>
        <v>Основное мероприятие "Проведение праздничных мероприятий"</v>
      </c>
      <c r="C163" s="43" t="s">
        <v>35</v>
      </c>
      <c r="D163" s="43" t="s">
        <v>27</v>
      </c>
      <c r="E163" s="43" t="s">
        <v>18</v>
      </c>
      <c r="F163" s="43" t="s">
        <v>154</v>
      </c>
      <c r="G163" s="43"/>
      <c r="H163" s="44">
        <f>H164</f>
        <v>150</v>
      </c>
      <c r="I163" s="57"/>
    </row>
    <row r="164" spans="1:9" s="4" customFormat="1" ht="18" x14ac:dyDescent="0.35">
      <c r="A164" s="116"/>
      <c r="B164" s="117" t="s">
        <v>90</v>
      </c>
      <c r="C164" s="43" t="s">
        <v>35</v>
      </c>
      <c r="D164" s="43" t="s">
        <v>27</v>
      </c>
      <c r="E164" s="43" t="s">
        <v>18</v>
      </c>
      <c r="F164" s="43" t="s">
        <v>155</v>
      </c>
      <c r="G164" s="43"/>
      <c r="H164" s="44">
        <f>H165</f>
        <v>150</v>
      </c>
      <c r="I164" s="57"/>
    </row>
    <row r="165" spans="1:9" s="4" customFormat="1" ht="36" x14ac:dyDescent="0.35">
      <c r="A165" s="116"/>
      <c r="B165" s="117" t="s">
        <v>77</v>
      </c>
      <c r="C165" s="43" t="s">
        <v>35</v>
      </c>
      <c r="D165" s="43" t="s">
        <v>27</v>
      </c>
      <c r="E165" s="43" t="s">
        <v>18</v>
      </c>
      <c r="F165" s="43" t="s">
        <v>155</v>
      </c>
      <c r="G165" s="43" t="s">
        <v>65</v>
      </c>
      <c r="H165" s="44">
        <v>150</v>
      </c>
      <c r="I165" s="57"/>
    </row>
    <row r="166" spans="1:9" s="4" customFormat="1" ht="54" x14ac:dyDescent="0.35">
      <c r="A166" s="116"/>
      <c r="B166" s="50" t="s">
        <v>509</v>
      </c>
      <c r="C166" s="41" t="s">
        <v>35</v>
      </c>
      <c r="D166" s="41" t="s">
        <v>27</v>
      </c>
      <c r="E166" s="41" t="s">
        <v>18</v>
      </c>
      <c r="F166" s="41" t="s">
        <v>156</v>
      </c>
      <c r="G166" s="41"/>
      <c r="H166" s="161">
        <f>H167</f>
        <v>50</v>
      </c>
      <c r="I166" s="57"/>
    </row>
    <row r="167" spans="1:9" s="4" customFormat="1" ht="54" x14ac:dyDescent="0.35">
      <c r="A167" s="116"/>
      <c r="B167" s="50" t="s">
        <v>510</v>
      </c>
      <c r="C167" s="41" t="s">
        <v>35</v>
      </c>
      <c r="D167" s="41" t="s">
        <v>27</v>
      </c>
      <c r="E167" s="41" t="s">
        <v>18</v>
      </c>
      <c r="F167" s="41" t="s">
        <v>157</v>
      </c>
      <c r="G167" s="41"/>
      <c r="H167" s="161">
        <f>H168</f>
        <v>50</v>
      </c>
      <c r="I167" s="57"/>
    </row>
    <row r="168" spans="1:9" s="4" customFormat="1" ht="36" x14ac:dyDescent="0.35">
      <c r="A168" s="116"/>
      <c r="B168" s="50" t="s">
        <v>77</v>
      </c>
      <c r="C168" s="41" t="s">
        <v>35</v>
      </c>
      <c r="D168" s="41" t="s">
        <v>27</v>
      </c>
      <c r="E168" s="41" t="s">
        <v>18</v>
      </c>
      <c r="F168" s="41" t="s">
        <v>157</v>
      </c>
      <c r="G168" s="41" t="s">
        <v>65</v>
      </c>
      <c r="H168" s="161">
        <v>50</v>
      </c>
      <c r="I168" s="57"/>
    </row>
    <row r="169" spans="1:9" s="4" customFormat="1" ht="18" x14ac:dyDescent="0.35">
      <c r="A169" s="124" t="s">
        <v>243</v>
      </c>
      <c r="B169" s="79" t="s">
        <v>49</v>
      </c>
      <c r="C169" s="45">
        <v>992</v>
      </c>
      <c r="D169" s="45">
        <v>10</v>
      </c>
      <c r="E169" s="45"/>
      <c r="F169" s="45"/>
      <c r="G169" s="45"/>
      <c r="H169" s="46">
        <f>H170+H176</f>
        <v>690</v>
      </c>
      <c r="I169" s="57"/>
    </row>
    <row r="170" spans="1:9" s="4" customFormat="1" ht="18" x14ac:dyDescent="0.35">
      <c r="A170" s="116"/>
      <c r="B170" s="78" t="s">
        <v>50</v>
      </c>
      <c r="C170" s="43">
        <v>992</v>
      </c>
      <c r="D170" s="43">
        <v>10</v>
      </c>
      <c r="E170" s="43" t="s">
        <v>18</v>
      </c>
      <c r="F170" s="43"/>
      <c r="G170" s="43"/>
      <c r="H170" s="44">
        <f>H171</f>
        <v>650</v>
      </c>
      <c r="I170" s="57"/>
    </row>
    <row r="171" spans="1:9" s="4" customFormat="1" ht="18" x14ac:dyDescent="0.35">
      <c r="A171" s="116"/>
      <c r="B171" s="78" t="s">
        <v>75</v>
      </c>
      <c r="C171" s="43">
        <v>992</v>
      </c>
      <c r="D171" s="43">
        <v>10</v>
      </c>
      <c r="E171" s="43" t="s">
        <v>18</v>
      </c>
      <c r="F171" s="43" t="s">
        <v>115</v>
      </c>
      <c r="G171" s="43"/>
      <c r="H171" s="44">
        <f>H172</f>
        <v>650</v>
      </c>
      <c r="I171" s="57"/>
    </row>
    <row r="172" spans="1:9" s="4" customFormat="1" ht="36" x14ac:dyDescent="0.35">
      <c r="A172" s="116"/>
      <c r="B172" s="78" t="s">
        <v>82</v>
      </c>
      <c r="C172" s="43">
        <v>992</v>
      </c>
      <c r="D172" s="43">
        <v>10</v>
      </c>
      <c r="E172" s="43" t="s">
        <v>18</v>
      </c>
      <c r="F172" s="43" t="s">
        <v>158</v>
      </c>
      <c r="G172" s="43"/>
      <c r="H172" s="44">
        <f>H173</f>
        <v>650</v>
      </c>
      <c r="I172" s="57"/>
    </row>
    <row r="173" spans="1:9" s="4" customFormat="1" ht="18" x14ac:dyDescent="0.35">
      <c r="A173" s="116"/>
      <c r="B173" s="78" t="s">
        <v>103</v>
      </c>
      <c r="C173" s="43" t="s">
        <v>35</v>
      </c>
      <c r="D173" s="43" t="s">
        <v>24</v>
      </c>
      <c r="E173" s="43" t="s">
        <v>18</v>
      </c>
      <c r="F173" s="43" t="s">
        <v>159</v>
      </c>
      <c r="G173" s="43"/>
      <c r="H173" s="44">
        <f>H175+H174</f>
        <v>650</v>
      </c>
      <c r="I173" s="57"/>
    </row>
    <row r="174" spans="1:9" s="4" customFormat="1" ht="36" x14ac:dyDescent="0.35">
      <c r="A174" s="116"/>
      <c r="B174" s="78" t="s">
        <v>77</v>
      </c>
      <c r="C174" s="43" t="s">
        <v>35</v>
      </c>
      <c r="D174" s="43" t="s">
        <v>24</v>
      </c>
      <c r="E174" s="43" t="s">
        <v>18</v>
      </c>
      <c r="F174" s="43" t="s">
        <v>577</v>
      </c>
      <c r="G174" s="43" t="s">
        <v>65</v>
      </c>
      <c r="H174" s="44">
        <v>3.1</v>
      </c>
      <c r="I174" s="57"/>
    </row>
    <row r="175" spans="1:9" s="4" customFormat="1" ht="18" x14ac:dyDescent="0.35">
      <c r="A175" s="116"/>
      <c r="B175" s="117" t="s">
        <v>91</v>
      </c>
      <c r="C175" s="43" t="s">
        <v>35</v>
      </c>
      <c r="D175" s="43" t="s">
        <v>24</v>
      </c>
      <c r="E175" s="43" t="s">
        <v>18</v>
      </c>
      <c r="F175" s="43" t="s">
        <v>159</v>
      </c>
      <c r="G175" s="43" t="s">
        <v>92</v>
      </c>
      <c r="H175" s="44">
        <v>646.9</v>
      </c>
      <c r="I175" s="57"/>
    </row>
    <row r="176" spans="1:9" s="4" customFormat="1" ht="18" x14ac:dyDescent="0.35">
      <c r="A176" s="116"/>
      <c r="B176" s="78" t="s">
        <v>57</v>
      </c>
      <c r="C176" s="43" t="s">
        <v>35</v>
      </c>
      <c r="D176" s="43" t="s">
        <v>24</v>
      </c>
      <c r="E176" s="43" t="s">
        <v>22</v>
      </c>
      <c r="F176" s="43"/>
      <c r="G176" s="43"/>
      <c r="H176" s="44">
        <f>H177</f>
        <v>40</v>
      </c>
      <c r="I176" s="57"/>
    </row>
    <row r="177" spans="1:9" s="4" customFormat="1" ht="72" x14ac:dyDescent="0.35">
      <c r="A177" s="116"/>
      <c r="B177" s="78" t="s">
        <v>490</v>
      </c>
      <c r="C177" s="43">
        <v>992</v>
      </c>
      <c r="D177" s="43">
        <v>10</v>
      </c>
      <c r="E177" s="43" t="s">
        <v>22</v>
      </c>
      <c r="F177" s="43" t="s">
        <v>160</v>
      </c>
      <c r="G177" s="43"/>
      <c r="H177" s="44">
        <f>H178</f>
        <v>40</v>
      </c>
      <c r="I177" s="57"/>
    </row>
    <row r="178" spans="1:9" s="4" customFormat="1" ht="54" x14ac:dyDescent="0.35">
      <c r="A178" s="116"/>
      <c r="B178" s="78" t="str">
        <f>Прил.3!C74</f>
        <v>Основное мероприятие "Поддержка социально - ориентированных некоммерческих организаций в Новодмитриевском сельском поселении"</v>
      </c>
      <c r="C178" s="43">
        <v>992</v>
      </c>
      <c r="D178" s="43">
        <v>10</v>
      </c>
      <c r="E178" s="43" t="s">
        <v>22</v>
      </c>
      <c r="F178" s="43" t="s">
        <v>161</v>
      </c>
      <c r="G178" s="43"/>
      <c r="H178" s="44">
        <f>H179</f>
        <v>40</v>
      </c>
      <c r="I178" s="57"/>
    </row>
    <row r="179" spans="1:9" s="4" customFormat="1" ht="36" x14ac:dyDescent="0.35">
      <c r="A179" s="116"/>
      <c r="B179" s="78" t="s">
        <v>93</v>
      </c>
      <c r="C179" s="43">
        <v>992</v>
      </c>
      <c r="D179" s="43">
        <v>10</v>
      </c>
      <c r="E179" s="43" t="s">
        <v>22</v>
      </c>
      <c r="F179" s="43" t="s">
        <v>162</v>
      </c>
      <c r="G179" s="43"/>
      <c r="H179" s="44">
        <f>H180</f>
        <v>40</v>
      </c>
      <c r="I179" s="57"/>
    </row>
    <row r="180" spans="1:9" s="4" customFormat="1" ht="36" x14ac:dyDescent="0.35">
      <c r="A180" s="116"/>
      <c r="B180" s="78" t="s">
        <v>89</v>
      </c>
      <c r="C180" s="43">
        <v>992</v>
      </c>
      <c r="D180" s="43">
        <v>10</v>
      </c>
      <c r="E180" s="43" t="s">
        <v>22</v>
      </c>
      <c r="F180" s="43" t="s">
        <v>162</v>
      </c>
      <c r="G180" s="43" t="s">
        <v>88</v>
      </c>
      <c r="H180" s="44">
        <v>40</v>
      </c>
      <c r="I180" s="57"/>
    </row>
    <row r="181" spans="1:9" s="4" customFormat="1" ht="18" x14ac:dyDescent="0.35">
      <c r="A181" s="124" t="s">
        <v>244</v>
      </c>
      <c r="B181" s="79" t="s">
        <v>294</v>
      </c>
      <c r="C181" s="45">
        <v>992</v>
      </c>
      <c r="D181" s="45" t="s">
        <v>41</v>
      </c>
      <c r="E181" s="45"/>
      <c r="F181" s="45"/>
      <c r="G181" s="45"/>
      <c r="H181" s="46">
        <f>H182</f>
        <v>1095.5</v>
      </c>
      <c r="I181" s="57"/>
    </row>
    <row r="182" spans="1:9" s="4" customFormat="1" ht="18" x14ac:dyDescent="0.35">
      <c r="A182" s="116"/>
      <c r="B182" s="78" t="s">
        <v>62</v>
      </c>
      <c r="C182" s="43">
        <v>992</v>
      </c>
      <c r="D182" s="43" t="s">
        <v>41</v>
      </c>
      <c r="E182" s="43" t="s">
        <v>20</v>
      </c>
      <c r="F182" s="43"/>
      <c r="G182" s="43"/>
      <c r="H182" s="44">
        <f>H183</f>
        <v>1095.5</v>
      </c>
      <c r="I182" s="57"/>
    </row>
    <row r="183" spans="1:9" s="4" customFormat="1" ht="72" x14ac:dyDescent="0.35">
      <c r="A183" s="116"/>
      <c r="B183" s="78" t="s">
        <v>491</v>
      </c>
      <c r="C183" s="43">
        <v>992</v>
      </c>
      <c r="D183" s="43" t="s">
        <v>41</v>
      </c>
      <c r="E183" s="43" t="s">
        <v>20</v>
      </c>
      <c r="F183" s="43" t="s">
        <v>163</v>
      </c>
      <c r="G183" s="43"/>
      <c r="H183" s="44">
        <f>H184</f>
        <v>1095.5</v>
      </c>
      <c r="I183" s="57"/>
    </row>
    <row r="184" spans="1:9" s="4" customFormat="1" ht="18" x14ac:dyDescent="0.35">
      <c r="A184" s="116"/>
      <c r="B184" s="78" t="s">
        <v>177</v>
      </c>
      <c r="C184" s="43">
        <v>992</v>
      </c>
      <c r="D184" s="43" t="s">
        <v>41</v>
      </c>
      <c r="E184" s="43" t="s">
        <v>20</v>
      </c>
      <c r="F184" s="43" t="s">
        <v>170</v>
      </c>
      <c r="G184" s="43"/>
      <c r="H184" s="44">
        <f>H185</f>
        <v>1095.5</v>
      </c>
      <c r="I184" s="57"/>
    </row>
    <row r="185" spans="1:9" s="4" customFormat="1" ht="36" x14ac:dyDescent="0.35">
      <c r="A185" s="116"/>
      <c r="B185" s="78" t="str">
        <f>Прил.3!C59</f>
        <v>Основное мероприятие "Мероприятия в области физической культуры и спорта"</v>
      </c>
      <c r="C185" s="43">
        <v>992</v>
      </c>
      <c r="D185" s="43" t="s">
        <v>41</v>
      </c>
      <c r="E185" s="43" t="s">
        <v>20</v>
      </c>
      <c r="F185" s="43" t="s">
        <v>173</v>
      </c>
      <c r="G185" s="43"/>
      <c r="H185" s="44">
        <f>H186</f>
        <v>1095.5</v>
      </c>
      <c r="I185" s="57"/>
    </row>
    <row r="186" spans="1:9" s="4" customFormat="1" ht="18" x14ac:dyDescent="0.35">
      <c r="A186" s="116"/>
      <c r="B186" s="78" t="s">
        <v>100</v>
      </c>
      <c r="C186" s="43">
        <v>992</v>
      </c>
      <c r="D186" s="43" t="s">
        <v>41</v>
      </c>
      <c r="E186" s="43" t="s">
        <v>20</v>
      </c>
      <c r="F186" s="43" t="s">
        <v>171</v>
      </c>
      <c r="G186" s="43"/>
      <c r="H186" s="44">
        <f>H188+H187</f>
        <v>1095.5</v>
      </c>
      <c r="I186" s="57"/>
    </row>
    <row r="187" spans="1:9" s="4" customFormat="1" ht="54" x14ac:dyDescent="0.35">
      <c r="A187" s="116"/>
      <c r="B187" s="77" t="s">
        <v>74</v>
      </c>
      <c r="C187" s="43">
        <v>992</v>
      </c>
      <c r="D187" s="43" t="s">
        <v>41</v>
      </c>
      <c r="E187" s="43" t="s">
        <v>20</v>
      </c>
      <c r="F187" s="43" t="s">
        <v>171</v>
      </c>
      <c r="G187" s="43" t="s">
        <v>64</v>
      </c>
      <c r="H187" s="44">
        <v>322.5</v>
      </c>
      <c r="I187" s="57"/>
    </row>
    <row r="188" spans="1:9" s="4" customFormat="1" ht="36" x14ac:dyDescent="0.35">
      <c r="A188" s="116"/>
      <c r="B188" s="78" t="s">
        <v>77</v>
      </c>
      <c r="C188" s="43">
        <v>992</v>
      </c>
      <c r="D188" s="43" t="s">
        <v>41</v>
      </c>
      <c r="E188" s="43" t="s">
        <v>20</v>
      </c>
      <c r="F188" s="43" t="s">
        <v>171</v>
      </c>
      <c r="G188" s="182" t="s">
        <v>65</v>
      </c>
      <c r="H188" s="183">
        <f>30+569.5+82.9+90.6</f>
        <v>773</v>
      </c>
      <c r="I188" s="57">
        <v>90.6</v>
      </c>
    </row>
    <row r="189" spans="1:9" s="4" customFormat="1" ht="18" x14ac:dyDescent="0.35">
      <c r="A189" s="124" t="s">
        <v>245</v>
      </c>
      <c r="B189" s="79" t="s">
        <v>58</v>
      </c>
      <c r="C189" s="45">
        <v>992</v>
      </c>
      <c r="D189" s="45" t="s">
        <v>34</v>
      </c>
      <c r="E189" s="45"/>
      <c r="F189" s="56"/>
      <c r="G189" s="45"/>
      <c r="H189" s="46">
        <f>H190</f>
        <v>150</v>
      </c>
      <c r="I189" s="57"/>
    </row>
    <row r="190" spans="1:9" s="4" customFormat="1" ht="18" x14ac:dyDescent="0.35">
      <c r="A190" s="116"/>
      <c r="B190" s="78" t="s">
        <v>59</v>
      </c>
      <c r="C190" s="43">
        <v>992</v>
      </c>
      <c r="D190" s="43" t="s">
        <v>34</v>
      </c>
      <c r="E190" s="43" t="s">
        <v>20</v>
      </c>
      <c r="F190" s="52"/>
      <c r="G190" s="43"/>
      <c r="H190" s="44">
        <f>H191</f>
        <v>150</v>
      </c>
      <c r="I190" s="57"/>
    </row>
    <row r="191" spans="1:9" s="4" customFormat="1" ht="72" x14ac:dyDescent="0.35">
      <c r="A191" s="116"/>
      <c r="B191" s="78" t="s">
        <v>483</v>
      </c>
      <c r="C191" s="43">
        <v>992</v>
      </c>
      <c r="D191" s="43" t="s">
        <v>34</v>
      </c>
      <c r="E191" s="43" t="s">
        <v>20</v>
      </c>
      <c r="F191" s="43" t="s">
        <v>164</v>
      </c>
      <c r="G191" s="43"/>
      <c r="H191" s="44">
        <f>H192</f>
        <v>150</v>
      </c>
      <c r="I191" s="57"/>
    </row>
    <row r="192" spans="1:9" s="4" customFormat="1" ht="36" x14ac:dyDescent="0.35">
      <c r="A192" s="116"/>
      <c r="B192" s="78" t="str">
        <f>Прил.3!C87</f>
        <v>Основное мероприятие "Информационное обеспечение и сопровождение"</v>
      </c>
      <c r="C192" s="43">
        <v>992</v>
      </c>
      <c r="D192" s="43" t="s">
        <v>34</v>
      </c>
      <c r="E192" s="43" t="s">
        <v>20</v>
      </c>
      <c r="F192" s="43" t="s">
        <v>165</v>
      </c>
      <c r="G192" s="43"/>
      <c r="H192" s="44">
        <f>H193</f>
        <v>150</v>
      </c>
      <c r="I192" s="57"/>
    </row>
    <row r="193" spans="1:9" s="4" customFormat="1" ht="36" x14ac:dyDescent="0.35">
      <c r="A193" s="116"/>
      <c r="B193" s="78" t="s">
        <v>94</v>
      </c>
      <c r="C193" s="43">
        <v>992</v>
      </c>
      <c r="D193" s="43" t="s">
        <v>34</v>
      </c>
      <c r="E193" s="43" t="s">
        <v>20</v>
      </c>
      <c r="F193" s="43" t="s">
        <v>166</v>
      </c>
      <c r="G193" s="43"/>
      <c r="H193" s="44">
        <f>H194</f>
        <v>150</v>
      </c>
      <c r="I193" s="57"/>
    </row>
    <row r="194" spans="1:9" s="4" customFormat="1" ht="36" x14ac:dyDescent="0.35">
      <c r="A194" s="116"/>
      <c r="B194" s="117" t="s">
        <v>77</v>
      </c>
      <c r="C194" s="43">
        <v>992</v>
      </c>
      <c r="D194" s="43" t="s">
        <v>34</v>
      </c>
      <c r="E194" s="43" t="s">
        <v>20</v>
      </c>
      <c r="F194" s="43" t="s">
        <v>166</v>
      </c>
      <c r="G194" s="43" t="s">
        <v>65</v>
      </c>
      <c r="H194" s="44">
        <v>150</v>
      </c>
      <c r="I194" s="57"/>
    </row>
    <row r="195" spans="1:9" s="121" customFormat="1" ht="34.799999999999997" x14ac:dyDescent="0.3">
      <c r="A195" s="124" t="s">
        <v>285</v>
      </c>
      <c r="B195" s="79" t="s">
        <v>313</v>
      </c>
      <c r="C195" s="45" t="s">
        <v>35</v>
      </c>
      <c r="D195" s="45" t="s">
        <v>55</v>
      </c>
      <c r="E195" s="45"/>
      <c r="F195" s="45"/>
      <c r="G195" s="45"/>
      <c r="H195" s="46">
        <f>H196</f>
        <v>2</v>
      </c>
      <c r="I195" s="186"/>
    </row>
    <row r="196" spans="1:9" s="4" customFormat="1" ht="36" x14ac:dyDescent="0.35">
      <c r="A196" s="116"/>
      <c r="B196" s="78" t="s">
        <v>314</v>
      </c>
      <c r="C196" s="43" t="s">
        <v>35</v>
      </c>
      <c r="D196" s="43" t="s">
        <v>55</v>
      </c>
      <c r="E196" s="43" t="s">
        <v>18</v>
      </c>
      <c r="F196" s="43"/>
      <c r="G196" s="43"/>
      <c r="H196" s="44">
        <f>H197</f>
        <v>2</v>
      </c>
      <c r="I196" s="57"/>
    </row>
    <row r="197" spans="1:9" s="4" customFormat="1" ht="18" x14ac:dyDescent="0.35">
      <c r="A197" s="116"/>
      <c r="B197" s="78" t="s">
        <v>286</v>
      </c>
      <c r="C197" s="43" t="s">
        <v>35</v>
      </c>
      <c r="D197" s="43" t="s">
        <v>55</v>
      </c>
      <c r="E197" s="43" t="s">
        <v>18</v>
      </c>
      <c r="F197" s="43" t="s">
        <v>287</v>
      </c>
      <c r="G197" s="43"/>
      <c r="H197" s="44">
        <f>H198</f>
        <v>2</v>
      </c>
      <c r="I197" s="57"/>
    </row>
    <row r="198" spans="1:9" s="4" customFormat="1" ht="18" x14ac:dyDescent="0.35">
      <c r="A198" s="116"/>
      <c r="B198" s="78" t="s">
        <v>288</v>
      </c>
      <c r="C198" s="43" t="s">
        <v>35</v>
      </c>
      <c r="D198" s="43" t="s">
        <v>55</v>
      </c>
      <c r="E198" s="43" t="s">
        <v>18</v>
      </c>
      <c r="F198" s="43" t="s">
        <v>289</v>
      </c>
      <c r="G198" s="43"/>
      <c r="H198" s="44">
        <f>H199</f>
        <v>2</v>
      </c>
      <c r="I198" s="57"/>
    </row>
    <row r="199" spans="1:9" s="4" customFormat="1" ht="36" x14ac:dyDescent="0.35">
      <c r="A199" s="116"/>
      <c r="B199" s="78" t="s">
        <v>290</v>
      </c>
      <c r="C199" s="43" t="s">
        <v>35</v>
      </c>
      <c r="D199" s="43" t="s">
        <v>55</v>
      </c>
      <c r="E199" s="43" t="s">
        <v>18</v>
      </c>
      <c r="F199" s="43" t="s">
        <v>291</v>
      </c>
      <c r="G199" s="43"/>
      <c r="H199" s="44">
        <f>H200</f>
        <v>2</v>
      </c>
      <c r="I199" s="57"/>
    </row>
    <row r="200" spans="1:9" s="4" customFormat="1" ht="18" x14ac:dyDescent="0.35">
      <c r="A200" s="116"/>
      <c r="B200" s="78" t="s">
        <v>292</v>
      </c>
      <c r="C200" s="43" t="s">
        <v>35</v>
      </c>
      <c r="D200" s="43" t="s">
        <v>55</v>
      </c>
      <c r="E200" s="43" t="s">
        <v>18</v>
      </c>
      <c r="F200" s="43" t="s">
        <v>291</v>
      </c>
      <c r="G200" s="43" t="s">
        <v>293</v>
      </c>
      <c r="H200" s="44">
        <v>2</v>
      </c>
      <c r="I200" s="57"/>
    </row>
    <row r="201" spans="1:9" s="4" customFormat="1" ht="18" x14ac:dyDescent="0.35">
      <c r="A201" s="254" t="s">
        <v>323</v>
      </c>
      <c r="B201" s="254"/>
      <c r="C201" s="254"/>
      <c r="D201" s="57"/>
      <c r="E201" s="57"/>
      <c r="F201" s="57"/>
      <c r="G201" s="57"/>
      <c r="H201" s="57"/>
      <c r="I201" s="57"/>
    </row>
    <row r="202" spans="1:9" s="4" customFormat="1" ht="18" x14ac:dyDescent="0.35">
      <c r="A202" s="254" t="s">
        <v>447</v>
      </c>
      <c r="B202" s="254"/>
      <c r="C202" s="254"/>
      <c r="D202" s="255"/>
      <c r="E202" s="255"/>
      <c r="F202" s="255"/>
      <c r="G202" s="255"/>
      <c r="H202" s="255"/>
      <c r="I202" s="57"/>
    </row>
    <row r="203" spans="1:9" s="4" customFormat="1" ht="18" x14ac:dyDescent="0.35">
      <c r="A203" s="57"/>
      <c r="B203" s="57"/>
      <c r="C203" s="57"/>
      <c r="D203" s="57"/>
      <c r="E203" s="57"/>
      <c r="F203" s="57"/>
      <c r="G203" s="57"/>
      <c r="H203" s="58"/>
      <c r="I203" s="57"/>
    </row>
    <row r="204" spans="1:9" s="4" customFormat="1" ht="18" x14ac:dyDescent="0.35">
      <c r="A204" s="57"/>
      <c r="B204" s="57"/>
      <c r="C204" s="57"/>
      <c r="D204" s="57"/>
      <c r="E204" s="57"/>
      <c r="F204" s="57"/>
      <c r="G204" s="57"/>
      <c r="H204" s="58"/>
      <c r="I204" s="57"/>
    </row>
    <row r="205" spans="1:9" s="4" customFormat="1" ht="18" x14ac:dyDescent="0.35">
      <c r="A205" s="57"/>
      <c r="B205" s="57"/>
      <c r="C205" s="57"/>
      <c r="D205" s="57"/>
      <c r="E205" s="57"/>
      <c r="F205" s="57"/>
      <c r="G205" s="57"/>
      <c r="H205" s="58"/>
      <c r="I205" s="57"/>
    </row>
    <row r="206" spans="1:9" s="4" customFormat="1" ht="18" x14ac:dyDescent="0.35">
      <c r="A206" s="57"/>
      <c r="B206" s="57"/>
      <c r="C206" s="57"/>
      <c r="D206" s="57"/>
      <c r="E206" s="57"/>
      <c r="F206" s="57"/>
      <c r="G206" s="57"/>
      <c r="H206" s="58"/>
      <c r="I206" s="57"/>
    </row>
    <row r="207" spans="1:9" s="4" customFormat="1" ht="18" x14ac:dyDescent="0.35">
      <c r="A207" s="57"/>
      <c r="B207" s="57"/>
      <c r="C207" s="57"/>
      <c r="D207" s="57"/>
      <c r="E207" s="57"/>
      <c r="F207" s="57"/>
      <c r="G207" s="57"/>
      <c r="H207" s="58"/>
      <c r="I207" s="57"/>
    </row>
    <row r="208" spans="1:9" s="4" customFormat="1" ht="18" x14ac:dyDescent="0.35">
      <c r="A208" s="57"/>
      <c r="B208" s="57"/>
      <c r="C208" s="57"/>
      <c r="D208" s="57"/>
      <c r="E208" s="57"/>
      <c r="F208" s="57"/>
      <c r="G208" s="57"/>
      <c r="H208" s="58"/>
      <c r="I208" s="57"/>
    </row>
    <row r="209" spans="1:9" s="4" customFormat="1" ht="18" x14ac:dyDescent="0.35">
      <c r="A209" s="57"/>
      <c r="B209" s="57"/>
      <c r="C209" s="57"/>
      <c r="D209" s="57"/>
      <c r="E209" s="57"/>
      <c r="F209" s="57"/>
      <c r="G209" s="57"/>
      <c r="H209" s="58"/>
      <c r="I209" s="57"/>
    </row>
    <row r="210" spans="1:9" s="4" customFormat="1" ht="18" x14ac:dyDescent="0.35">
      <c r="A210" s="57"/>
      <c r="B210" s="57"/>
      <c r="C210" s="57"/>
      <c r="D210" s="57"/>
      <c r="E210" s="57"/>
      <c r="F210" s="57"/>
      <c r="G210" s="57"/>
      <c r="H210" s="58"/>
      <c r="I210" s="57"/>
    </row>
    <row r="211" spans="1:9" s="4" customFormat="1" ht="18" x14ac:dyDescent="0.35">
      <c r="A211" s="57"/>
      <c r="B211" s="57"/>
      <c r="C211" s="57"/>
      <c r="D211" s="57"/>
      <c r="E211" s="57"/>
      <c r="F211" s="57"/>
      <c r="G211" s="57"/>
      <c r="H211" s="58"/>
      <c r="I211" s="57"/>
    </row>
    <row r="212" spans="1:9" s="4" customFormat="1" ht="18" x14ac:dyDescent="0.35">
      <c r="A212" s="57"/>
      <c r="B212" s="57"/>
      <c r="C212" s="57"/>
      <c r="D212" s="57"/>
      <c r="E212" s="57"/>
      <c r="F212" s="57"/>
      <c r="G212" s="247"/>
      <c r="H212" s="247"/>
      <c r="I212" s="57"/>
    </row>
    <row r="213" spans="1:9" s="4" customFormat="1" ht="18" x14ac:dyDescent="0.35">
      <c r="H213" s="67"/>
      <c r="I213" s="57"/>
    </row>
    <row r="214" spans="1:9" s="4" customFormat="1" ht="18" x14ac:dyDescent="0.35">
      <c r="H214" s="67"/>
      <c r="I214" s="57"/>
    </row>
    <row r="215" spans="1:9" s="4" customFormat="1" ht="18" x14ac:dyDescent="0.35">
      <c r="H215" s="67"/>
      <c r="I215" s="57"/>
    </row>
    <row r="216" spans="1:9" s="4" customFormat="1" ht="18" x14ac:dyDescent="0.35">
      <c r="H216" s="67"/>
      <c r="I216" s="57"/>
    </row>
    <row r="217" spans="1:9" s="4" customFormat="1" ht="18" x14ac:dyDescent="0.35">
      <c r="H217" s="67"/>
      <c r="I217" s="57"/>
    </row>
    <row r="218" spans="1:9" s="4" customFormat="1" ht="18" x14ac:dyDescent="0.35">
      <c r="H218" s="67"/>
      <c r="I218" s="57"/>
    </row>
    <row r="219" spans="1:9" s="4" customFormat="1" ht="18" x14ac:dyDescent="0.35">
      <c r="H219" s="67"/>
      <c r="I219" s="57"/>
    </row>
    <row r="220" spans="1:9" s="4" customFormat="1" ht="18" x14ac:dyDescent="0.35">
      <c r="H220" s="67"/>
      <c r="I220" s="57"/>
    </row>
    <row r="221" spans="1:9" s="4" customFormat="1" ht="18" x14ac:dyDescent="0.35">
      <c r="I221" s="57"/>
    </row>
    <row r="222" spans="1:9" s="4" customFormat="1" ht="18" x14ac:dyDescent="0.35">
      <c r="I222" s="57"/>
    </row>
    <row r="223" spans="1:9" s="4" customFormat="1" ht="18" x14ac:dyDescent="0.35">
      <c r="I223" s="57"/>
    </row>
    <row r="224" spans="1:9" s="4" customFormat="1" ht="18" x14ac:dyDescent="0.35">
      <c r="I224" s="57"/>
    </row>
    <row r="225" spans="9:9" s="4" customFormat="1" ht="18" x14ac:dyDescent="0.35">
      <c r="I225" s="57"/>
    </row>
    <row r="226" spans="9:9" s="4" customFormat="1" ht="18" x14ac:dyDescent="0.35">
      <c r="I226" s="57"/>
    </row>
    <row r="227" spans="9:9" s="4" customFormat="1" ht="18" x14ac:dyDescent="0.35">
      <c r="I227" s="57"/>
    </row>
    <row r="228" spans="9:9" s="4" customFormat="1" ht="18" x14ac:dyDescent="0.35">
      <c r="I228" s="57"/>
    </row>
    <row r="229" spans="9:9" s="4" customFormat="1" ht="18" x14ac:dyDescent="0.35">
      <c r="I229" s="57"/>
    </row>
    <row r="230" spans="9:9" s="4" customFormat="1" ht="18" x14ac:dyDescent="0.35">
      <c r="I230" s="57"/>
    </row>
    <row r="231" spans="9:9" s="4" customFormat="1" ht="18" x14ac:dyDescent="0.35">
      <c r="I231" s="57"/>
    </row>
    <row r="232" spans="9:9" s="4" customFormat="1" ht="18" x14ac:dyDescent="0.35">
      <c r="I232" s="57"/>
    </row>
    <row r="233" spans="9:9" s="4" customFormat="1" ht="18" x14ac:dyDescent="0.35">
      <c r="I233" s="57"/>
    </row>
    <row r="234" spans="9:9" s="4" customFormat="1" ht="18" x14ac:dyDescent="0.35">
      <c r="I234" s="57"/>
    </row>
    <row r="235" spans="9:9" s="4" customFormat="1" ht="18" x14ac:dyDescent="0.35">
      <c r="I235" s="57"/>
    </row>
    <row r="236" spans="9:9" s="4" customFormat="1" ht="18" x14ac:dyDescent="0.35">
      <c r="I236" s="57"/>
    </row>
    <row r="237" spans="9:9" s="4" customFormat="1" ht="18" x14ac:dyDescent="0.35">
      <c r="I237" s="57"/>
    </row>
    <row r="238" spans="9:9" s="4" customFormat="1" ht="18" x14ac:dyDescent="0.35">
      <c r="I238" s="57"/>
    </row>
    <row r="239" spans="9:9" s="4" customFormat="1" ht="18" x14ac:dyDescent="0.35">
      <c r="I239" s="57"/>
    </row>
    <row r="240" spans="9:9" s="4" customFormat="1" ht="18" x14ac:dyDescent="0.35">
      <c r="I240" s="57"/>
    </row>
    <row r="241" spans="9:9" s="4" customFormat="1" ht="18" x14ac:dyDescent="0.35">
      <c r="I241" s="57"/>
    </row>
    <row r="242" spans="9:9" s="4" customFormat="1" ht="18" x14ac:dyDescent="0.35">
      <c r="I242" s="57"/>
    </row>
    <row r="243" spans="9:9" s="4" customFormat="1" ht="18" x14ac:dyDescent="0.35">
      <c r="I243" s="57"/>
    </row>
    <row r="244" spans="9:9" s="4" customFormat="1" ht="18" x14ac:dyDescent="0.35">
      <c r="I244" s="57"/>
    </row>
    <row r="245" spans="9:9" s="4" customFormat="1" ht="18" x14ac:dyDescent="0.35">
      <c r="I245" s="57"/>
    </row>
    <row r="246" spans="9:9" s="4" customFormat="1" ht="18" x14ac:dyDescent="0.35">
      <c r="I246" s="57"/>
    </row>
    <row r="247" spans="9:9" s="4" customFormat="1" ht="18" x14ac:dyDescent="0.35">
      <c r="I247" s="57"/>
    </row>
    <row r="248" spans="9:9" s="4" customFormat="1" ht="18" x14ac:dyDescent="0.35">
      <c r="I248" s="57"/>
    </row>
    <row r="249" spans="9:9" s="4" customFormat="1" ht="18" x14ac:dyDescent="0.35">
      <c r="I249" s="57"/>
    </row>
    <row r="250" spans="9:9" s="4" customFormat="1" ht="18" x14ac:dyDescent="0.35">
      <c r="I250" s="57"/>
    </row>
    <row r="251" spans="9:9" s="4" customFormat="1" ht="18" x14ac:dyDescent="0.35">
      <c r="I251" s="57"/>
    </row>
    <row r="252" spans="9:9" s="4" customFormat="1" ht="18" x14ac:dyDescent="0.35">
      <c r="I252" s="57"/>
    </row>
    <row r="253" spans="9:9" s="4" customFormat="1" ht="18" x14ac:dyDescent="0.35">
      <c r="I253" s="57"/>
    </row>
    <row r="254" spans="9:9" s="4" customFormat="1" ht="18" x14ac:dyDescent="0.35">
      <c r="I254" s="57"/>
    </row>
    <row r="255" spans="9:9" s="4" customFormat="1" ht="18" x14ac:dyDescent="0.35">
      <c r="I255" s="57"/>
    </row>
    <row r="256" spans="9:9" s="4" customFormat="1" ht="18" x14ac:dyDescent="0.35">
      <c r="I256" s="57"/>
    </row>
    <row r="257" spans="9:9" s="4" customFormat="1" ht="18" x14ac:dyDescent="0.35">
      <c r="I257" s="57"/>
    </row>
    <row r="258" spans="9:9" s="4" customFormat="1" ht="18" x14ac:dyDescent="0.35">
      <c r="I258" s="57"/>
    </row>
    <row r="259" spans="9:9" s="4" customFormat="1" ht="18" x14ac:dyDescent="0.35">
      <c r="I259" s="57"/>
    </row>
    <row r="260" spans="9:9" s="4" customFormat="1" ht="18" x14ac:dyDescent="0.35">
      <c r="I260" s="57"/>
    </row>
    <row r="261" spans="9:9" s="4" customFormat="1" ht="18" x14ac:dyDescent="0.35">
      <c r="I261" s="57"/>
    </row>
    <row r="262" spans="9:9" s="4" customFormat="1" ht="18" x14ac:dyDescent="0.35">
      <c r="I262" s="57"/>
    </row>
    <row r="263" spans="9:9" s="4" customFormat="1" ht="18" x14ac:dyDescent="0.35">
      <c r="I263" s="57"/>
    </row>
    <row r="264" spans="9:9" s="4" customFormat="1" ht="18" x14ac:dyDescent="0.35">
      <c r="I264" s="57"/>
    </row>
    <row r="265" spans="9:9" s="4" customFormat="1" ht="18" x14ac:dyDescent="0.35">
      <c r="I265" s="57"/>
    </row>
    <row r="266" spans="9:9" s="4" customFormat="1" ht="18" x14ac:dyDescent="0.35">
      <c r="I266" s="57"/>
    </row>
    <row r="267" spans="9:9" s="4" customFormat="1" ht="18" x14ac:dyDescent="0.35">
      <c r="I267" s="57"/>
    </row>
    <row r="268" spans="9:9" s="4" customFormat="1" ht="18" x14ac:dyDescent="0.35">
      <c r="I268" s="57"/>
    </row>
    <row r="269" spans="9:9" s="4" customFormat="1" ht="18" x14ac:dyDescent="0.35">
      <c r="I269" s="57"/>
    </row>
    <row r="270" spans="9:9" s="4" customFormat="1" ht="18" x14ac:dyDescent="0.35">
      <c r="I270" s="57"/>
    </row>
    <row r="271" spans="9:9" s="4" customFormat="1" ht="18" x14ac:dyDescent="0.35">
      <c r="I271" s="57"/>
    </row>
    <row r="272" spans="9:9" s="4" customFormat="1" ht="18" x14ac:dyDescent="0.35">
      <c r="I272" s="57"/>
    </row>
    <row r="273" spans="9:9" s="4" customFormat="1" ht="18" x14ac:dyDescent="0.35">
      <c r="I273" s="57"/>
    </row>
    <row r="274" spans="9:9" s="4" customFormat="1" ht="18" x14ac:dyDescent="0.35">
      <c r="I274" s="57"/>
    </row>
    <row r="275" spans="9:9" s="4" customFormat="1" ht="18" x14ac:dyDescent="0.35">
      <c r="I275" s="57"/>
    </row>
    <row r="276" spans="9:9" s="4" customFormat="1" ht="18" x14ac:dyDescent="0.35">
      <c r="I276" s="57"/>
    </row>
    <row r="277" spans="9:9" s="4" customFormat="1" ht="18" x14ac:dyDescent="0.35">
      <c r="I277" s="57"/>
    </row>
    <row r="278" spans="9:9" s="4" customFormat="1" ht="18" x14ac:dyDescent="0.35">
      <c r="I278" s="57"/>
    </row>
    <row r="279" spans="9:9" s="4" customFormat="1" ht="18" x14ac:dyDescent="0.35">
      <c r="I279" s="57"/>
    </row>
    <row r="280" spans="9:9" s="4" customFormat="1" ht="18" x14ac:dyDescent="0.35">
      <c r="I280" s="57"/>
    </row>
    <row r="281" spans="9:9" s="4" customFormat="1" ht="18" x14ac:dyDescent="0.35">
      <c r="I281" s="57"/>
    </row>
    <row r="282" spans="9:9" s="4" customFormat="1" ht="18" x14ac:dyDescent="0.35">
      <c r="I282" s="57"/>
    </row>
    <row r="283" spans="9:9" s="4" customFormat="1" ht="18" x14ac:dyDescent="0.35">
      <c r="I283" s="57"/>
    </row>
    <row r="284" spans="9:9" s="4" customFormat="1" ht="18" x14ac:dyDescent="0.35">
      <c r="I284" s="57"/>
    </row>
    <row r="285" spans="9:9" s="4" customFormat="1" ht="18" x14ac:dyDescent="0.35">
      <c r="I285" s="57"/>
    </row>
    <row r="286" spans="9:9" s="4" customFormat="1" ht="18" x14ac:dyDescent="0.35">
      <c r="I286" s="57"/>
    </row>
    <row r="287" spans="9:9" s="4" customFormat="1" ht="18" x14ac:dyDescent="0.35">
      <c r="I287" s="57"/>
    </row>
    <row r="288" spans="9:9" s="4" customFormat="1" ht="18" x14ac:dyDescent="0.35">
      <c r="I288" s="57"/>
    </row>
    <row r="289" spans="9:9" s="4" customFormat="1" ht="18" x14ac:dyDescent="0.35">
      <c r="I289" s="57"/>
    </row>
    <row r="290" spans="9:9" s="4" customFormat="1" ht="18" x14ac:dyDescent="0.35">
      <c r="I290" s="57"/>
    </row>
    <row r="291" spans="9:9" s="4" customFormat="1" ht="18" x14ac:dyDescent="0.35">
      <c r="I291" s="57"/>
    </row>
    <row r="292" spans="9:9" s="4" customFormat="1" ht="18" x14ac:dyDescent="0.35">
      <c r="I292" s="57"/>
    </row>
    <row r="293" spans="9:9" s="4" customFormat="1" ht="18" x14ac:dyDescent="0.35">
      <c r="I293" s="57"/>
    </row>
    <row r="294" spans="9:9" s="4" customFormat="1" ht="18" x14ac:dyDescent="0.35">
      <c r="I294" s="57"/>
    </row>
    <row r="295" spans="9:9" s="4" customFormat="1" ht="18" x14ac:dyDescent="0.35">
      <c r="I295" s="57"/>
    </row>
    <row r="296" spans="9:9" s="4" customFormat="1" ht="18" x14ac:dyDescent="0.35">
      <c r="I296" s="57"/>
    </row>
    <row r="297" spans="9:9" s="4" customFormat="1" ht="18" x14ac:dyDescent="0.35">
      <c r="I297" s="57"/>
    </row>
    <row r="298" spans="9:9" s="4" customFormat="1" ht="18" x14ac:dyDescent="0.35">
      <c r="I298" s="57"/>
    </row>
    <row r="299" spans="9:9" s="4" customFormat="1" ht="18" x14ac:dyDescent="0.35">
      <c r="I299" s="57"/>
    </row>
    <row r="300" spans="9:9" s="4" customFormat="1" ht="18" x14ac:dyDescent="0.35">
      <c r="I300" s="57"/>
    </row>
    <row r="301" spans="9:9" s="4" customFormat="1" ht="18" x14ac:dyDescent="0.35">
      <c r="I301" s="57"/>
    </row>
    <row r="302" spans="9:9" s="4" customFormat="1" ht="18" x14ac:dyDescent="0.35">
      <c r="I302" s="57"/>
    </row>
    <row r="303" spans="9:9" s="4" customFormat="1" ht="18" x14ac:dyDescent="0.35">
      <c r="I303" s="57"/>
    </row>
    <row r="304" spans="9:9" s="4" customFormat="1" ht="18" x14ac:dyDescent="0.35">
      <c r="I304" s="57"/>
    </row>
    <row r="305" spans="9:9" s="4" customFormat="1" ht="18" x14ac:dyDescent="0.35">
      <c r="I305" s="57"/>
    </row>
    <row r="306" spans="9:9" s="4" customFormat="1" ht="18" x14ac:dyDescent="0.35">
      <c r="I306" s="57"/>
    </row>
    <row r="307" spans="9:9" s="4" customFormat="1" ht="18" x14ac:dyDescent="0.35">
      <c r="I307" s="57"/>
    </row>
    <row r="308" spans="9:9" s="4" customFormat="1" ht="18" x14ac:dyDescent="0.35">
      <c r="I308" s="57"/>
    </row>
    <row r="309" spans="9:9" s="4" customFormat="1" ht="18" x14ac:dyDescent="0.35">
      <c r="I309" s="57"/>
    </row>
    <row r="310" spans="9:9" s="4" customFormat="1" ht="18" x14ac:dyDescent="0.35">
      <c r="I310" s="57"/>
    </row>
    <row r="311" spans="9:9" s="4" customFormat="1" ht="18" x14ac:dyDescent="0.35">
      <c r="I311" s="57"/>
    </row>
    <row r="312" spans="9:9" s="4" customFormat="1" ht="18" x14ac:dyDescent="0.35">
      <c r="I312" s="57"/>
    </row>
    <row r="313" spans="9:9" s="4" customFormat="1" ht="18" x14ac:dyDescent="0.35">
      <c r="I313" s="57"/>
    </row>
    <row r="314" spans="9:9" s="4" customFormat="1" ht="18" x14ac:dyDescent="0.35">
      <c r="I314" s="57"/>
    </row>
    <row r="315" spans="9:9" s="4" customFormat="1" ht="18" x14ac:dyDescent="0.35">
      <c r="I315" s="57"/>
    </row>
    <row r="316" spans="9:9" s="4" customFormat="1" ht="18" x14ac:dyDescent="0.35">
      <c r="I316" s="57"/>
    </row>
    <row r="317" spans="9:9" s="4" customFormat="1" ht="18" x14ac:dyDescent="0.35">
      <c r="I317" s="57"/>
    </row>
    <row r="318" spans="9:9" s="4" customFormat="1" ht="18" x14ac:dyDescent="0.35">
      <c r="I318" s="57"/>
    </row>
    <row r="319" spans="9:9" s="4" customFormat="1" ht="18" x14ac:dyDescent="0.35">
      <c r="I319" s="57"/>
    </row>
    <row r="320" spans="9:9" s="4" customFormat="1" ht="18" x14ac:dyDescent="0.35">
      <c r="I320" s="57"/>
    </row>
    <row r="321" spans="9:9" s="4" customFormat="1" ht="18" x14ac:dyDescent="0.35">
      <c r="I321" s="57"/>
    </row>
    <row r="322" spans="9:9" s="4" customFormat="1" ht="18" x14ac:dyDescent="0.35">
      <c r="I322" s="57"/>
    </row>
    <row r="323" spans="9:9" s="4" customFormat="1" ht="18" x14ac:dyDescent="0.35">
      <c r="I323" s="57"/>
    </row>
    <row r="324" spans="9:9" s="4" customFormat="1" ht="18" x14ac:dyDescent="0.35">
      <c r="I324" s="57"/>
    </row>
    <row r="325" spans="9:9" s="4" customFormat="1" ht="18" x14ac:dyDescent="0.35">
      <c r="I325" s="57"/>
    </row>
    <row r="326" spans="9:9" s="4" customFormat="1" ht="18" x14ac:dyDescent="0.35">
      <c r="I326" s="57"/>
    </row>
    <row r="327" spans="9:9" s="4" customFormat="1" ht="18" x14ac:dyDescent="0.35">
      <c r="I327" s="57"/>
    </row>
    <row r="328" spans="9:9" s="4" customFormat="1" ht="18" x14ac:dyDescent="0.35">
      <c r="I328" s="57"/>
    </row>
    <row r="329" spans="9:9" s="4" customFormat="1" ht="18" x14ac:dyDescent="0.35">
      <c r="I329" s="57"/>
    </row>
    <row r="330" spans="9:9" s="4" customFormat="1" ht="18" x14ac:dyDescent="0.35">
      <c r="I330" s="57"/>
    </row>
    <row r="331" spans="9:9" s="4" customFormat="1" ht="18" x14ac:dyDescent="0.35">
      <c r="I331" s="57"/>
    </row>
    <row r="332" spans="9:9" s="4" customFormat="1" ht="18" x14ac:dyDescent="0.35">
      <c r="I332" s="57"/>
    </row>
    <row r="333" spans="9:9" s="4" customFormat="1" ht="18" x14ac:dyDescent="0.35">
      <c r="I333" s="57"/>
    </row>
    <row r="334" spans="9:9" s="4" customFormat="1" ht="18" x14ac:dyDescent="0.35">
      <c r="I334" s="57"/>
    </row>
    <row r="335" spans="9:9" s="4" customFormat="1" ht="18" x14ac:dyDescent="0.35">
      <c r="I335" s="57"/>
    </row>
    <row r="336" spans="9:9" s="4" customFormat="1" ht="18" x14ac:dyDescent="0.35">
      <c r="I336" s="57"/>
    </row>
    <row r="337" spans="9:9" s="4" customFormat="1" ht="18" x14ac:dyDescent="0.35">
      <c r="I337" s="57"/>
    </row>
    <row r="338" spans="9:9" s="4" customFormat="1" ht="18" x14ac:dyDescent="0.35">
      <c r="I338" s="57"/>
    </row>
    <row r="339" spans="9:9" s="4" customFormat="1" ht="18" x14ac:dyDescent="0.35">
      <c r="I339" s="57"/>
    </row>
    <row r="340" spans="9:9" s="4" customFormat="1" ht="18" x14ac:dyDescent="0.35">
      <c r="I340" s="57"/>
    </row>
    <row r="341" spans="9:9" s="4" customFormat="1" ht="18" x14ac:dyDescent="0.35">
      <c r="I341" s="57"/>
    </row>
    <row r="342" spans="9:9" s="4" customFormat="1" ht="18" x14ac:dyDescent="0.35">
      <c r="I342" s="57"/>
    </row>
    <row r="343" spans="9:9" s="4" customFormat="1" ht="18" x14ac:dyDescent="0.35">
      <c r="I343" s="57"/>
    </row>
    <row r="344" spans="9:9" s="4" customFormat="1" ht="18" x14ac:dyDescent="0.35">
      <c r="I344" s="57"/>
    </row>
    <row r="345" spans="9:9" s="4" customFormat="1" ht="18" x14ac:dyDescent="0.35">
      <c r="I345" s="57"/>
    </row>
    <row r="346" spans="9:9" s="4" customFormat="1" ht="18" x14ac:dyDescent="0.35">
      <c r="I346" s="57"/>
    </row>
    <row r="347" spans="9:9" s="4" customFormat="1" ht="18" x14ac:dyDescent="0.35">
      <c r="I347" s="57"/>
    </row>
    <row r="348" spans="9:9" s="4" customFormat="1" ht="18" x14ac:dyDescent="0.35">
      <c r="I348" s="57"/>
    </row>
    <row r="349" spans="9:9" s="4" customFormat="1" ht="18" x14ac:dyDescent="0.35">
      <c r="I349" s="57"/>
    </row>
    <row r="350" spans="9:9" s="4" customFormat="1" ht="18" x14ac:dyDescent="0.35">
      <c r="I350" s="57"/>
    </row>
    <row r="351" spans="9:9" s="4" customFormat="1" ht="18" x14ac:dyDescent="0.35">
      <c r="I351" s="57"/>
    </row>
    <row r="352" spans="9:9" s="4" customFormat="1" ht="18" x14ac:dyDescent="0.35">
      <c r="I352" s="57"/>
    </row>
    <row r="353" spans="9:9" s="4" customFormat="1" ht="18" x14ac:dyDescent="0.35">
      <c r="I353" s="57"/>
    </row>
    <row r="354" spans="9:9" s="4" customFormat="1" ht="18" x14ac:dyDescent="0.35">
      <c r="I354" s="57"/>
    </row>
    <row r="355" spans="9:9" s="4" customFormat="1" ht="18" x14ac:dyDescent="0.35">
      <c r="I355" s="57"/>
    </row>
    <row r="356" spans="9:9" s="4" customFormat="1" ht="18" x14ac:dyDescent="0.35">
      <c r="I356" s="57"/>
    </row>
    <row r="357" spans="9:9" s="4" customFormat="1" ht="18" x14ac:dyDescent="0.35">
      <c r="I357" s="57"/>
    </row>
    <row r="358" spans="9:9" s="4" customFormat="1" ht="18" x14ac:dyDescent="0.35">
      <c r="I358" s="57"/>
    </row>
    <row r="359" spans="9:9" s="4" customFormat="1" ht="18" x14ac:dyDescent="0.35">
      <c r="I359" s="57"/>
    </row>
    <row r="360" spans="9:9" s="4" customFormat="1" ht="18" x14ac:dyDescent="0.35">
      <c r="I360" s="57"/>
    </row>
    <row r="361" spans="9:9" s="4" customFormat="1" ht="18" x14ac:dyDescent="0.35">
      <c r="I361" s="57"/>
    </row>
    <row r="362" spans="9:9" s="4" customFormat="1" ht="18" x14ac:dyDescent="0.35">
      <c r="I362" s="57"/>
    </row>
    <row r="363" spans="9:9" s="4" customFormat="1" ht="18" x14ac:dyDescent="0.35">
      <c r="I363" s="57"/>
    </row>
    <row r="364" spans="9:9" s="4" customFormat="1" ht="18" x14ac:dyDescent="0.35">
      <c r="I364" s="57"/>
    </row>
    <row r="365" spans="9:9" s="4" customFormat="1" ht="18" x14ac:dyDescent="0.35">
      <c r="I365" s="57"/>
    </row>
    <row r="366" spans="9:9" s="4" customFormat="1" ht="18" x14ac:dyDescent="0.35">
      <c r="I366" s="57"/>
    </row>
    <row r="367" spans="9:9" s="4" customFormat="1" ht="18" x14ac:dyDescent="0.35">
      <c r="I367" s="57"/>
    </row>
    <row r="368" spans="9:9" s="4" customFormat="1" ht="18" x14ac:dyDescent="0.35">
      <c r="I368" s="57"/>
    </row>
    <row r="369" spans="9:9" s="4" customFormat="1" ht="18" x14ac:dyDescent="0.35">
      <c r="I369" s="57"/>
    </row>
    <row r="370" spans="9:9" s="4" customFormat="1" ht="18" x14ac:dyDescent="0.35">
      <c r="I370" s="57"/>
    </row>
    <row r="371" spans="9:9" s="4" customFormat="1" ht="18" x14ac:dyDescent="0.35">
      <c r="I371" s="57"/>
    </row>
    <row r="372" spans="9:9" s="4" customFormat="1" ht="18" x14ac:dyDescent="0.35">
      <c r="I372" s="57"/>
    </row>
    <row r="373" spans="9:9" s="4" customFormat="1" ht="18" x14ac:dyDescent="0.35">
      <c r="I373" s="57"/>
    </row>
    <row r="374" spans="9:9" s="4" customFormat="1" ht="18" x14ac:dyDescent="0.35">
      <c r="I374" s="57"/>
    </row>
    <row r="375" spans="9:9" s="4" customFormat="1" ht="18" x14ac:dyDescent="0.35">
      <c r="I375" s="57"/>
    </row>
    <row r="376" spans="9:9" s="4" customFormat="1" ht="18" x14ac:dyDescent="0.35">
      <c r="I376" s="57"/>
    </row>
    <row r="377" spans="9:9" s="4" customFormat="1" ht="18" x14ac:dyDescent="0.35">
      <c r="I377" s="57"/>
    </row>
    <row r="378" spans="9:9" s="4" customFormat="1" ht="18" x14ac:dyDescent="0.35">
      <c r="I378" s="57"/>
    </row>
    <row r="379" spans="9:9" s="4" customFormat="1" ht="18" x14ac:dyDescent="0.35">
      <c r="I379" s="57"/>
    </row>
    <row r="380" spans="9:9" s="4" customFormat="1" ht="18" x14ac:dyDescent="0.35">
      <c r="I380" s="57"/>
    </row>
    <row r="381" spans="9:9" s="4" customFormat="1" ht="18" x14ac:dyDescent="0.35">
      <c r="I381" s="57"/>
    </row>
    <row r="382" spans="9:9" s="4" customFormat="1" ht="18" x14ac:dyDescent="0.35">
      <c r="I382" s="57"/>
    </row>
    <row r="383" spans="9:9" s="4" customFormat="1" ht="18" x14ac:dyDescent="0.35">
      <c r="I383" s="57"/>
    </row>
    <row r="384" spans="9:9" s="4" customFormat="1" ht="18" x14ac:dyDescent="0.35">
      <c r="I384" s="57"/>
    </row>
    <row r="385" spans="9:9" s="4" customFormat="1" ht="18" x14ac:dyDescent="0.35">
      <c r="I385" s="57"/>
    </row>
    <row r="386" spans="9:9" s="4" customFormat="1" ht="18" x14ac:dyDescent="0.35">
      <c r="I386" s="57"/>
    </row>
    <row r="387" spans="9:9" s="4" customFormat="1" ht="18" x14ac:dyDescent="0.35">
      <c r="I387" s="57"/>
    </row>
    <row r="388" spans="9:9" s="4" customFormat="1" ht="18" x14ac:dyDescent="0.35">
      <c r="I388" s="57"/>
    </row>
    <row r="389" spans="9:9" s="4" customFormat="1" ht="18" x14ac:dyDescent="0.35">
      <c r="I389" s="57"/>
    </row>
    <row r="390" spans="9:9" s="4" customFormat="1" ht="18" x14ac:dyDescent="0.35">
      <c r="I390" s="57"/>
    </row>
    <row r="391" spans="9:9" s="4" customFormat="1" ht="18" x14ac:dyDescent="0.35">
      <c r="I391" s="57"/>
    </row>
    <row r="392" spans="9:9" s="4" customFormat="1" ht="18" x14ac:dyDescent="0.35">
      <c r="I392" s="57"/>
    </row>
    <row r="393" spans="9:9" s="4" customFormat="1" ht="18" x14ac:dyDescent="0.35">
      <c r="I393" s="57"/>
    </row>
    <row r="394" spans="9:9" s="4" customFormat="1" ht="18" x14ac:dyDescent="0.35">
      <c r="I394" s="57"/>
    </row>
    <row r="395" spans="9:9" s="4" customFormat="1" ht="18" x14ac:dyDescent="0.35">
      <c r="I395" s="57"/>
    </row>
    <row r="396" spans="9:9" s="4" customFormat="1" ht="18" x14ac:dyDescent="0.35">
      <c r="I396" s="57"/>
    </row>
    <row r="397" spans="9:9" s="4" customFormat="1" ht="18" x14ac:dyDescent="0.35">
      <c r="I397" s="57"/>
    </row>
    <row r="398" spans="9:9" s="4" customFormat="1" ht="18" x14ac:dyDescent="0.35">
      <c r="I398" s="57"/>
    </row>
    <row r="399" spans="9:9" s="4" customFormat="1" ht="18" x14ac:dyDescent="0.35">
      <c r="I399" s="57"/>
    </row>
    <row r="400" spans="9:9" s="4" customFormat="1" ht="18" x14ac:dyDescent="0.35">
      <c r="I400" s="57"/>
    </row>
    <row r="401" spans="9:9" s="4" customFormat="1" ht="18" x14ac:dyDescent="0.35">
      <c r="I401" s="57"/>
    </row>
    <row r="402" spans="9:9" s="4" customFormat="1" ht="18" x14ac:dyDescent="0.35">
      <c r="I402" s="57"/>
    </row>
    <row r="403" spans="9:9" s="4" customFormat="1" ht="18" x14ac:dyDescent="0.35">
      <c r="I403" s="57"/>
    </row>
    <row r="404" spans="9:9" s="4" customFormat="1" ht="18" x14ac:dyDescent="0.35">
      <c r="I404" s="57"/>
    </row>
    <row r="405" spans="9:9" s="4" customFormat="1" ht="18" x14ac:dyDescent="0.35">
      <c r="I405" s="57"/>
    </row>
    <row r="406" spans="9:9" s="4" customFormat="1" ht="18" x14ac:dyDescent="0.35">
      <c r="I406" s="57"/>
    </row>
    <row r="407" spans="9:9" s="4" customFormat="1" ht="18" x14ac:dyDescent="0.35">
      <c r="I407" s="57"/>
    </row>
    <row r="408" spans="9:9" s="4" customFormat="1" ht="18" x14ac:dyDescent="0.35">
      <c r="I408" s="57"/>
    </row>
    <row r="409" spans="9:9" s="4" customFormat="1" ht="18" x14ac:dyDescent="0.35">
      <c r="I409" s="57"/>
    </row>
    <row r="410" spans="9:9" s="4" customFormat="1" ht="18" x14ac:dyDescent="0.35">
      <c r="I410" s="57"/>
    </row>
    <row r="411" spans="9:9" s="4" customFormat="1" ht="18" x14ac:dyDescent="0.35">
      <c r="I411" s="57"/>
    </row>
    <row r="412" spans="9:9" s="4" customFormat="1" ht="18" x14ac:dyDescent="0.35">
      <c r="I412" s="57"/>
    </row>
    <row r="413" spans="9:9" s="4" customFormat="1" ht="18" x14ac:dyDescent="0.35">
      <c r="I413" s="57"/>
    </row>
    <row r="414" spans="9:9" s="4" customFormat="1" ht="18" x14ac:dyDescent="0.35">
      <c r="I414" s="57"/>
    </row>
    <row r="415" spans="9:9" s="4" customFormat="1" ht="18" x14ac:dyDescent="0.35">
      <c r="I415" s="57"/>
    </row>
    <row r="416" spans="9:9" s="4" customFormat="1" ht="18" x14ac:dyDescent="0.35">
      <c r="I416" s="57"/>
    </row>
    <row r="417" spans="9:9" s="4" customFormat="1" ht="18" x14ac:dyDescent="0.35">
      <c r="I417" s="57"/>
    </row>
    <row r="418" spans="9:9" s="4" customFormat="1" ht="18" x14ac:dyDescent="0.35">
      <c r="I418" s="57"/>
    </row>
    <row r="419" spans="9:9" s="4" customFormat="1" ht="18" x14ac:dyDescent="0.35">
      <c r="I419" s="57"/>
    </row>
    <row r="420" spans="9:9" s="4" customFormat="1" ht="18" x14ac:dyDescent="0.35">
      <c r="I420" s="57"/>
    </row>
    <row r="421" spans="9:9" s="4" customFormat="1" ht="18" x14ac:dyDescent="0.35">
      <c r="I421" s="57"/>
    </row>
    <row r="422" spans="9:9" s="4" customFormat="1" ht="18" x14ac:dyDescent="0.35">
      <c r="I422" s="57"/>
    </row>
    <row r="423" spans="9:9" s="4" customFormat="1" ht="18" x14ac:dyDescent="0.35">
      <c r="I423" s="57"/>
    </row>
    <row r="424" spans="9:9" s="4" customFormat="1" ht="18" x14ac:dyDescent="0.35">
      <c r="I424" s="57"/>
    </row>
    <row r="425" spans="9:9" s="4" customFormat="1" ht="18" x14ac:dyDescent="0.35">
      <c r="I425" s="57"/>
    </row>
    <row r="426" spans="9:9" s="4" customFormat="1" ht="18" x14ac:dyDescent="0.35">
      <c r="I426" s="57"/>
    </row>
    <row r="427" spans="9:9" s="4" customFormat="1" ht="18" x14ac:dyDescent="0.35">
      <c r="I427" s="57"/>
    </row>
    <row r="428" spans="9:9" s="4" customFormat="1" ht="18" x14ac:dyDescent="0.35">
      <c r="I428" s="57"/>
    </row>
    <row r="429" spans="9:9" s="4" customFormat="1" ht="18" x14ac:dyDescent="0.35">
      <c r="I429" s="57"/>
    </row>
    <row r="430" spans="9:9" s="4" customFormat="1" ht="18" x14ac:dyDescent="0.35">
      <c r="I430" s="57"/>
    </row>
    <row r="431" spans="9:9" s="4" customFormat="1" ht="18" x14ac:dyDescent="0.35">
      <c r="I431" s="57"/>
    </row>
    <row r="432" spans="9:9" s="4" customFormat="1" ht="18" x14ac:dyDescent="0.35">
      <c r="I432" s="57"/>
    </row>
    <row r="433" spans="9:9" s="4" customFormat="1" ht="18" x14ac:dyDescent="0.35">
      <c r="I433" s="57"/>
    </row>
    <row r="434" spans="9:9" s="4" customFormat="1" ht="18" x14ac:dyDescent="0.35">
      <c r="I434" s="57"/>
    </row>
    <row r="435" spans="9:9" s="4" customFormat="1" ht="18" x14ac:dyDescent="0.35">
      <c r="I435" s="57"/>
    </row>
    <row r="436" spans="9:9" s="4" customFormat="1" ht="18" x14ac:dyDescent="0.35">
      <c r="I436" s="57"/>
    </row>
    <row r="437" spans="9:9" s="4" customFormat="1" ht="18" x14ac:dyDescent="0.35">
      <c r="I437" s="57"/>
    </row>
    <row r="438" spans="9:9" s="4" customFormat="1" ht="18" x14ac:dyDescent="0.35">
      <c r="I438" s="57"/>
    </row>
    <row r="439" spans="9:9" s="4" customFormat="1" ht="18" x14ac:dyDescent="0.35">
      <c r="I439" s="57"/>
    </row>
    <row r="440" spans="9:9" s="4" customFormat="1" ht="18" x14ac:dyDescent="0.35">
      <c r="I440" s="57"/>
    </row>
    <row r="441" spans="9:9" s="4" customFormat="1" ht="18" x14ac:dyDescent="0.35">
      <c r="I441" s="57"/>
    </row>
    <row r="442" spans="9:9" s="4" customFormat="1" ht="18" x14ac:dyDescent="0.35">
      <c r="I442" s="57"/>
    </row>
    <row r="443" spans="9:9" s="4" customFormat="1" ht="18" x14ac:dyDescent="0.35">
      <c r="I443" s="57"/>
    </row>
    <row r="444" spans="9:9" s="4" customFormat="1" ht="18" x14ac:dyDescent="0.35">
      <c r="I444" s="57"/>
    </row>
    <row r="445" spans="9:9" s="4" customFormat="1" ht="18" x14ac:dyDescent="0.35">
      <c r="I445" s="57"/>
    </row>
    <row r="446" spans="9:9" s="4" customFormat="1" ht="18" x14ac:dyDescent="0.35">
      <c r="I446" s="57"/>
    </row>
    <row r="447" spans="9:9" s="4" customFormat="1" ht="18" x14ac:dyDescent="0.35">
      <c r="I447" s="57"/>
    </row>
    <row r="448" spans="9:9" s="4" customFormat="1" ht="18" x14ac:dyDescent="0.35">
      <c r="I448" s="57"/>
    </row>
    <row r="449" spans="9:9" s="4" customFormat="1" ht="18" x14ac:dyDescent="0.35">
      <c r="I449" s="57"/>
    </row>
    <row r="450" spans="9:9" s="4" customFormat="1" ht="18" x14ac:dyDescent="0.35">
      <c r="I450" s="57"/>
    </row>
    <row r="451" spans="9:9" s="4" customFormat="1" ht="18" x14ac:dyDescent="0.35">
      <c r="I451" s="57"/>
    </row>
    <row r="452" spans="9:9" s="4" customFormat="1" ht="18" x14ac:dyDescent="0.35">
      <c r="I452" s="57"/>
    </row>
    <row r="453" spans="9:9" s="4" customFormat="1" ht="18" x14ac:dyDescent="0.35">
      <c r="I453" s="57"/>
    </row>
    <row r="454" spans="9:9" s="4" customFormat="1" ht="18" x14ac:dyDescent="0.35">
      <c r="I454" s="57"/>
    </row>
    <row r="455" spans="9:9" s="4" customFormat="1" ht="18" x14ac:dyDescent="0.35">
      <c r="I455" s="57"/>
    </row>
    <row r="456" spans="9:9" s="4" customFormat="1" ht="18" x14ac:dyDescent="0.35">
      <c r="I456" s="57"/>
    </row>
    <row r="457" spans="9:9" s="4" customFormat="1" ht="18" x14ac:dyDescent="0.35">
      <c r="I457" s="57"/>
    </row>
    <row r="458" spans="9:9" s="4" customFormat="1" ht="18" x14ac:dyDescent="0.35">
      <c r="I458" s="57"/>
    </row>
    <row r="459" spans="9:9" s="4" customFormat="1" ht="18" x14ac:dyDescent="0.35">
      <c r="I459" s="57"/>
    </row>
    <row r="460" spans="9:9" s="4" customFormat="1" ht="18" x14ac:dyDescent="0.35">
      <c r="I460" s="57"/>
    </row>
    <row r="461" spans="9:9" s="4" customFormat="1" ht="18" x14ac:dyDescent="0.35">
      <c r="I461" s="57"/>
    </row>
    <row r="462" spans="9:9" s="4" customFormat="1" ht="18" x14ac:dyDescent="0.35">
      <c r="I462" s="57"/>
    </row>
    <row r="463" spans="9:9" s="4" customFormat="1" ht="18" x14ac:dyDescent="0.35">
      <c r="I463" s="57"/>
    </row>
    <row r="464" spans="9:9" s="4" customFormat="1" ht="18" x14ac:dyDescent="0.35">
      <c r="I464" s="57"/>
    </row>
    <row r="465" spans="9:9" s="4" customFormat="1" ht="18" x14ac:dyDescent="0.35">
      <c r="I465" s="57"/>
    </row>
    <row r="466" spans="9:9" s="4" customFormat="1" ht="18" x14ac:dyDescent="0.35">
      <c r="I466" s="57"/>
    </row>
    <row r="467" spans="9:9" s="4" customFormat="1" ht="18" x14ac:dyDescent="0.35">
      <c r="I467" s="57"/>
    </row>
    <row r="468" spans="9:9" s="4" customFormat="1" ht="18" x14ac:dyDescent="0.35">
      <c r="I468" s="57"/>
    </row>
    <row r="469" spans="9:9" s="4" customFormat="1" ht="18" x14ac:dyDescent="0.35">
      <c r="I469" s="57"/>
    </row>
    <row r="470" spans="9:9" s="4" customFormat="1" ht="18" x14ac:dyDescent="0.35">
      <c r="I470" s="57"/>
    </row>
    <row r="471" spans="9:9" s="4" customFormat="1" ht="18" x14ac:dyDescent="0.35">
      <c r="I471" s="57"/>
    </row>
    <row r="472" spans="9:9" s="4" customFormat="1" ht="18" x14ac:dyDescent="0.35">
      <c r="I472" s="57"/>
    </row>
    <row r="473" spans="9:9" s="4" customFormat="1" ht="18" x14ac:dyDescent="0.35">
      <c r="I473" s="57"/>
    </row>
    <row r="474" spans="9:9" s="4" customFormat="1" ht="18" x14ac:dyDescent="0.35">
      <c r="I474" s="57"/>
    </row>
    <row r="475" spans="9:9" s="4" customFormat="1" ht="18" x14ac:dyDescent="0.35">
      <c r="I475" s="57"/>
    </row>
    <row r="476" spans="9:9" s="4" customFormat="1" ht="18" x14ac:dyDescent="0.35">
      <c r="I476" s="57"/>
    </row>
    <row r="477" spans="9:9" s="4" customFormat="1" ht="18" x14ac:dyDescent="0.35">
      <c r="I477" s="57"/>
    </row>
    <row r="478" spans="9:9" s="4" customFormat="1" ht="18" x14ac:dyDescent="0.35">
      <c r="I478" s="57"/>
    </row>
    <row r="479" spans="9:9" s="4" customFormat="1" ht="18" x14ac:dyDescent="0.35">
      <c r="I479" s="57"/>
    </row>
    <row r="480" spans="9:9" s="4" customFormat="1" ht="18" x14ac:dyDescent="0.35">
      <c r="I480" s="57"/>
    </row>
    <row r="481" spans="9:9" s="4" customFormat="1" ht="18" x14ac:dyDescent="0.35">
      <c r="I481" s="57"/>
    </row>
    <row r="482" spans="9:9" s="4" customFormat="1" ht="18" x14ac:dyDescent="0.35">
      <c r="I482" s="57"/>
    </row>
    <row r="483" spans="9:9" s="4" customFormat="1" ht="18" x14ac:dyDescent="0.35">
      <c r="I483" s="57"/>
    </row>
    <row r="484" spans="9:9" s="4" customFormat="1" ht="18" x14ac:dyDescent="0.35">
      <c r="I484" s="57"/>
    </row>
    <row r="485" spans="9:9" s="4" customFormat="1" ht="18" x14ac:dyDescent="0.35">
      <c r="I485" s="57"/>
    </row>
    <row r="486" spans="9:9" s="4" customFormat="1" ht="18" x14ac:dyDescent="0.35">
      <c r="I486" s="57"/>
    </row>
    <row r="487" spans="9:9" s="4" customFormat="1" ht="18" x14ac:dyDescent="0.35">
      <c r="I487" s="57"/>
    </row>
    <row r="488" spans="9:9" s="4" customFormat="1" ht="18" x14ac:dyDescent="0.35">
      <c r="I488" s="57"/>
    </row>
    <row r="489" spans="9:9" s="4" customFormat="1" ht="18" x14ac:dyDescent="0.35">
      <c r="I489" s="57"/>
    </row>
    <row r="490" spans="9:9" s="4" customFormat="1" ht="18" x14ac:dyDescent="0.35">
      <c r="I490" s="57"/>
    </row>
    <row r="491" spans="9:9" s="4" customFormat="1" ht="18" x14ac:dyDescent="0.35">
      <c r="I491" s="57"/>
    </row>
    <row r="492" spans="9:9" s="4" customFormat="1" ht="18" x14ac:dyDescent="0.35">
      <c r="I492" s="57"/>
    </row>
    <row r="493" spans="9:9" s="4" customFormat="1" ht="18" x14ac:dyDescent="0.35">
      <c r="I493" s="57"/>
    </row>
    <row r="494" spans="9:9" s="4" customFormat="1" ht="18" x14ac:dyDescent="0.35">
      <c r="I494" s="57"/>
    </row>
    <row r="495" spans="9:9" s="4" customFormat="1" ht="18" x14ac:dyDescent="0.35">
      <c r="I495" s="57"/>
    </row>
    <row r="496" spans="9:9" s="4" customFormat="1" ht="18" x14ac:dyDescent="0.35">
      <c r="I496" s="57"/>
    </row>
    <row r="497" spans="9:9" s="4" customFormat="1" ht="18" x14ac:dyDescent="0.35">
      <c r="I497" s="57"/>
    </row>
    <row r="498" spans="9:9" s="4" customFormat="1" ht="18" x14ac:dyDescent="0.35">
      <c r="I498" s="57"/>
    </row>
    <row r="499" spans="9:9" s="4" customFormat="1" ht="18" x14ac:dyDescent="0.35">
      <c r="I499" s="57"/>
    </row>
    <row r="500" spans="9:9" s="4" customFormat="1" ht="18" x14ac:dyDescent="0.35">
      <c r="I500" s="57"/>
    </row>
    <row r="501" spans="9:9" s="4" customFormat="1" ht="18" x14ac:dyDescent="0.35">
      <c r="I501" s="57"/>
    </row>
    <row r="502" spans="9:9" s="4" customFormat="1" ht="18" x14ac:dyDescent="0.35">
      <c r="I502" s="57"/>
    </row>
    <row r="503" spans="9:9" s="4" customFormat="1" ht="18" x14ac:dyDescent="0.35">
      <c r="I503" s="57"/>
    </row>
    <row r="504" spans="9:9" s="4" customFormat="1" ht="18" x14ac:dyDescent="0.35">
      <c r="I504" s="57"/>
    </row>
    <row r="505" spans="9:9" s="4" customFormat="1" ht="18" x14ac:dyDescent="0.35">
      <c r="I505" s="57"/>
    </row>
    <row r="506" spans="9:9" s="4" customFormat="1" ht="18" x14ac:dyDescent="0.35">
      <c r="I506" s="57"/>
    </row>
    <row r="507" spans="9:9" s="4" customFormat="1" ht="18" x14ac:dyDescent="0.35">
      <c r="I507" s="57"/>
    </row>
    <row r="508" spans="9:9" s="4" customFormat="1" ht="18" x14ac:dyDescent="0.35">
      <c r="I508" s="57"/>
    </row>
    <row r="509" spans="9:9" s="4" customFormat="1" ht="18" x14ac:dyDescent="0.35">
      <c r="I509" s="57"/>
    </row>
    <row r="510" spans="9:9" s="4" customFormat="1" ht="18" x14ac:dyDescent="0.35">
      <c r="I510" s="57"/>
    </row>
    <row r="511" spans="9:9" s="4" customFormat="1" ht="18" x14ac:dyDescent="0.35">
      <c r="I511" s="57"/>
    </row>
    <row r="512" spans="9:9" s="4" customFormat="1" ht="18" x14ac:dyDescent="0.35">
      <c r="I512" s="57"/>
    </row>
    <row r="513" spans="9:9" s="4" customFormat="1" ht="18" x14ac:dyDescent="0.35">
      <c r="I513" s="57"/>
    </row>
    <row r="514" spans="9:9" s="4" customFormat="1" ht="18" x14ac:dyDescent="0.35">
      <c r="I514" s="57"/>
    </row>
    <row r="515" spans="9:9" s="4" customFormat="1" ht="18" x14ac:dyDescent="0.35">
      <c r="I515" s="57"/>
    </row>
    <row r="516" spans="9:9" s="4" customFormat="1" ht="18" x14ac:dyDescent="0.35">
      <c r="I516" s="57"/>
    </row>
    <row r="517" spans="9:9" s="4" customFormat="1" ht="18" x14ac:dyDescent="0.35">
      <c r="I517" s="57"/>
    </row>
    <row r="518" spans="9:9" s="4" customFormat="1" ht="18" x14ac:dyDescent="0.35">
      <c r="I518" s="57"/>
    </row>
    <row r="519" spans="9:9" s="4" customFormat="1" ht="18" x14ac:dyDescent="0.35">
      <c r="I519" s="57"/>
    </row>
    <row r="520" spans="9:9" s="4" customFormat="1" ht="18" x14ac:dyDescent="0.35">
      <c r="I520" s="57"/>
    </row>
    <row r="521" spans="9:9" s="4" customFormat="1" ht="18" x14ac:dyDescent="0.35">
      <c r="I521" s="57"/>
    </row>
    <row r="522" spans="9:9" s="4" customFormat="1" ht="18" x14ac:dyDescent="0.35">
      <c r="I522" s="57"/>
    </row>
    <row r="523" spans="9:9" s="4" customFormat="1" ht="18" x14ac:dyDescent="0.35">
      <c r="I523" s="57"/>
    </row>
    <row r="524" spans="9:9" s="4" customFormat="1" ht="18" x14ac:dyDescent="0.35">
      <c r="I524" s="57"/>
    </row>
    <row r="525" spans="9:9" s="4" customFormat="1" ht="18" x14ac:dyDescent="0.35">
      <c r="I525" s="57"/>
    </row>
    <row r="526" spans="9:9" s="4" customFormat="1" ht="18" x14ac:dyDescent="0.35">
      <c r="I526" s="57"/>
    </row>
    <row r="527" spans="9:9" s="4" customFormat="1" ht="18" x14ac:dyDescent="0.35">
      <c r="I527" s="57"/>
    </row>
    <row r="528" spans="9:9" s="4" customFormat="1" ht="18" x14ac:dyDescent="0.35">
      <c r="I528" s="57"/>
    </row>
    <row r="529" spans="9:9" s="4" customFormat="1" ht="18" x14ac:dyDescent="0.35">
      <c r="I529" s="57"/>
    </row>
    <row r="530" spans="9:9" s="4" customFormat="1" ht="18" x14ac:dyDescent="0.35">
      <c r="I530" s="57"/>
    </row>
    <row r="531" spans="9:9" s="4" customFormat="1" ht="18" x14ac:dyDescent="0.35">
      <c r="I531" s="57"/>
    </row>
    <row r="532" spans="9:9" s="4" customFormat="1" ht="18" x14ac:dyDescent="0.35">
      <c r="I532" s="57"/>
    </row>
    <row r="533" spans="9:9" s="4" customFormat="1" ht="18" x14ac:dyDescent="0.35">
      <c r="I533" s="57"/>
    </row>
    <row r="534" spans="9:9" s="4" customFormat="1" ht="18" x14ac:dyDescent="0.35">
      <c r="I534" s="57"/>
    </row>
    <row r="535" spans="9:9" s="4" customFormat="1" ht="18" x14ac:dyDescent="0.35">
      <c r="I535" s="57"/>
    </row>
    <row r="536" spans="9:9" s="4" customFormat="1" ht="18" x14ac:dyDescent="0.35">
      <c r="I536" s="57"/>
    </row>
    <row r="537" spans="9:9" s="4" customFormat="1" ht="18" x14ac:dyDescent="0.35">
      <c r="I537" s="57"/>
    </row>
    <row r="538" spans="9:9" s="4" customFormat="1" ht="18" x14ac:dyDescent="0.35">
      <c r="I538" s="57"/>
    </row>
    <row r="539" spans="9:9" s="4" customFormat="1" ht="18" x14ac:dyDescent="0.35">
      <c r="I539" s="57"/>
    </row>
    <row r="540" spans="9:9" s="4" customFormat="1" ht="18" x14ac:dyDescent="0.35">
      <c r="I540" s="57"/>
    </row>
    <row r="541" spans="9:9" s="4" customFormat="1" ht="18" x14ac:dyDescent="0.35">
      <c r="I541" s="57"/>
    </row>
    <row r="542" spans="9:9" s="4" customFormat="1" ht="18" x14ac:dyDescent="0.35">
      <c r="I542" s="57"/>
    </row>
    <row r="543" spans="9:9" s="4" customFormat="1" ht="18" x14ac:dyDescent="0.35">
      <c r="I543" s="57"/>
    </row>
    <row r="544" spans="9:9" s="4" customFormat="1" ht="18" x14ac:dyDescent="0.35">
      <c r="I544" s="57"/>
    </row>
    <row r="545" spans="9:9" s="4" customFormat="1" ht="18" x14ac:dyDescent="0.35">
      <c r="I545" s="57"/>
    </row>
    <row r="546" spans="9:9" s="4" customFormat="1" ht="18" x14ac:dyDescent="0.35">
      <c r="I546" s="57"/>
    </row>
    <row r="547" spans="9:9" s="4" customFormat="1" ht="18" x14ac:dyDescent="0.35">
      <c r="I547" s="57"/>
    </row>
    <row r="548" spans="9:9" s="4" customFormat="1" ht="18" x14ac:dyDescent="0.35">
      <c r="I548" s="57"/>
    </row>
    <row r="549" spans="9:9" s="4" customFormat="1" ht="18" x14ac:dyDescent="0.35">
      <c r="I549" s="57"/>
    </row>
    <row r="550" spans="9:9" s="4" customFormat="1" ht="18" x14ac:dyDescent="0.35">
      <c r="I550" s="57"/>
    </row>
    <row r="551" spans="9:9" s="4" customFormat="1" ht="18" x14ac:dyDescent="0.35">
      <c r="I551" s="57"/>
    </row>
    <row r="552" spans="9:9" s="4" customFormat="1" ht="18" x14ac:dyDescent="0.35">
      <c r="I552" s="57"/>
    </row>
    <row r="553" spans="9:9" s="4" customFormat="1" ht="18" x14ac:dyDescent="0.35">
      <c r="I553" s="57"/>
    </row>
    <row r="554" spans="9:9" s="4" customFormat="1" ht="18" x14ac:dyDescent="0.35">
      <c r="I554" s="57"/>
    </row>
    <row r="555" spans="9:9" s="4" customFormat="1" ht="18" x14ac:dyDescent="0.35">
      <c r="I555" s="57"/>
    </row>
    <row r="556" spans="9:9" s="4" customFormat="1" ht="18" x14ac:dyDescent="0.35">
      <c r="I556" s="57"/>
    </row>
    <row r="557" spans="9:9" s="4" customFormat="1" ht="18" x14ac:dyDescent="0.35">
      <c r="I557" s="57"/>
    </row>
    <row r="558" spans="9:9" s="4" customFormat="1" ht="18" x14ac:dyDescent="0.35">
      <c r="I558" s="57"/>
    </row>
    <row r="559" spans="9:9" s="4" customFormat="1" ht="18" x14ac:dyDescent="0.35">
      <c r="I559" s="57"/>
    </row>
    <row r="560" spans="9:9" s="4" customFormat="1" ht="18" x14ac:dyDescent="0.35">
      <c r="I560" s="57"/>
    </row>
    <row r="561" spans="9:9" s="4" customFormat="1" ht="18" x14ac:dyDescent="0.35">
      <c r="I561" s="57"/>
    </row>
    <row r="562" spans="9:9" s="4" customFormat="1" ht="18" x14ac:dyDescent="0.35">
      <c r="I562" s="57"/>
    </row>
    <row r="563" spans="9:9" s="4" customFormat="1" ht="18" x14ac:dyDescent="0.35">
      <c r="I563" s="57"/>
    </row>
    <row r="564" spans="9:9" s="4" customFormat="1" ht="18" x14ac:dyDescent="0.35">
      <c r="I564" s="57"/>
    </row>
    <row r="565" spans="9:9" s="4" customFormat="1" ht="18" x14ac:dyDescent="0.35">
      <c r="I565" s="57"/>
    </row>
    <row r="566" spans="9:9" s="4" customFormat="1" ht="18" x14ac:dyDescent="0.35">
      <c r="I566" s="57"/>
    </row>
    <row r="567" spans="9:9" s="4" customFormat="1" ht="18" x14ac:dyDescent="0.35">
      <c r="I567" s="57"/>
    </row>
    <row r="568" spans="9:9" s="4" customFormat="1" ht="18" x14ac:dyDescent="0.35">
      <c r="I568" s="57"/>
    </row>
    <row r="569" spans="9:9" s="4" customFormat="1" ht="18" x14ac:dyDescent="0.35">
      <c r="I569" s="57"/>
    </row>
    <row r="570" spans="9:9" s="4" customFormat="1" ht="18" x14ac:dyDescent="0.35">
      <c r="I570" s="57"/>
    </row>
    <row r="571" spans="9:9" s="4" customFormat="1" ht="18" x14ac:dyDescent="0.35">
      <c r="I571" s="57"/>
    </row>
    <row r="572" spans="9:9" s="4" customFormat="1" ht="18" x14ac:dyDescent="0.35">
      <c r="I572" s="57"/>
    </row>
    <row r="573" spans="9:9" s="4" customFormat="1" ht="18" x14ac:dyDescent="0.35">
      <c r="I573" s="57"/>
    </row>
    <row r="574" spans="9:9" s="4" customFormat="1" ht="18" x14ac:dyDescent="0.35">
      <c r="I574" s="57"/>
    </row>
    <row r="575" spans="9:9" s="4" customFormat="1" ht="18" x14ac:dyDescent="0.35">
      <c r="I575" s="57"/>
    </row>
    <row r="576" spans="9:9" s="4" customFormat="1" ht="18" x14ac:dyDescent="0.35">
      <c r="I576" s="57"/>
    </row>
    <row r="577" spans="9:9" s="4" customFormat="1" ht="18" x14ac:dyDescent="0.35">
      <c r="I577" s="57"/>
    </row>
    <row r="578" spans="9:9" s="4" customFormat="1" ht="18" x14ac:dyDescent="0.35">
      <c r="I578" s="57"/>
    </row>
    <row r="579" spans="9:9" s="4" customFormat="1" ht="18" x14ac:dyDescent="0.35">
      <c r="I579" s="57"/>
    </row>
    <row r="580" spans="9:9" s="4" customFormat="1" ht="18" x14ac:dyDescent="0.35">
      <c r="I580" s="57"/>
    </row>
    <row r="581" spans="9:9" s="4" customFormat="1" ht="18" x14ac:dyDescent="0.35">
      <c r="I581" s="57"/>
    </row>
    <row r="582" spans="9:9" s="4" customFormat="1" ht="18" x14ac:dyDescent="0.35">
      <c r="I582" s="57"/>
    </row>
    <row r="583" spans="9:9" s="4" customFormat="1" ht="18" x14ac:dyDescent="0.35">
      <c r="I583" s="57"/>
    </row>
    <row r="584" spans="9:9" s="4" customFormat="1" ht="18" x14ac:dyDescent="0.35">
      <c r="I584" s="57"/>
    </row>
    <row r="585" spans="9:9" s="4" customFormat="1" ht="18" x14ac:dyDescent="0.35">
      <c r="I585" s="57"/>
    </row>
    <row r="586" spans="9:9" s="4" customFormat="1" ht="18" x14ac:dyDescent="0.35">
      <c r="I586" s="57"/>
    </row>
    <row r="587" spans="9:9" s="4" customFormat="1" ht="18" x14ac:dyDescent="0.35">
      <c r="I587" s="57"/>
    </row>
    <row r="588" spans="9:9" s="4" customFormat="1" ht="18" x14ac:dyDescent="0.35">
      <c r="I588" s="57"/>
    </row>
    <row r="589" spans="9:9" s="4" customFormat="1" ht="18" x14ac:dyDescent="0.35">
      <c r="I589" s="57"/>
    </row>
    <row r="590" spans="9:9" s="4" customFormat="1" ht="18" x14ac:dyDescent="0.35">
      <c r="I590" s="57"/>
    </row>
    <row r="591" spans="9:9" s="4" customFormat="1" ht="18" x14ac:dyDescent="0.35">
      <c r="I591" s="57"/>
    </row>
    <row r="592" spans="9:9" s="4" customFormat="1" ht="18" x14ac:dyDescent="0.35">
      <c r="I592" s="57"/>
    </row>
    <row r="593" spans="9:9" s="4" customFormat="1" ht="18" x14ac:dyDescent="0.35">
      <c r="I593" s="57"/>
    </row>
    <row r="594" spans="9:9" s="4" customFormat="1" ht="18" x14ac:dyDescent="0.35">
      <c r="I594" s="57"/>
    </row>
    <row r="595" spans="9:9" s="4" customFormat="1" ht="18" x14ac:dyDescent="0.35">
      <c r="I595" s="57"/>
    </row>
    <row r="596" spans="9:9" s="4" customFormat="1" ht="18" x14ac:dyDescent="0.35">
      <c r="I596" s="57"/>
    </row>
    <row r="597" spans="9:9" s="4" customFormat="1" ht="18" x14ac:dyDescent="0.35">
      <c r="I597" s="57"/>
    </row>
    <row r="598" spans="9:9" s="4" customFormat="1" ht="18" x14ac:dyDescent="0.35">
      <c r="I598" s="57"/>
    </row>
    <row r="599" spans="9:9" s="4" customFormat="1" ht="18" x14ac:dyDescent="0.35">
      <c r="I599" s="57"/>
    </row>
    <row r="600" spans="9:9" s="4" customFormat="1" ht="18" x14ac:dyDescent="0.35">
      <c r="I600" s="57"/>
    </row>
    <row r="601" spans="9:9" s="4" customFormat="1" ht="18" x14ac:dyDescent="0.35">
      <c r="I601" s="57"/>
    </row>
    <row r="602" spans="9:9" s="4" customFormat="1" ht="18" x14ac:dyDescent="0.35">
      <c r="I602" s="57"/>
    </row>
    <row r="603" spans="9:9" s="4" customFormat="1" ht="18" x14ac:dyDescent="0.35">
      <c r="I603" s="57"/>
    </row>
    <row r="604" spans="9:9" s="4" customFormat="1" ht="18" x14ac:dyDescent="0.35">
      <c r="I604" s="57"/>
    </row>
    <row r="605" spans="9:9" s="4" customFormat="1" ht="18" x14ac:dyDescent="0.35">
      <c r="I605" s="57"/>
    </row>
    <row r="606" spans="9:9" s="4" customFormat="1" ht="18" x14ac:dyDescent="0.35">
      <c r="I606" s="57"/>
    </row>
    <row r="607" spans="9:9" s="4" customFormat="1" ht="18" x14ac:dyDescent="0.35">
      <c r="I607" s="57"/>
    </row>
    <row r="608" spans="9:9" s="4" customFormat="1" ht="18" x14ac:dyDescent="0.35">
      <c r="I608" s="57"/>
    </row>
    <row r="609" spans="9:9" s="4" customFormat="1" ht="18" x14ac:dyDescent="0.35">
      <c r="I609" s="57"/>
    </row>
    <row r="610" spans="9:9" s="4" customFormat="1" ht="18" x14ac:dyDescent="0.35">
      <c r="I610" s="57"/>
    </row>
    <row r="611" spans="9:9" s="4" customFormat="1" ht="18" x14ac:dyDescent="0.35">
      <c r="I611" s="57"/>
    </row>
    <row r="612" spans="9:9" s="4" customFormat="1" ht="18" x14ac:dyDescent="0.35">
      <c r="I612" s="57"/>
    </row>
    <row r="613" spans="9:9" s="4" customFormat="1" ht="18" x14ac:dyDescent="0.35">
      <c r="I613" s="57"/>
    </row>
    <row r="614" spans="9:9" s="4" customFormat="1" ht="18" x14ac:dyDescent="0.35">
      <c r="I614" s="57"/>
    </row>
    <row r="615" spans="9:9" s="4" customFormat="1" ht="18" x14ac:dyDescent="0.35">
      <c r="I615" s="57"/>
    </row>
    <row r="616" spans="9:9" s="4" customFormat="1" ht="18" x14ac:dyDescent="0.35">
      <c r="I616" s="57"/>
    </row>
    <row r="617" spans="9:9" s="4" customFormat="1" ht="18" x14ac:dyDescent="0.35">
      <c r="I617" s="57"/>
    </row>
    <row r="618" spans="9:9" s="4" customFormat="1" ht="18" x14ac:dyDescent="0.35">
      <c r="I618" s="57"/>
    </row>
    <row r="619" spans="9:9" s="4" customFormat="1" ht="18" x14ac:dyDescent="0.35">
      <c r="I619" s="57"/>
    </row>
    <row r="620" spans="9:9" s="4" customFormat="1" ht="18" x14ac:dyDescent="0.35">
      <c r="I620" s="57"/>
    </row>
    <row r="621" spans="9:9" s="4" customFormat="1" ht="18" x14ac:dyDescent="0.35">
      <c r="I621" s="57"/>
    </row>
    <row r="622" spans="9:9" s="4" customFormat="1" ht="18" x14ac:dyDescent="0.35">
      <c r="I622" s="57"/>
    </row>
    <row r="623" spans="9:9" s="4" customFormat="1" ht="18" x14ac:dyDescent="0.35">
      <c r="I623" s="57"/>
    </row>
    <row r="624" spans="9:9" s="4" customFormat="1" ht="18" x14ac:dyDescent="0.35">
      <c r="I624" s="57"/>
    </row>
    <row r="625" spans="9:9" s="4" customFormat="1" ht="18" x14ac:dyDescent="0.35">
      <c r="I625" s="57"/>
    </row>
    <row r="626" spans="9:9" s="4" customFormat="1" ht="18" x14ac:dyDescent="0.35">
      <c r="I626" s="57"/>
    </row>
    <row r="627" spans="9:9" s="4" customFormat="1" ht="18" x14ac:dyDescent="0.35">
      <c r="I627" s="57"/>
    </row>
    <row r="628" spans="9:9" s="4" customFormat="1" ht="18" x14ac:dyDescent="0.35">
      <c r="I628" s="57"/>
    </row>
    <row r="629" spans="9:9" s="4" customFormat="1" ht="18" x14ac:dyDescent="0.35">
      <c r="I629" s="57"/>
    </row>
    <row r="630" spans="9:9" s="4" customFormat="1" ht="18" x14ac:dyDescent="0.35">
      <c r="I630" s="57"/>
    </row>
    <row r="631" spans="9:9" s="4" customFormat="1" ht="18" x14ac:dyDescent="0.35">
      <c r="I631" s="57"/>
    </row>
    <row r="632" spans="9:9" s="4" customFormat="1" ht="18" x14ac:dyDescent="0.35">
      <c r="I632" s="57"/>
    </row>
    <row r="633" spans="9:9" s="4" customFormat="1" ht="18" x14ac:dyDescent="0.35">
      <c r="I633" s="57"/>
    </row>
    <row r="634" spans="9:9" s="4" customFormat="1" ht="18" x14ac:dyDescent="0.35">
      <c r="I634" s="57"/>
    </row>
    <row r="635" spans="9:9" s="4" customFormat="1" ht="18" x14ac:dyDescent="0.35">
      <c r="I635" s="57"/>
    </row>
    <row r="636" spans="9:9" s="4" customFormat="1" ht="18" x14ac:dyDescent="0.35">
      <c r="I636" s="57"/>
    </row>
    <row r="637" spans="9:9" s="4" customFormat="1" ht="18" x14ac:dyDescent="0.35">
      <c r="I637" s="57"/>
    </row>
    <row r="638" spans="9:9" s="4" customFormat="1" ht="18" x14ac:dyDescent="0.35">
      <c r="I638" s="57"/>
    </row>
    <row r="639" spans="9:9" s="4" customFormat="1" ht="18" x14ac:dyDescent="0.35">
      <c r="I639" s="57"/>
    </row>
    <row r="640" spans="9:9" s="4" customFormat="1" ht="18" x14ac:dyDescent="0.35">
      <c r="I640" s="57"/>
    </row>
    <row r="641" spans="9:9" s="4" customFormat="1" ht="18" x14ac:dyDescent="0.35">
      <c r="I641" s="57"/>
    </row>
    <row r="642" spans="9:9" s="4" customFormat="1" ht="18" x14ac:dyDescent="0.35">
      <c r="I642" s="57"/>
    </row>
    <row r="643" spans="9:9" s="4" customFormat="1" ht="18" x14ac:dyDescent="0.35">
      <c r="I643" s="57"/>
    </row>
    <row r="644" spans="9:9" s="4" customFormat="1" ht="18" x14ac:dyDescent="0.35">
      <c r="I644" s="57"/>
    </row>
    <row r="645" spans="9:9" s="4" customFormat="1" ht="18" x14ac:dyDescent="0.35">
      <c r="I645" s="57"/>
    </row>
    <row r="646" spans="9:9" s="4" customFormat="1" ht="18" x14ac:dyDescent="0.35">
      <c r="I646" s="57"/>
    </row>
    <row r="647" spans="9:9" s="4" customFormat="1" ht="18" x14ac:dyDescent="0.35">
      <c r="I647" s="57"/>
    </row>
    <row r="648" spans="9:9" s="4" customFormat="1" ht="18" x14ac:dyDescent="0.35">
      <c r="I648" s="57"/>
    </row>
    <row r="649" spans="9:9" s="4" customFormat="1" ht="18" x14ac:dyDescent="0.35">
      <c r="I649" s="57"/>
    </row>
    <row r="650" spans="9:9" s="4" customFormat="1" ht="18" x14ac:dyDescent="0.35">
      <c r="I650" s="57"/>
    </row>
    <row r="651" spans="9:9" s="4" customFormat="1" ht="18" x14ac:dyDescent="0.35">
      <c r="I651" s="57"/>
    </row>
    <row r="652" spans="9:9" s="4" customFormat="1" ht="18" x14ac:dyDescent="0.35">
      <c r="I652" s="57"/>
    </row>
    <row r="653" spans="9:9" s="4" customFormat="1" ht="18" x14ac:dyDescent="0.35">
      <c r="I653" s="57"/>
    </row>
    <row r="654" spans="9:9" s="4" customFormat="1" ht="18" x14ac:dyDescent="0.35">
      <c r="I654" s="57"/>
    </row>
    <row r="655" spans="9:9" s="4" customFormat="1" ht="18" x14ac:dyDescent="0.35">
      <c r="I655" s="57"/>
    </row>
    <row r="656" spans="9:9" s="4" customFormat="1" ht="18" x14ac:dyDescent="0.35">
      <c r="I656" s="57"/>
    </row>
    <row r="657" spans="9:9" s="4" customFormat="1" ht="18" x14ac:dyDescent="0.35">
      <c r="I657" s="57"/>
    </row>
    <row r="658" spans="9:9" s="4" customFormat="1" ht="18" x14ac:dyDescent="0.35">
      <c r="I658" s="57"/>
    </row>
    <row r="659" spans="9:9" s="4" customFormat="1" ht="18" x14ac:dyDescent="0.35">
      <c r="I659" s="57"/>
    </row>
    <row r="660" spans="9:9" s="4" customFormat="1" ht="18" x14ac:dyDescent="0.35">
      <c r="I660" s="57"/>
    </row>
    <row r="661" spans="9:9" s="4" customFormat="1" ht="18" x14ac:dyDescent="0.35">
      <c r="I661" s="57"/>
    </row>
    <row r="662" spans="9:9" s="4" customFormat="1" ht="18" x14ac:dyDescent="0.35">
      <c r="I662" s="57"/>
    </row>
    <row r="663" spans="9:9" s="4" customFormat="1" ht="18" x14ac:dyDescent="0.35">
      <c r="I663" s="57"/>
    </row>
    <row r="664" spans="9:9" s="4" customFormat="1" ht="18" x14ac:dyDescent="0.35">
      <c r="I664" s="57"/>
    </row>
    <row r="665" spans="9:9" s="4" customFormat="1" ht="18" x14ac:dyDescent="0.35">
      <c r="I665" s="57"/>
    </row>
    <row r="666" spans="9:9" s="4" customFormat="1" ht="18" x14ac:dyDescent="0.35">
      <c r="I666" s="57"/>
    </row>
    <row r="667" spans="9:9" s="4" customFormat="1" ht="18" x14ac:dyDescent="0.35">
      <c r="I667" s="57"/>
    </row>
    <row r="668" spans="9:9" s="4" customFormat="1" ht="18" x14ac:dyDescent="0.35">
      <c r="I668" s="57"/>
    </row>
    <row r="669" spans="9:9" s="4" customFormat="1" ht="18" x14ac:dyDescent="0.35">
      <c r="I669" s="57"/>
    </row>
    <row r="670" spans="9:9" s="4" customFormat="1" ht="18" x14ac:dyDescent="0.35">
      <c r="I670" s="57"/>
    </row>
    <row r="671" spans="9:9" s="4" customFormat="1" ht="18" x14ac:dyDescent="0.35">
      <c r="I671" s="57"/>
    </row>
    <row r="672" spans="9:9" s="4" customFormat="1" ht="18" x14ac:dyDescent="0.35">
      <c r="I672" s="57"/>
    </row>
    <row r="673" spans="9:9" s="4" customFormat="1" ht="18" x14ac:dyDescent="0.35">
      <c r="I673" s="57"/>
    </row>
    <row r="674" spans="9:9" s="4" customFormat="1" ht="18" x14ac:dyDescent="0.35">
      <c r="I674" s="57"/>
    </row>
    <row r="675" spans="9:9" s="4" customFormat="1" ht="18" x14ac:dyDescent="0.35">
      <c r="I675" s="57"/>
    </row>
    <row r="676" spans="9:9" s="4" customFormat="1" ht="18" x14ac:dyDescent="0.35">
      <c r="I676" s="57"/>
    </row>
    <row r="677" spans="9:9" s="4" customFormat="1" ht="18" x14ac:dyDescent="0.35">
      <c r="I677" s="57"/>
    </row>
    <row r="678" spans="9:9" s="4" customFormat="1" ht="18" x14ac:dyDescent="0.35">
      <c r="I678" s="57"/>
    </row>
    <row r="679" spans="9:9" s="4" customFormat="1" ht="18" x14ac:dyDescent="0.35">
      <c r="I679" s="57"/>
    </row>
    <row r="680" spans="9:9" s="4" customFormat="1" ht="18" x14ac:dyDescent="0.35">
      <c r="I680" s="57"/>
    </row>
    <row r="681" spans="9:9" s="4" customFormat="1" ht="18" x14ac:dyDescent="0.35">
      <c r="I681" s="57"/>
    </row>
    <row r="682" spans="9:9" s="4" customFormat="1" ht="18" x14ac:dyDescent="0.35">
      <c r="I682" s="57"/>
    </row>
    <row r="683" spans="9:9" s="4" customFormat="1" ht="18" x14ac:dyDescent="0.35">
      <c r="I683" s="57"/>
    </row>
    <row r="684" spans="9:9" s="4" customFormat="1" ht="18" x14ac:dyDescent="0.35">
      <c r="I684" s="57"/>
    </row>
    <row r="685" spans="9:9" s="4" customFormat="1" ht="18" x14ac:dyDescent="0.35">
      <c r="I685" s="57"/>
    </row>
    <row r="686" spans="9:9" s="4" customFormat="1" ht="18" x14ac:dyDescent="0.35">
      <c r="I686" s="57"/>
    </row>
    <row r="687" spans="9:9" s="4" customFormat="1" ht="18" x14ac:dyDescent="0.35">
      <c r="I687" s="57"/>
    </row>
    <row r="688" spans="9:9" s="4" customFormat="1" ht="18" x14ac:dyDescent="0.35">
      <c r="I688" s="57"/>
    </row>
    <row r="689" spans="9:9" s="4" customFormat="1" ht="18" x14ac:dyDescent="0.35">
      <c r="I689" s="57"/>
    </row>
    <row r="690" spans="9:9" s="4" customFormat="1" ht="18" x14ac:dyDescent="0.35">
      <c r="I690" s="57"/>
    </row>
    <row r="691" spans="9:9" s="4" customFormat="1" ht="18" x14ac:dyDescent="0.35">
      <c r="I691" s="57"/>
    </row>
    <row r="692" spans="9:9" s="4" customFormat="1" ht="18" x14ac:dyDescent="0.35">
      <c r="I692" s="57"/>
    </row>
    <row r="693" spans="9:9" s="4" customFormat="1" ht="18" x14ac:dyDescent="0.35">
      <c r="I693" s="57"/>
    </row>
    <row r="694" spans="9:9" s="4" customFormat="1" ht="18" x14ac:dyDescent="0.35">
      <c r="I694" s="57"/>
    </row>
    <row r="695" spans="9:9" s="4" customFormat="1" ht="18" x14ac:dyDescent="0.35">
      <c r="I695" s="57"/>
    </row>
    <row r="696" spans="9:9" s="4" customFormat="1" ht="18" x14ac:dyDescent="0.35">
      <c r="I696" s="57"/>
    </row>
    <row r="697" spans="9:9" s="4" customFormat="1" ht="18" x14ac:dyDescent="0.35">
      <c r="I697" s="57"/>
    </row>
    <row r="698" spans="9:9" s="4" customFormat="1" ht="18" x14ac:dyDescent="0.35">
      <c r="I698" s="57"/>
    </row>
    <row r="699" spans="9:9" s="4" customFormat="1" ht="18" x14ac:dyDescent="0.35">
      <c r="I699" s="57"/>
    </row>
    <row r="700" spans="9:9" s="4" customFormat="1" ht="18" x14ac:dyDescent="0.35">
      <c r="I700" s="57"/>
    </row>
    <row r="701" spans="9:9" s="4" customFormat="1" ht="18" x14ac:dyDescent="0.35">
      <c r="I701" s="57"/>
    </row>
    <row r="702" spans="9:9" s="4" customFormat="1" ht="18" x14ac:dyDescent="0.35">
      <c r="I702" s="57"/>
    </row>
    <row r="703" spans="9:9" s="4" customFormat="1" ht="18" x14ac:dyDescent="0.35">
      <c r="I703" s="57"/>
    </row>
    <row r="704" spans="9:9" s="4" customFormat="1" ht="18" x14ac:dyDescent="0.35">
      <c r="I704" s="57"/>
    </row>
    <row r="705" spans="9:9" s="4" customFormat="1" ht="18" x14ac:dyDescent="0.35">
      <c r="I705" s="57"/>
    </row>
    <row r="706" spans="9:9" s="4" customFormat="1" ht="18" x14ac:dyDescent="0.35">
      <c r="I706" s="57"/>
    </row>
    <row r="707" spans="9:9" s="4" customFormat="1" ht="18" x14ac:dyDescent="0.35">
      <c r="I707" s="57"/>
    </row>
    <row r="708" spans="9:9" s="4" customFormat="1" ht="18" x14ac:dyDescent="0.35">
      <c r="I708" s="57"/>
    </row>
    <row r="709" spans="9:9" s="4" customFormat="1" ht="18" x14ac:dyDescent="0.35">
      <c r="I709" s="57"/>
    </row>
    <row r="710" spans="9:9" s="4" customFormat="1" ht="18" x14ac:dyDescent="0.35">
      <c r="I710" s="57"/>
    </row>
    <row r="711" spans="9:9" s="4" customFormat="1" ht="18" x14ac:dyDescent="0.35">
      <c r="I711" s="57"/>
    </row>
    <row r="712" spans="9:9" s="4" customFormat="1" ht="18" x14ac:dyDescent="0.35">
      <c r="I712" s="57"/>
    </row>
    <row r="713" spans="9:9" s="4" customFormat="1" ht="18" x14ac:dyDescent="0.35">
      <c r="I713" s="57"/>
    </row>
    <row r="714" spans="9:9" s="4" customFormat="1" ht="18" x14ac:dyDescent="0.35">
      <c r="I714" s="57"/>
    </row>
    <row r="715" spans="9:9" s="4" customFormat="1" ht="18" x14ac:dyDescent="0.35">
      <c r="I715" s="57"/>
    </row>
    <row r="716" spans="9:9" s="4" customFormat="1" ht="18" x14ac:dyDescent="0.35">
      <c r="I716" s="57"/>
    </row>
    <row r="717" spans="9:9" s="4" customFormat="1" ht="18" x14ac:dyDescent="0.35">
      <c r="I717" s="57"/>
    </row>
    <row r="718" spans="9:9" s="4" customFormat="1" ht="18" x14ac:dyDescent="0.35">
      <c r="I718" s="57"/>
    </row>
    <row r="719" spans="9:9" s="4" customFormat="1" ht="18" x14ac:dyDescent="0.35">
      <c r="I719" s="57"/>
    </row>
    <row r="720" spans="9:9" s="4" customFormat="1" ht="18" x14ac:dyDescent="0.35">
      <c r="I720" s="57"/>
    </row>
    <row r="721" spans="9:9" s="4" customFormat="1" ht="18" x14ac:dyDescent="0.35">
      <c r="I721" s="57"/>
    </row>
    <row r="722" spans="9:9" s="4" customFormat="1" ht="18" x14ac:dyDescent="0.35">
      <c r="I722" s="57"/>
    </row>
    <row r="723" spans="9:9" s="4" customFormat="1" ht="18" x14ac:dyDescent="0.35">
      <c r="I723" s="57"/>
    </row>
    <row r="724" spans="9:9" s="4" customFormat="1" ht="18" x14ac:dyDescent="0.35">
      <c r="I724" s="57"/>
    </row>
    <row r="725" spans="9:9" s="4" customFormat="1" ht="18" x14ac:dyDescent="0.35">
      <c r="I725" s="57"/>
    </row>
    <row r="726" spans="9:9" s="4" customFormat="1" ht="18" x14ac:dyDescent="0.35">
      <c r="I726" s="57"/>
    </row>
    <row r="727" spans="9:9" s="4" customFormat="1" ht="18" x14ac:dyDescent="0.35">
      <c r="I727" s="57"/>
    </row>
    <row r="728" spans="9:9" s="4" customFormat="1" ht="18" x14ac:dyDescent="0.35">
      <c r="I728" s="57"/>
    </row>
    <row r="729" spans="9:9" s="4" customFormat="1" ht="18" x14ac:dyDescent="0.35">
      <c r="I729" s="57"/>
    </row>
    <row r="730" spans="9:9" s="4" customFormat="1" ht="18" x14ac:dyDescent="0.35">
      <c r="I730" s="57"/>
    </row>
    <row r="731" spans="9:9" s="4" customFormat="1" ht="18" x14ac:dyDescent="0.35">
      <c r="I731" s="57"/>
    </row>
    <row r="732" spans="9:9" s="4" customFormat="1" ht="18" x14ac:dyDescent="0.35">
      <c r="I732" s="57"/>
    </row>
    <row r="733" spans="9:9" s="4" customFormat="1" ht="18" x14ac:dyDescent="0.35">
      <c r="I733" s="57"/>
    </row>
    <row r="734" spans="9:9" s="4" customFormat="1" ht="18" x14ac:dyDescent="0.35">
      <c r="I734" s="57"/>
    </row>
    <row r="735" spans="9:9" s="4" customFormat="1" ht="18" x14ac:dyDescent="0.35">
      <c r="I735" s="57"/>
    </row>
    <row r="736" spans="9:9" s="4" customFormat="1" ht="18" x14ac:dyDescent="0.35">
      <c r="I736" s="57"/>
    </row>
    <row r="737" spans="9:9" s="4" customFormat="1" ht="18" x14ac:dyDescent="0.35">
      <c r="I737" s="57"/>
    </row>
    <row r="738" spans="9:9" s="4" customFormat="1" ht="18" x14ac:dyDescent="0.35">
      <c r="I738" s="57"/>
    </row>
    <row r="739" spans="9:9" s="4" customFormat="1" ht="18" x14ac:dyDescent="0.35">
      <c r="I739" s="57"/>
    </row>
    <row r="740" spans="9:9" s="4" customFormat="1" ht="18" x14ac:dyDescent="0.35">
      <c r="I740" s="57"/>
    </row>
    <row r="741" spans="9:9" s="4" customFormat="1" ht="18" x14ac:dyDescent="0.35">
      <c r="I741" s="57"/>
    </row>
    <row r="742" spans="9:9" s="4" customFormat="1" ht="18" x14ac:dyDescent="0.35">
      <c r="I742" s="57"/>
    </row>
    <row r="743" spans="9:9" s="4" customFormat="1" ht="18" x14ac:dyDescent="0.35">
      <c r="I743" s="57"/>
    </row>
    <row r="744" spans="9:9" s="4" customFormat="1" ht="18" x14ac:dyDescent="0.35">
      <c r="I744" s="57"/>
    </row>
    <row r="745" spans="9:9" s="4" customFormat="1" ht="18" x14ac:dyDescent="0.35">
      <c r="I745" s="57"/>
    </row>
    <row r="746" spans="9:9" s="4" customFormat="1" ht="18" x14ac:dyDescent="0.35">
      <c r="I746" s="57"/>
    </row>
    <row r="747" spans="9:9" s="4" customFormat="1" ht="18" x14ac:dyDescent="0.35">
      <c r="I747" s="57"/>
    </row>
    <row r="748" spans="9:9" s="4" customFormat="1" ht="18" x14ac:dyDescent="0.35">
      <c r="I748" s="57"/>
    </row>
    <row r="749" spans="9:9" s="4" customFormat="1" ht="18" x14ac:dyDescent="0.35">
      <c r="I749" s="57"/>
    </row>
    <row r="750" spans="9:9" s="4" customFormat="1" ht="18" x14ac:dyDescent="0.35">
      <c r="I750" s="57"/>
    </row>
    <row r="751" spans="9:9" s="4" customFormat="1" ht="18" x14ac:dyDescent="0.35">
      <c r="I751" s="57"/>
    </row>
    <row r="752" spans="9:9" s="4" customFormat="1" ht="18" x14ac:dyDescent="0.35">
      <c r="I752" s="57"/>
    </row>
    <row r="753" spans="9:9" s="4" customFormat="1" ht="18" x14ac:dyDescent="0.35">
      <c r="I753" s="57"/>
    </row>
    <row r="754" spans="9:9" s="4" customFormat="1" ht="18" x14ac:dyDescent="0.35">
      <c r="I754" s="57"/>
    </row>
    <row r="755" spans="9:9" s="4" customFormat="1" ht="18" x14ac:dyDescent="0.35">
      <c r="I755" s="57"/>
    </row>
    <row r="756" spans="9:9" s="4" customFormat="1" ht="18" x14ac:dyDescent="0.35">
      <c r="I756" s="57"/>
    </row>
    <row r="757" spans="9:9" s="4" customFormat="1" ht="18" x14ac:dyDescent="0.35">
      <c r="I757" s="57"/>
    </row>
    <row r="758" spans="9:9" s="4" customFormat="1" ht="18" x14ac:dyDescent="0.35">
      <c r="I758" s="57"/>
    </row>
    <row r="759" spans="9:9" s="4" customFormat="1" ht="18" x14ac:dyDescent="0.35">
      <c r="I759" s="57"/>
    </row>
    <row r="760" spans="9:9" s="4" customFormat="1" ht="18" x14ac:dyDescent="0.35">
      <c r="I760" s="57"/>
    </row>
    <row r="761" spans="9:9" s="4" customFormat="1" ht="18" x14ac:dyDescent="0.35">
      <c r="I761" s="57"/>
    </row>
    <row r="762" spans="9:9" s="4" customFormat="1" ht="18" x14ac:dyDescent="0.35">
      <c r="I762" s="57"/>
    </row>
    <row r="763" spans="9:9" s="4" customFormat="1" ht="18" x14ac:dyDescent="0.35">
      <c r="I763" s="57"/>
    </row>
    <row r="764" spans="9:9" s="4" customFormat="1" ht="18" x14ac:dyDescent="0.35">
      <c r="I764" s="57"/>
    </row>
    <row r="765" spans="9:9" s="4" customFormat="1" ht="18" x14ac:dyDescent="0.35">
      <c r="I765" s="57"/>
    </row>
    <row r="766" spans="9:9" s="4" customFormat="1" ht="18" x14ac:dyDescent="0.35">
      <c r="I766" s="57"/>
    </row>
    <row r="767" spans="9:9" s="4" customFormat="1" ht="18" x14ac:dyDescent="0.35">
      <c r="I767" s="57"/>
    </row>
    <row r="768" spans="9:9" s="4" customFormat="1" ht="18" x14ac:dyDescent="0.35">
      <c r="I768" s="57"/>
    </row>
    <row r="769" spans="9:9" s="4" customFormat="1" ht="18" x14ac:dyDescent="0.35">
      <c r="I769" s="57"/>
    </row>
    <row r="770" spans="9:9" s="4" customFormat="1" ht="18" x14ac:dyDescent="0.35">
      <c r="I770" s="57"/>
    </row>
    <row r="771" spans="9:9" s="4" customFormat="1" ht="18" x14ac:dyDescent="0.35">
      <c r="I771" s="57"/>
    </row>
    <row r="772" spans="9:9" s="4" customFormat="1" ht="18" x14ac:dyDescent="0.35">
      <c r="I772" s="57"/>
    </row>
    <row r="773" spans="9:9" s="4" customFormat="1" ht="18" x14ac:dyDescent="0.35">
      <c r="I773" s="57"/>
    </row>
    <row r="774" spans="9:9" s="4" customFormat="1" ht="18" x14ac:dyDescent="0.35">
      <c r="I774" s="57"/>
    </row>
    <row r="775" spans="9:9" s="4" customFormat="1" ht="18" x14ac:dyDescent="0.35">
      <c r="I775" s="57"/>
    </row>
    <row r="776" spans="9:9" s="4" customFormat="1" ht="18" x14ac:dyDescent="0.35">
      <c r="I776" s="57"/>
    </row>
    <row r="777" spans="9:9" s="4" customFormat="1" ht="18" x14ac:dyDescent="0.35">
      <c r="I777" s="57"/>
    </row>
    <row r="778" spans="9:9" s="4" customFormat="1" ht="18" x14ac:dyDescent="0.35">
      <c r="I778" s="57"/>
    </row>
    <row r="779" spans="9:9" s="4" customFormat="1" ht="18" x14ac:dyDescent="0.35">
      <c r="I779" s="57"/>
    </row>
    <row r="780" spans="9:9" s="4" customFormat="1" ht="18" x14ac:dyDescent="0.35">
      <c r="I780" s="57"/>
    </row>
    <row r="781" spans="9:9" s="4" customFormat="1" ht="18" x14ac:dyDescent="0.35">
      <c r="I781" s="57"/>
    </row>
    <row r="782" spans="9:9" s="4" customFormat="1" ht="18" x14ac:dyDescent="0.35">
      <c r="I782" s="57"/>
    </row>
    <row r="783" spans="9:9" s="4" customFormat="1" ht="18" x14ac:dyDescent="0.35">
      <c r="I783" s="57"/>
    </row>
    <row r="784" spans="9:9" s="4" customFormat="1" ht="18" x14ac:dyDescent="0.35">
      <c r="I784" s="57"/>
    </row>
    <row r="785" spans="9:9" s="4" customFormat="1" ht="18" x14ac:dyDescent="0.35">
      <c r="I785" s="57"/>
    </row>
    <row r="786" spans="9:9" s="4" customFormat="1" ht="18" x14ac:dyDescent="0.35">
      <c r="I786" s="57"/>
    </row>
    <row r="787" spans="9:9" s="4" customFormat="1" ht="18" x14ac:dyDescent="0.35">
      <c r="I787" s="57"/>
    </row>
    <row r="788" spans="9:9" s="4" customFormat="1" ht="18" x14ac:dyDescent="0.35">
      <c r="I788" s="57"/>
    </row>
    <row r="789" spans="9:9" s="4" customFormat="1" ht="18" x14ac:dyDescent="0.35">
      <c r="I789" s="57"/>
    </row>
    <row r="790" spans="9:9" s="4" customFormat="1" ht="18" x14ac:dyDescent="0.35">
      <c r="I790" s="57"/>
    </row>
    <row r="791" spans="9:9" s="4" customFormat="1" ht="18" x14ac:dyDescent="0.35">
      <c r="I791" s="57"/>
    </row>
    <row r="792" spans="9:9" s="4" customFormat="1" ht="18" x14ac:dyDescent="0.35">
      <c r="I792" s="57"/>
    </row>
    <row r="793" spans="9:9" s="4" customFormat="1" ht="18" x14ac:dyDescent="0.35">
      <c r="I793" s="57"/>
    </row>
    <row r="794" spans="9:9" s="4" customFormat="1" ht="18" x14ac:dyDescent="0.35">
      <c r="I794" s="57"/>
    </row>
    <row r="795" spans="9:9" s="4" customFormat="1" ht="18" x14ac:dyDescent="0.35">
      <c r="I795" s="57"/>
    </row>
    <row r="796" spans="9:9" s="4" customFormat="1" ht="18" x14ac:dyDescent="0.35">
      <c r="I796" s="57"/>
    </row>
    <row r="797" spans="9:9" s="4" customFormat="1" ht="18" x14ac:dyDescent="0.35">
      <c r="I797" s="57"/>
    </row>
    <row r="798" spans="9:9" s="4" customFormat="1" ht="18" x14ac:dyDescent="0.35">
      <c r="I798" s="57"/>
    </row>
    <row r="799" spans="9:9" s="4" customFormat="1" ht="18" x14ac:dyDescent="0.35">
      <c r="I799" s="57"/>
    </row>
    <row r="800" spans="9:9" s="4" customFormat="1" ht="18" x14ac:dyDescent="0.35">
      <c r="I800" s="57"/>
    </row>
    <row r="801" spans="9:9" s="4" customFormat="1" ht="18" x14ac:dyDescent="0.35">
      <c r="I801" s="57"/>
    </row>
    <row r="802" spans="9:9" s="4" customFormat="1" ht="18" x14ac:dyDescent="0.35">
      <c r="I802" s="57"/>
    </row>
    <row r="803" spans="9:9" s="4" customFormat="1" ht="18" x14ac:dyDescent="0.35">
      <c r="I803" s="57"/>
    </row>
    <row r="804" spans="9:9" s="4" customFormat="1" ht="18" x14ac:dyDescent="0.35">
      <c r="I804" s="57"/>
    </row>
    <row r="805" spans="9:9" s="4" customFormat="1" ht="18" x14ac:dyDescent="0.35">
      <c r="I805" s="57"/>
    </row>
    <row r="806" spans="9:9" s="4" customFormat="1" ht="18" x14ac:dyDescent="0.35">
      <c r="I806" s="57"/>
    </row>
    <row r="807" spans="9:9" s="4" customFormat="1" ht="18" x14ac:dyDescent="0.35">
      <c r="I807" s="57"/>
    </row>
    <row r="808" spans="9:9" s="4" customFormat="1" ht="18" x14ac:dyDescent="0.35">
      <c r="I808" s="57"/>
    </row>
    <row r="809" spans="9:9" s="4" customFormat="1" ht="18" x14ac:dyDescent="0.35">
      <c r="I809" s="57"/>
    </row>
    <row r="810" spans="9:9" s="4" customFormat="1" ht="18" x14ac:dyDescent="0.35">
      <c r="I810" s="57"/>
    </row>
    <row r="811" spans="9:9" s="4" customFormat="1" ht="18" x14ac:dyDescent="0.35">
      <c r="I811" s="57"/>
    </row>
    <row r="812" spans="9:9" s="4" customFormat="1" ht="18" x14ac:dyDescent="0.35">
      <c r="I812" s="57"/>
    </row>
    <row r="813" spans="9:9" s="4" customFormat="1" ht="18" x14ac:dyDescent="0.35">
      <c r="I813" s="57"/>
    </row>
    <row r="814" spans="9:9" s="4" customFormat="1" ht="18" x14ac:dyDescent="0.35">
      <c r="I814" s="57"/>
    </row>
    <row r="815" spans="9:9" s="4" customFormat="1" ht="18" x14ac:dyDescent="0.35">
      <c r="I815" s="57"/>
    </row>
    <row r="816" spans="9:9" s="4" customFormat="1" ht="18" x14ac:dyDescent="0.35">
      <c r="I816" s="57"/>
    </row>
    <row r="817" spans="9:9" s="4" customFormat="1" ht="18" x14ac:dyDescent="0.35">
      <c r="I817" s="57"/>
    </row>
    <row r="818" spans="9:9" s="4" customFormat="1" ht="18" x14ac:dyDescent="0.35">
      <c r="I818" s="57"/>
    </row>
    <row r="819" spans="9:9" s="4" customFormat="1" ht="18" x14ac:dyDescent="0.35">
      <c r="I819" s="57"/>
    </row>
    <row r="820" spans="9:9" s="4" customFormat="1" ht="18" x14ac:dyDescent="0.35">
      <c r="I820" s="57"/>
    </row>
    <row r="821" spans="9:9" s="4" customFormat="1" ht="18" x14ac:dyDescent="0.35">
      <c r="I821" s="57"/>
    </row>
    <row r="822" spans="9:9" s="4" customFormat="1" ht="18" x14ac:dyDescent="0.35">
      <c r="I822" s="57"/>
    </row>
    <row r="823" spans="9:9" s="4" customFormat="1" ht="18" x14ac:dyDescent="0.35">
      <c r="I823" s="57"/>
    </row>
    <row r="824" spans="9:9" s="4" customFormat="1" ht="18" x14ac:dyDescent="0.35">
      <c r="I824" s="57"/>
    </row>
    <row r="825" spans="9:9" s="4" customFormat="1" ht="18" x14ac:dyDescent="0.35">
      <c r="I825" s="57"/>
    </row>
    <row r="826" spans="9:9" s="4" customFormat="1" ht="18" x14ac:dyDescent="0.35">
      <c r="I826" s="57"/>
    </row>
    <row r="827" spans="9:9" s="4" customFormat="1" ht="18" x14ac:dyDescent="0.35">
      <c r="I827" s="57"/>
    </row>
    <row r="828" spans="9:9" s="4" customFormat="1" ht="18" x14ac:dyDescent="0.35">
      <c r="I828" s="57"/>
    </row>
    <row r="829" spans="9:9" s="4" customFormat="1" ht="18" x14ac:dyDescent="0.35">
      <c r="I829" s="57"/>
    </row>
    <row r="830" spans="9:9" s="4" customFormat="1" ht="18" x14ac:dyDescent="0.35">
      <c r="I830" s="57"/>
    </row>
    <row r="831" spans="9:9" s="4" customFormat="1" ht="18" x14ac:dyDescent="0.35">
      <c r="I831" s="57"/>
    </row>
    <row r="832" spans="9:9" s="4" customFormat="1" ht="18" x14ac:dyDescent="0.35">
      <c r="I832" s="57"/>
    </row>
    <row r="833" spans="9:9" s="4" customFormat="1" ht="18" x14ac:dyDescent="0.35">
      <c r="I833" s="57"/>
    </row>
    <row r="834" spans="9:9" s="4" customFormat="1" ht="18" x14ac:dyDescent="0.35">
      <c r="I834" s="57"/>
    </row>
    <row r="835" spans="9:9" s="4" customFormat="1" ht="18" x14ac:dyDescent="0.35">
      <c r="I835" s="57"/>
    </row>
    <row r="836" spans="9:9" s="4" customFormat="1" ht="18" x14ac:dyDescent="0.35">
      <c r="I836" s="57"/>
    </row>
    <row r="837" spans="9:9" s="4" customFormat="1" ht="18" x14ac:dyDescent="0.35">
      <c r="I837" s="57"/>
    </row>
    <row r="838" spans="9:9" s="4" customFormat="1" ht="18" x14ac:dyDescent="0.35">
      <c r="I838" s="57"/>
    </row>
    <row r="839" spans="9:9" s="4" customFormat="1" ht="18" x14ac:dyDescent="0.35">
      <c r="I839" s="57"/>
    </row>
    <row r="840" spans="9:9" s="4" customFormat="1" ht="18" x14ac:dyDescent="0.35">
      <c r="I840" s="57"/>
    </row>
    <row r="841" spans="9:9" s="4" customFormat="1" ht="18" x14ac:dyDescent="0.35">
      <c r="I841" s="57"/>
    </row>
    <row r="842" spans="9:9" s="4" customFormat="1" ht="18" x14ac:dyDescent="0.35">
      <c r="I842" s="57"/>
    </row>
    <row r="843" spans="9:9" s="4" customFormat="1" ht="18" x14ac:dyDescent="0.35">
      <c r="I843" s="57"/>
    </row>
    <row r="844" spans="9:9" s="4" customFormat="1" ht="18" x14ac:dyDescent="0.35">
      <c r="I844" s="57"/>
    </row>
    <row r="845" spans="9:9" s="4" customFormat="1" ht="18" x14ac:dyDescent="0.35">
      <c r="I845" s="57"/>
    </row>
    <row r="846" spans="9:9" s="4" customFormat="1" ht="18" x14ac:dyDescent="0.35">
      <c r="I846" s="57"/>
    </row>
    <row r="847" spans="9:9" s="4" customFormat="1" ht="18" x14ac:dyDescent="0.35">
      <c r="I847" s="57"/>
    </row>
    <row r="848" spans="9:9" s="4" customFormat="1" ht="18" x14ac:dyDescent="0.35">
      <c r="I848" s="57"/>
    </row>
    <row r="849" spans="9:9" s="4" customFormat="1" ht="18" x14ac:dyDescent="0.35">
      <c r="I849" s="57"/>
    </row>
    <row r="850" spans="9:9" s="4" customFormat="1" ht="18" x14ac:dyDescent="0.35">
      <c r="I850" s="57"/>
    </row>
    <row r="851" spans="9:9" s="4" customFormat="1" ht="18" x14ac:dyDescent="0.35">
      <c r="I851" s="57"/>
    </row>
    <row r="852" spans="9:9" s="4" customFormat="1" ht="18" x14ac:dyDescent="0.35">
      <c r="I852" s="57"/>
    </row>
    <row r="853" spans="9:9" s="4" customFormat="1" ht="18" x14ac:dyDescent="0.35">
      <c r="I853" s="57"/>
    </row>
    <row r="854" spans="9:9" s="4" customFormat="1" ht="18" x14ac:dyDescent="0.35">
      <c r="I854" s="57"/>
    </row>
    <row r="855" spans="9:9" s="4" customFormat="1" ht="18" x14ac:dyDescent="0.35">
      <c r="I855" s="57"/>
    </row>
    <row r="856" spans="9:9" s="4" customFormat="1" ht="18" x14ac:dyDescent="0.35">
      <c r="I856" s="57"/>
    </row>
    <row r="857" spans="9:9" s="4" customFormat="1" ht="18" x14ac:dyDescent="0.35">
      <c r="I857" s="57"/>
    </row>
    <row r="858" spans="9:9" s="4" customFormat="1" ht="18" x14ac:dyDescent="0.35">
      <c r="I858" s="57"/>
    </row>
    <row r="859" spans="9:9" s="4" customFormat="1" ht="18" x14ac:dyDescent="0.35">
      <c r="I859" s="57"/>
    </row>
    <row r="860" spans="9:9" s="4" customFormat="1" ht="18" x14ac:dyDescent="0.35">
      <c r="I860" s="57"/>
    </row>
    <row r="861" spans="9:9" s="4" customFormat="1" ht="18" x14ac:dyDescent="0.35">
      <c r="I861" s="57"/>
    </row>
    <row r="862" spans="9:9" s="4" customFormat="1" ht="18" x14ac:dyDescent="0.35">
      <c r="I862" s="57"/>
    </row>
    <row r="863" spans="9:9" s="4" customFormat="1" ht="18" x14ac:dyDescent="0.35">
      <c r="I863" s="57"/>
    </row>
    <row r="864" spans="9:9" s="4" customFormat="1" ht="18" x14ac:dyDescent="0.35">
      <c r="I864" s="57"/>
    </row>
    <row r="865" spans="9:9" s="4" customFormat="1" ht="18" x14ac:dyDescent="0.35">
      <c r="I865" s="57"/>
    </row>
    <row r="866" spans="9:9" s="4" customFormat="1" ht="18" x14ac:dyDescent="0.35">
      <c r="I866" s="57"/>
    </row>
    <row r="867" spans="9:9" s="4" customFormat="1" ht="18" x14ac:dyDescent="0.35">
      <c r="I867" s="57"/>
    </row>
    <row r="868" spans="9:9" s="4" customFormat="1" ht="18" x14ac:dyDescent="0.35">
      <c r="I868" s="57"/>
    </row>
    <row r="869" spans="9:9" s="4" customFormat="1" ht="18" x14ac:dyDescent="0.35">
      <c r="I869" s="57"/>
    </row>
    <row r="870" spans="9:9" s="4" customFormat="1" ht="18" x14ac:dyDescent="0.35">
      <c r="I870" s="57"/>
    </row>
    <row r="871" spans="9:9" s="4" customFormat="1" ht="18" x14ac:dyDescent="0.35">
      <c r="I871" s="57"/>
    </row>
    <row r="872" spans="9:9" s="4" customFormat="1" ht="18" x14ac:dyDescent="0.35">
      <c r="I872" s="57"/>
    </row>
    <row r="873" spans="9:9" s="4" customFormat="1" ht="18" x14ac:dyDescent="0.35">
      <c r="I873" s="57"/>
    </row>
    <row r="874" spans="9:9" s="4" customFormat="1" ht="18" x14ac:dyDescent="0.35">
      <c r="I874" s="57"/>
    </row>
    <row r="875" spans="9:9" s="4" customFormat="1" ht="18" x14ac:dyDescent="0.35">
      <c r="I875" s="57"/>
    </row>
    <row r="876" spans="9:9" s="4" customFormat="1" ht="18" x14ac:dyDescent="0.35">
      <c r="I876" s="57"/>
    </row>
    <row r="877" spans="9:9" s="4" customFormat="1" ht="18" x14ac:dyDescent="0.35">
      <c r="I877" s="57"/>
    </row>
    <row r="878" spans="9:9" s="4" customFormat="1" ht="18" x14ac:dyDescent="0.35">
      <c r="I878" s="57"/>
    </row>
    <row r="879" spans="9:9" s="4" customFormat="1" ht="18" x14ac:dyDescent="0.35">
      <c r="I879" s="57"/>
    </row>
    <row r="880" spans="9:9" s="4" customFormat="1" ht="18" x14ac:dyDescent="0.35">
      <c r="I880" s="57"/>
    </row>
    <row r="881" spans="9:9" s="4" customFormat="1" ht="18" x14ac:dyDescent="0.35">
      <c r="I881" s="57"/>
    </row>
    <row r="882" spans="9:9" s="4" customFormat="1" ht="18" x14ac:dyDescent="0.35">
      <c r="I882" s="57"/>
    </row>
    <row r="883" spans="9:9" s="4" customFormat="1" ht="18" x14ac:dyDescent="0.35">
      <c r="I883" s="57"/>
    </row>
    <row r="884" spans="9:9" s="4" customFormat="1" ht="18" x14ac:dyDescent="0.35">
      <c r="I884" s="57"/>
    </row>
    <row r="885" spans="9:9" s="4" customFormat="1" ht="18" x14ac:dyDescent="0.35">
      <c r="I885" s="57"/>
    </row>
    <row r="886" spans="9:9" s="4" customFormat="1" ht="18" x14ac:dyDescent="0.35">
      <c r="I886" s="57"/>
    </row>
    <row r="887" spans="9:9" s="4" customFormat="1" ht="18" x14ac:dyDescent="0.35">
      <c r="I887" s="57"/>
    </row>
    <row r="888" spans="9:9" s="4" customFormat="1" ht="18" x14ac:dyDescent="0.35">
      <c r="I888" s="57"/>
    </row>
    <row r="889" spans="9:9" s="4" customFormat="1" ht="18" x14ac:dyDescent="0.35">
      <c r="I889" s="57"/>
    </row>
    <row r="890" spans="9:9" s="4" customFormat="1" ht="18" x14ac:dyDescent="0.35">
      <c r="I890" s="57"/>
    </row>
    <row r="891" spans="9:9" s="4" customFormat="1" ht="18" x14ac:dyDescent="0.35">
      <c r="I891" s="57"/>
    </row>
    <row r="892" spans="9:9" s="4" customFormat="1" ht="18" x14ac:dyDescent="0.35">
      <c r="I892" s="57"/>
    </row>
    <row r="893" spans="9:9" s="4" customFormat="1" ht="18" x14ac:dyDescent="0.35">
      <c r="I893" s="57"/>
    </row>
    <row r="894" spans="9:9" s="4" customFormat="1" ht="18" x14ac:dyDescent="0.35">
      <c r="I894" s="57"/>
    </row>
    <row r="895" spans="9:9" s="4" customFormat="1" ht="18" x14ac:dyDescent="0.35">
      <c r="I895" s="57"/>
    </row>
    <row r="896" spans="9:9" s="4" customFormat="1" ht="18" x14ac:dyDescent="0.35">
      <c r="I896" s="57"/>
    </row>
    <row r="897" spans="9:9" s="4" customFormat="1" ht="18" x14ac:dyDescent="0.35">
      <c r="I897" s="57"/>
    </row>
    <row r="898" spans="9:9" s="4" customFormat="1" ht="18" x14ac:dyDescent="0.35">
      <c r="I898" s="57"/>
    </row>
    <row r="899" spans="9:9" s="4" customFormat="1" ht="18" x14ac:dyDescent="0.35">
      <c r="I899" s="57"/>
    </row>
    <row r="900" spans="9:9" s="4" customFormat="1" ht="18" x14ac:dyDescent="0.35">
      <c r="I900" s="57"/>
    </row>
    <row r="901" spans="9:9" s="4" customFormat="1" ht="18" x14ac:dyDescent="0.35">
      <c r="I901" s="57"/>
    </row>
    <row r="902" spans="9:9" s="4" customFormat="1" ht="18" x14ac:dyDescent="0.35">
      <c r="I902" s="57"/>
    </row>
    <row r="903" spans="9:9" s="4" customFormat="1" ht="18" x14ac:dyDescent="0.35">
      <c r="I903" s="57"/>
    </row>
    <row r="904" spans="9:9" s="4" customFormat="1" ht="18" x14ac:dyDescent="0.35">
      <c r="I904" s="57"/>
    </row>
    <row r="905" spans="9:9" s="4" customFormat="1" ht="18" x14ac:dyDescent="0.35">
      <c r="I905" s="57"/>
    </row>
    <row r="906" spans="9:9" s="4" customFormat="1" ht="18" x14ac:dyDescent="0.35">
      <c r="I906" s="57"/>
    </row>
    <row r="907" spans="9:9" s="4" customFormat="1" ht="18" x14ac:dyDescent="0.35">
      <c r="I907" s="57"/>
    </row>
    <row r="908" spans="9:9" s="4" customFormat="1" ht="18" x14ac:dyDescent="0.35">
      <c r="I908" s="57"/>
    </row>
    <row r="909" spans="9:9" s="4" customFormat="1" ht="18" x14ac:dyDescent="0.35">
      <c r="I909" s="57"/>
    </row>
    <row r="910" spans="9:9" s="4" customFormat="1" ht="18" x14ac:dyDescent="0.35">
      <c r="I910" s="57"/>
    </row>
    <row r="911" spans="9:9" s="4" customFormat="1" ht="18" x14ac:dyDescent="0.35">
      <c r="I911" s="57"/>
    </row>
    <row r="912" spans="9:9" s="4" customFormat="1" ht="18" x14ac:dyDescent="0.35">
      <c r="I912" s="57"/>
    </row>
    <row r="913" spans="9:9" s="4" customFormat="1" ht="18" x14ac:dyDescent="0.35">
      <c r="I913" s="57"/>
    </row>
    <row r="914" spans="9:9" s="4" customFormat="1" ht="18" x14ac:dyDescent="0.35">
      <c r="I914" s="57"/>
    </row>
    <row r="915" spans="9:9" s="4" customFormat="1" ht="18" x14ac:dyDescent="0.35">
      <c r="I915" s="57"/>
    </row>
    <row r="916" spans="9:9" s="4" customFormat="1" ht="18" x14ac:dyDescent="0.35">
      <c r="I916" s="57"/>
    </row>
    <row r="917" spans="9:9" s="4" customFormat="1" ht="18" x14ac:dyDescent="0.35">
      <c r="I917" s="57"/>
    </row>
    <row r="918" spans="9:9" s="4" customFormat="1" ht="18" x14ac:dyDescent="0.35">
      <c r="I918" s="57"/>
    </row>
    <row r="919" spans="9:9" s="4" customFormat="1" ht="18" x14ac:dyDescent="0.35">
      <c r="I919" s="57"/>
    </row>
    <row r="920" spans="9:9" s="4" customFormat="1" ht="18" x14ac:dyDescent="0.35">
      <c r="I920" s="57"/>
    </row>
    <row r="921" spans="9:9" s="4" customFormat="1" ht="18" x14ac:dyDescent="0.35">
      <c r="I921" s="57"/>
    </row>
    <row r="922" spans="9:9" s="4" customFormat="1" ht="18" x14ac:dyDescent="0.35">
      <c r="I922" s="57"/>
    </row>
    <row r="923" spans="9:9" s="4" customFormat="1" ht="18" x14ac:dyDescent="0.35">
      <c r="I923" s="57"/>
    </row>
    <row r="924" spans="9:9" s="4" customFormat="1" ht="18" x14ac:dyDescent="0.35">
      <c r="I924" s="57"/>
    </row>
    <row r="925" spans="9:9" s="4" customFormat="1" ht="18" x14ac:dyDescent="0.35">
      <c r="I925" s="57"/>
    </row>
    <row r="926" spans="9:9" s="4" customFormat="1" ht="18" x14ac:dyDescent="0.35">
      <c r="I926" s="57"/>
    </row>
    <row r="927" spans="9:9" s="4" customFormat="1" ht="18" x14ac:dyDescent="0.35">
      <c r="I927" s="57"/>
    </row>
    <row r="928" spans="9:9" s="4" customFormat="1" ht="18" x14ac:dyDescent="0.35">
      <c r="I928" s="57"/>
    </row>
    <row r="929" spans="9:9" s="4" customFormat="1" ht="18" x14ac:dyDescent="0.35">
      <c r="I929" s="57"/>
    </row>
    <row r="930" spans="9:9" s="4" customFormat="1" ht="18" x14ac:dyDescent="0.35">
      <c r="I930" s="57"/>
    </row>
    <row r="931" spans="9:9" s="4" customFormat="1" ht="18" x14ac:dyDescent="0.35">
      <c r="I931" s="57"/>
    </row>
    <row r="932" spans="9:9" s="4" customFormat="1" ht="18" x14ac:dyDescent="0.35">
      <c r="I932" s="57"/>
    </row>
    <row r="933" spans="9:9" s="4" customFormat="1" ht="18" x14ac:dyDescent="0.35">
      <c r="I933" s="57"/>
    </row>
    <row r="934" spans="9:9" s="4" customFormat="1" ht="18" x14ac:dyDescent="0.35">
      <c r="I934" s="57"/>
    </row>
    <row r="935" spans="9:9" s="4" customFormat="1" ht="18" x14ac:dyDescent="0.35">
      <c r="I935" s="57"/>
    </row>
    <row r="936" spans="9:9" s="4" customFormat="1" ht="18" x14ac:dyDescent="0.35">
      <c r="I936" s="57"/>
    </row>
    <row r="937" spans="9:9" s="4" customFormat="1" ht="18" x14ac:dyDescent="0.35">
      <c r="I937" s="57"/>
    </row>
    <row r="938" spans="9:9" s="4" customFormat="1" ht="18" x14ac:dyDescent="0.35">
      <c r="I938" s="57"/>
    </row>
    <row r="939" spans="9:9" s="4" customFormat="1" ht="18" x14ac:dyDescent="0.35">
      <c r="I939" s="57"/>
    </row>
    <row r="940" spans="9:9" s="4" customFormat="1" ht="18" x14ac:dyDescent="0.35">
      <c r="I940" s="57"/>
    </row>
    <row r="941" spans="9:9" s="4" customFormat="1" ht="18" x14ac:dyDescent="0.35">
      <c r="I941" s="57"/>
    </row>
    <row r="942" spans="9:9" s="4" customFormat="1" ht="18" x14ac:dyDescent="0.35">
      <c r="I942" s="57"/>
    </row>
    <row r="943" spans="9:9" s="4" customFormat="1" ht="18" x14ac:dyDescent="0.35">
      <c r="I943" s="57"/>
    </row>
    <row r="944" spans="9:9" s="4" customFormat="1" ht="18" x14ac:dyDescent="0.35">
      <c r="I944" s="57"/>
    </row>
    <row r="945" spans="9:9" s="4" customFormat="1" ht="18" x14ac:dyDescent="0.35">
      <c r="I945" s="57"/>
    </row>
    <row r="946" spans="9:9" s="4" customFormat="1" ht="18" x14ac:dyDescent="0.35">
      <c r="I946" s="57"/>
    </row>
    <row r="947" spans="9:9" s="4" customFormat="1" ht="18" x14ac:dyDescent="0.35">
      <c r="I947" s="57"/>
    </row>
    <row r="948" spans="9:9" s="4" customFormat="1" ht="18" x14ac:dyDescent="0.35">
      <c r="I948" s="57"/>
    </row>
    <row r="949" spans="9:9" s="4" customFormat="1" ht="18" x14ac:dyDescent="0.35">
      <c r="I949" s="57"/>
    </row>
    <row r="950" spans="9:9" s="4" customFormat="1" ht="18" x14ac:dyDescent="0.35">
      <c r="I950" s="57"/>
    </row>
    <row r="951" spans="9:9" s="4" customFormat="1" ht="18" x14ac:dyDescent="0.35">
      <c r="I951" s="57"/>
    </row>
    <row r="952" spans="9:9" s="4" customFormat="1" ht="18" x14ac:dyDescent="0.35">
      <c r="I952" s="57"/>
    </row>
    <row r="953" spans="9:9" s="4" customFormat="1" ht="18" x14ac:dyDescent="0.35">
      <c r="I953" s="57"/>
    </row>
    <row r="954" spans="9:9" s="4" customFormat="1" ht="18" x14ac:dyDescent="0.35">
      <c r="I954" s="57"/>
    </row>
    <row r="955" spans="9:9" s="4" customFormat="1" ht="18" x14ac:dyDescent="0.35">
      <c r="I955" s="57"/>
    </row>
    <row r="956" spans="9:9" s="4" customFormat="1" ht="18" x14ac:dyDescent="0.35">
      <c r="I956" s="57"/>
    </row>
    <row r="957" spans="9:9" s="4" customFormat="1" ht="18" x14ac:dyDescent="0.35">
      <c r="I957" s="57"/>
    </row>
    <row r="958" spans="9:9" s="4" customFormat="1" ht="18" x14ac:dyDescent="0.35">
      <c r="I958" s="57"/>
    </row>
    <row r="959" spans="9:9" s="4" customFormat="1" ht="18" x14ac:dyDescent="0.35">
      <c r="I959" s="57"/>
    </row>
    <row r="960" spans="9:9" s="4" customFormat="1" ht="18" x14ac:dyDescent="0.35">
      <c r="I960" s="57"/>
    </row>
    <row r="961" spans="9:9" s="4" customFormat="1" ht="18" x14ac:dyDescent="0.35">
      <c r="I961" s="57"/>
    </row>
    <row r="962" spans="9:9" s="4" customFormat="1" ht="18" x14ac:dyDescent="0.35">
      <c r="I962" s="57"/>
    </row>
    <row r="963" spans="9:9" s="4" customFormat="1" ht="18" x14ac:dyDescent="0.35">
      <c r="I963" s="57"/>
    </row>
    <row r="964" spans="9:9" s="4" customFormat="1" ht="18" x14ac:dyDescent="0.35">
      <c r="I964" s="57"/>
    </row>
    <row r="965" spans="9:9" s="4" customFormat="1" ht="18" x14ac:dyDescent="0.35">
      <c r="I965" s="57"/>
    </row>
    <row r="966" spans="9:9" s="4" customFormat="1" ht="18" x14ac:dyDescent="0.35">
      <c r="I966" s="57"/>
    </row>
    <row r="967" spans="9:9" s="4" customFormat="1" ht="18" x14ac:dyDescent="0.35">
      <c r="I967" s="57"/>
    </row>
    <row r="968" spans="9:9" s="4" customFormat="1" ht="18" x14ac:dyDescent="0.35">
      <c r="I968" s="57"/>
    </row>
    <row r="969" spans="9:9" s="4" customFormat="1" ht="18" x14ac:dyDescent="0.35">
      <c r="I969" s="57"/>
    </row>
    <row r="970" spans="9:9" s="4" customFormat="1" ht="18" x14ac:dyDescent="0.35">
      <c r="I970" s="57"/>
    </row>
    <row r="971" spans="9:9" s="4" customFormat="1" ht="18" x14ac:dyDescent="0.35">
      <c r="I971" s="57"/>
    </row>
    <row r="972" spans="9:9" s="4" customFormat="1" ht="18" x14ac:dyDescent="0.35">
      <c r="I972" s="57"/>
    </row>
    <row r="973" spans="9:9" s="4" customFormat="1" ht="18" x14ac:dyDescent="0.35">
      <c r="I973" s="57"/>
    </row>
    <row r="974" spans="9:9" s="4" customFormat="1" ht="18" x14ac:dyDescent="0.35">
      <c r="I974" s="57"/>
    </row>
    <row r="975" spans="9:9" s="4" customFormat="1" ht="18" x14ac:dyDescent="0.35">
      <c r="I975" s="57"/>
    </row>
    <row r="976" spans="9:9" s="4" customFormat="1" ht="18" x14ac:dyDescent="0.35">
      <c r="I976" s="57"/>
    </row>
    <row r="977" spans="9:9" s="4" customFormat="1" ht="18" x14ac:dyDescent="0.35">
      <c r="I977" s="57"/>
    </row>
    <row r="978" spans="9:9" s="4" customFormat="1" ht="18" x14ac:dyDescent="0.35">
      <c r="I978" s="57"/>
    </row>
    <row r="979" spans="9:9" s="4" customFormat="1" ht="18" x14ac:dyDescent="0.35">
      <c r="I979" s="57"/>
    </row>
    <row r="980" spans="9:9" s="4" customFormat="1" ht="18" x14ac:dyDescent="0.35">
      <c r="I980" s="57"/>
    </row>
    <row r="981" spans="9:9" s="4" customFormat="1" ht="18" x14ac:dyDescent="0.35">
      <c r="I981" s="57"/>
    </row>
    <row r="982" spans="9:9" s="4" customFormat="1" ht="18" x14ac:dyDescent="0.35">
      <c r="I982" s="57"/>
    </row>
    <row r="983" spans="9:9" s="4" customFormat="1" ht="18" x14ac:dyDescent="0.35">
      <c r="I983" s="57"/>
    </row>
    <row r="984" spans="9:9" s="4" customFormat="1" ht="18" x14ac:dyDescent="0.35">
      <c r="I984" s="57"/>
    </row>
    <row r="985" spans="9:9" s="4" customFormat="1" ht="18" x14ac:dyDescent="0.35">
      <c r="I985" s="57"/>
    </row>
    <row r="986" spans="9:9" s="4" customFormat="1" ht="18" x14ac:dyDescent="0.35">
      <c r="I986" s="57"/>
    </row>
    <row r="987" spans="9:9" s="4" customFormat="1" ht="18" x14ac:dyDescent="0.35">
      <c r="I987" s="57"/>
    </row>
    <row r="988" spans="9:9" s="4" customFormat="1" ht="18" x14ac:dyDescent="0.35">
      <c r="I988" s="57"/>
    </row>
    <row r="989" spans="9:9" s="4" customFormat="1" ht="18" x14ac:dyDescent="0.35">
      <c r="I989" s="57"/>
    </row>
    <row r="990" spans="9:9" s="4" customFormat="1" ht="18" x14ac:dyDescent="0.35">
      <c r="I990" s="57"/>
    </row>
    <row r="991" spans="9:9" s="4" customFormat="1" ht="18" x14ac:dyDescent="0.35">
      <c r="I991" s="57"/>
    </row>
    <row r="992" spans="9:9" s="4" customFormat="1" ht="18" x14ac:dyDescent="0.35">
      <c r="I992" s="57"/>
    </row>
    <row r="993" spans="9:9" s="4" customFormat="1" ht="18" x14ac:dyDescent="0.35">
      <c r="I993" s="57"/>
    </row>
    <row r="994" spans="9:9" s="4" customFormat="1" ht="18" x14ac:dyDescent="0.35">
      <c r="I994" s="57"/>
    </row>
    <row r="995" spans="9:9" s="4" customFormat="1" ht="18" x14ac:dyDescent="0.35">
      <c r="I995" s="57"/>
    </row>
    <row r="996" spans="9:9" s="4" customFormat="1" ht="18" x14ac:dyDescent="0.35">
      <c r="I996" s="57"/>
    </row>
    <row r="997" spans="9:9" s="4" customFormat="1" ht="18" x14ac:dyDescent="0.35">
      <c r="I997" s="57"/>
    </row>
    <row r="998" spans="9:9" s="4" customFormat="1" ht="18" x14ac:dyDescent="0.35">
      <c r="I998" s="57"/>
    </row>
    <row r="999" spans="9:9" s="4" customFormat="1" ht="18" x14ac:dyDescent="0.35">
      <c r="I999" s="57"/>
    </row>
    <row r="1000" spans="9:9" s="4" customFormat="1" ht="18" x14ac:dyDescent="0.35">
      <c r="I1000" s="57"/>
    </row>
    <row r="1001" spans="9:9" s="4" customFormat="1" ht="18" x14ac:dyDescent="0.35">
      <c r="I1001" s="57"/>
    </row>
    <row r="1002" spans="9:9" s="4" customFormat="1" ht="18" x14ac:dyDescent="0.35">
      <c r="I1002" s="57"/>
    </row>
    <row r="1003" spans="9:9" s="4" customFormat="1" ht="18" x14ac:dyDescent="0.35">
      <c r="I1003" s="57"/>
    </row>
    <row r="1004" spans="9:9" s="4" customFormat="1" ht="18" x14ac:dyDescent="0.35">
      <c r="I1004" s="57"/>
    </row>
    <row r="1005" spans="9:9" s="4" customFormat="1" ht="18" x14ac:dyDescent="0.35">
      <c r="I1005" s="57"/>
    </row>
    <row r="1006" spans="9:9" s="4" customFormat="1" ht="18" x14ac:dyDescent="0.35">
      <c r="I1006" s="57"/>
    </row>
    <row r="1007" spans="9:9" s="4" customFormat="1" ht="18" x14ac:dyDescent="0.35">
      <c r="I1007" s="57"/>
    </row>
    <row r="1008" spans="9:9" s="4" customFormat="1" ht="18" x14ac:dyDescent="0.35">
      <c r="I1008" s="57"/>
    </row>
    <row r="1009" spans="9:9" s="4" customFormat="1" ht="18" x14ac:dyDescent="0.35">
      <c r="I1009" s="57"/>
    </row>
    <row r="1010" spans="9:9" s="4" customFormat="1" ht="18" x14ac:dyDescent="0.35">
      <c r="I1010" s="57"/>
    </row>
    <row r="1011" spans="9:9" s="4" customFormat="1" ht="18" x14ac:dyDescent="0.35">
      <c r="I1011" s="57"/>
    </row>
    <row r="1012" spans="9:9" s="4" customFormat="1" ht="18" x14ac:dyDescent="0.35">
      <c r="I1012" s="57"/>
    </row>
    <row r="1013" spans="9:9" s="4" customFormat="1" ht="18" x14ac:dyDescent="0.35">
      <c r="I1013" s="57"/>
    </row>
    <row r="1014" spans="9:9" s="4" customFormat="1" ht="18" x14ac:dyDescent="0.35">
      <c r="I1014" s="57"/>
    </row>
    <row r="1015" spans="9:9" s="4" customFormat="1" ht="18" x14ac:dyDescent="0.35">
      <c r="I1015" s="57"/>
    </row>
    <row r="1016" spans="9:9" s="4" customFormat="1" ht="18" x14ac:dyDescent="0.35">
      <c r="I1016" s="57"/>
    </row>
    <row r="1017" spans="9:9" s="4" customFormat="1" ht="18" x14ac:dyDescent="0.35">
      <c r="I1017" s="57"/>
    </row>
    <row r="1018" spans="9:9" s="4" customFormat="1" ht="18" x14ac:dyDescent="0.35">
      <c r="I1018" s="57"/>
    </row>
    <row r="1019" spans="9:9" s="4" customFormat="1" ht="18" x14ac:dyDescent="0.35">
      <c r="I1019" s="57"/>
    </row>
    <row r="1020" spans="9:9" s="4" customFormat="1" ht="18" x14ac:dyDescent="0.35">
      <c r="I1020" s="57"/>
    </row>
    <row r="1021" spans="9:9" s="4" customFormat="1" ht="18" x14ac:dyDescent="0.35">
      <c r="I1021" s="57"/>
    </row>
    <row r="1022" spans="9:9" s="4" customFormat="1" ht="18" x14ac:dyDescent="0.35">
      <c r="I1022" s="57"/>
    </row>
    <row r="1023" spans="9:9" s="4" customFormat="1" ht="18" x14ac:dyDescent="0.35">
      <c r="I1023" s="57"/>
    </row>
    <row r="1024" spans="9:9" s="4" customFormat="1" ht="18" x14ac:dyDescent="0.35">
      <c r="I1024" s="57"/>
    </row>
    <row r="1025" spans="9:9" s="4" customFormat="1" ht="18" x14ac:dyDescent="0.35">
      <c r="I1025" s="57"/>
    </row>
    <row r="1026" spans="9:9" s="4" customFormat="1" ht="18" x14ac:dyDescent="0.35">
      <c r="I1026" s="57"/>
    </row>
    <row r="1027" spans="9:9" s="4" customFormat="1" ht="18" x14ac:dyDescent="0.35">
      <c r="I1027" s="57"/>
    </row>
    <row r="1028" spans="9:9" s="4" customFormat="1" ht="18" x14ac:dyDescent="0.35">
      <c r="I1028" s="57"/>
    </row>
    <row r="1029" spans="9:9" s="4" customFormat="1" ht="18" x14ac:dyDescent="0.35">
      <c r="I1029" s="57"/>
    </row>
    <row r="1030" spans="9:9" s="4" customFormat="1" ht="18" x14ac:dyDescent="0.35">
      <c r="I1030" s="57"/>
    </row>
    <row r="1031" spans="9:9" s="4" customFormat="1" ht="18" x14ac:dyDescent="0.35">
      <c r="I1031" s="57"/>
    </row>
    <row r="1032" spans="9:9" s="4" customFormat="1" ht="18" x14ac:dyDescent="0.35">
      <c r="I1032" s="57"/>
    </row>
    <row r="1033" spans="9:9" s="4" customFormat="1" ht="18" x14ac:dyDescent="0.35">
      <c r="I1033" s="57"/>
    </row>
    <row r="1034" spans="9:9" s="4" customFormat="1" ht="18" x14ac:dyDescent="0.35">
      <c r="I1034" s="57"/>
    </row>
    <row r="1035" spans="9:9" s="4" customFormat="1" ht="18" x14ac:dyDescent="0.35">
      <c r="I1035" s="57"/>
    </row>
    <row r="1036" spans="9:9" s="4" customFormat="1" ht="18" x14ac:dyDescent="0.35">
      <c r="I1036" s="57"/>
    </row>
    <row r="1037" spans="9:9" s="4" customFormat="1" ht="18" x14ac:dyDescent="0.35">
      <c r="I1037" s="57"/>
    </row>
    <row r="1038" spans="9:9" s="4" customFormat="1" ht="18" x14ac:dyDescent="0.35">
      <c r="I1038" s="57"/>
    </row>
    <row r="1039" spans="9:9" s="4" customFormat="1" ht="18" x14ac:dyDescent="0.35">
      <c r="I1039" s="57"/>
    </row>
    <row r="1040" spans="9:9" s="4" customFormat="1" ht="18" x14ac:dyDescent="0.35">
      <c r="I1040" s="57"/>
    </row>
    <row r="1041" spans="9:9" s="4" customFormat="1" ht="18" x14ac:dyDescent="0.35">
      <c r="I1041" s="57"/>
    </row>
    <row r="1042" spans="9:9" s="4" customFormat="1" ht="18" x14ac:dyDescent="0.35">
      <c r="I1042" s="57"/>
    </row>
    <row r="1043" spans="9:9" s="4" customFormat="1" ht="18" x14ac:dyDescent="0.35">
      <c r="I1043" s="57"/>
    </row>
    <row r="1044" spans="9:9" s="4" customFormat="1" ht="18" x14ac:dyDescent="0.35">
      <c r="I1044" s="57"/>
    </row>
    <row r="1045" spans="9:9" s="4" customFormat="1" ht="18" x14ac:dyDescent="0.35">
      <c r="I1045" s="57"/>
    </row>
    <row r="1046" spans="9:9" s="4" customFormat="1" ht="18" x14ac:dyDescent="0.35">
      <c r="I1046" s="57"/>
    </row>
    <row r="1047" spans="9:9" s="4" customFormat="1" ht="18" x14ac:dyDescent="0.35">
      <c r="I1047" s="57"/>
    </row>
    <row r="1048" spans="9:9" s="4" customFormat="1" ht="18" x14ac:dyDescent="0.35">
      <c r="I1048" s="57"/>
    </row>
    <row r="1049" spans="9:9" s="4" customFormat="1" ht="18" x14ac:dyDescent="0.35">
      <c r="I1049" s="57"/>
    </row>
    <row r="1050" spans="9:9" s="4" customFormat="1" ht="18" x14ac:dyDescent="0.35">
      <c r="I1050" s="57"/>
    </row>
    <row r="1051" spans="9:9" s="4" customFormat="1" ht="18" x14ac:dyDescent="0.35">
      <c r="I1051" s="57"/>
    </row>
    <row r="1052" spans="9:9" s="4" customFormat="1" ht="18" x14ac:dyDescent="0.35">
      <c r="I1052" s="57"/>
    </row>
    <row r="1053" spans="9:9" s="4" customFormat="1" ht="18" x14ac:dyDescent="0.35">
      <c r="I1053" s="57"/>
    </row>
    <row r="1054" spans="9:9" s="4" customFormat="1" ht="18" x14ac:dyDescent="0.35">
      <c r="I1054" s="57"/>
    </row>
    <row r="1055" spans="9:9" s="4" customFormat="1" ht="18" x14ac:dyDescent="0.35">
      <c r="I1055" s="57"/>
    </row>
    <row r="1056" spans="9:9" s="4" customFormat="1" ht="18" x14ac:dyDescent="0.35">
      <c r="I1056" s="57"/>
    </row>
    <row r="1057" spans="9:9" s="4" customFormat="1" ht="18" x14ac:dyDescent="0.35">
      <c r="I1057" s="57"/>
    </row>
    <row r="1058" spans="9:9" s="4" customFormat="1" ht="18" x14ac:dyDescent="0.35">
      <c r="I1058" s="57"/>
    </row>
    <row r="1059" spans="9:9" s="4" customFormat="1" ht="18" x14ac:dyDescent="0.35">
      <c r="I1059" s="57"/>
    </row>
    <row r="1060" spans="9:9" s="4" customFormat="1" ht="18" x14ac:dyDescent="0.35">
      <c r="I1060" s="57"/>
    </row>
    <row r="1061" spans="9:9" s="4" customFormat="1" ht="18" x14ac:dyDescent="0.35">
      <c r="I1061" s="57"/>
    </row>
    <row r="1062" spans="9:9" s="4" customFormat="1" ht="18" x14ac:dyDescent="0.35">
      <c r="I1062" s="57"/>
    </row>
    <row r="1063" spans="9:9" s="4" customFormat="1" ht="18" x14ac:dyDescent="0.35">
      <c r="I1063" s="57"/>
    </row>
    <row r="1064" spans="9:9" s="4" customFormat="1" ht="18" x14ac:dyDescent="0.35">
      <c r="I1064" s="57"/>
    </row>
    <row r="1065" spans="9:9" s="4" customFormat="1" ht="18" x14ac:dyDescent="0.35">
      <c r="I1065" s="57"/>
    </row>
    <row r="1066" spans="9:9" s="4" customFormat="1" ht="18" x14ac:dyDescent="0.35">
      <c r="I1066" s="57"/>
    </row>
    <row r="1067" spans="9:9" s="4" customFormat="1" ht="18" x14ac:dyDescent="0.35">
      <c r="I1067" s="57"/>
    </row>
    <row r="1068" spans="9:9" s="4" customFormat="1" ht="18" x14ac:dyDescent="0.35">
      <c r="I1068" s="57"/>
    </row>
    <row r="1069" spans="9:9" s="4" customFormat="1" ht="18" x14ac:dyDescent="0.35">
      <c r="I1069" s="57"/>
    </row>
    <row r="1070" spans="9:9" s="4" customFormat="1" ht="18" x14ac:dyDescent="0.35">
      <c r="I1070" s="57"/>
    </row>
    <row r="1071" spans="9:9" s="4" customFormat="1" ht="18" x14ac:dyDescent="0.35">
      <c r="I1071" s="57"/>
    </row>
    <row r="1072" spans="9:9" s="4" customFormat="1" ht="18" x14ac:dyDescent="0.35">
      <c r="I1072" s="57"/>
    </row>
    <row r="1073" spans="9:9" s="4" customFormat="1" ht="18" x14ac:dyDescent="0.35">
      <c r="I1073" s="57"/>
    </row>
    <row r="1074" spans="9:9" s="4" customFormat="1" ht="18" x14ac:dyDescent="0.35">
      <c r="I1074" s="57"/>
    </row>
    <row r="1075" spans="9:9" s="4" customFormat="1" ht="18" x14ac:dyDescent="0.35">
      <c r="I1075" s="57"/>
    </row>
    <row r="1076" spans="9:9" s="4" customFormat="1" ht="18" x14ac:dyDescent="0.35">
      <c r="I1076" s="57"/>
    </row>
    <row r="1077" spans="9:9" s="4" customFormat="1" ht="18" x14ac:dyDescent="0.35">
      <c r="I1077" s="57"/>
    </row>
    <row r="1078" spans="9:9" s="4" customFormat="1" ht="18" x14ac:dyDescent="0.35">
      <c r="I1078" s="57"/>
    </row>
    <row r="1079" spans="9:9" s="4" customFormat="1" ht="18" x14ac:dyDescent="0.35">
      <c r="I1079" s="57"/>
    </row>
    <row r="1080" spans="9:9" s="4" customFormat="1" ht="18" x14ac:dyDescent="0.35">
      <c r="I1080" s="57"/>
    </row>
    <row r="1081" spans="9:9" s="4" customFormat="1" ht="18" x14ac:dyDescent="0.35">
      <c r="I1081" s="57"/>
    </row>
    <row r="1082" spans="9:9" s="4" customFormat="1" ht="18" x14ac:dyDescent="0.35">
      <c r="I1082" s="57"/>
    </row>
    <row r="1083" spans="9:9" s="4" customFormat="1" ht="18" x14ac:dyDescent="0.35">
      <c r="I1083" s="57"/>
    </row>
    <row r="1084" spans="9:9" s="4" customFormat="1" ht="18" x14ac:dyDescent="0.35">
      <c r="I1084" s="57"/>
    </row>
    <row r="1085" spans="9:9" s="4" customFormat="1" ht="18" x14ac:dyDescent="0.35">
      <c r="I1085" s="57"/>
    </row>
    <row r="1086" spans="9:9" s="4" customFormat="1" ht="18" x14ac:dyDescent="0.35">
      <c r="I1086" s="57"/>
    </row>
    <row r="1087" spans="9:9" s="4" customFormat="1" ht="18" x14ac:dyDescent="0.35">
      <c r="I1087" s="57"/>
    </row>
    <row r="1088" spans="9:9" s="4" customFormat="1" ht="18" x14ac:dyDescent="0.35">
      <c r="I1088" s="57"/>
    </row>
    <row r="1089" spans="9:9" s="4" customFormat="1" ht="18" x14ac:dyDescent="0.35">
      <c r="I1089" s="57"/>
    </row>
    <row r="1090" spans="9:9" s="4" customFormat="1" ht="18" x14ac:dyDescent="0.35">
      <c r="I1090" s="57"/>
    </row>
    <row r="1091" spans="9:9" s="4" customFormat="1" ht="18" x14ac:dyDescent="0.35">
      <c r="I1091" s="57"/>
    </row>
    <row r="1092" spans="9:9" s="4" customFormat="1" ht="18" x14ac:dyDescent="0.35">
      <c r="I1092" s="57"/>
    </row>
    <row r="1093" spans="9:9" s="4" customFormat="1" ht="18" x14ac:dyDescent="0.35">
      <c r="I1093" s="57"/>
    </row>
    <row r="1094" spans="9:9" s="4" customFormat="1" ht="18" x14ac:dyDescent="0.35">
      <c r="I1094" s="57"/>
    </row>
    <row r="1095" spans="9:9" s="4" customFormat="1" ht="18" x14ac:dyDescent="0.35">
      <c r="I1095" s="57"/>
    </row>
    <row r="1096" spans="9:9" s="4" customFormat="1" ht="18" x14ac:dyDescent="0.35">
      <c r="I1096" s="57"/>
    </row>
    <row r="1097" spans="9:9" s="4" customFormat="1" ht="18" x14ac:dyDescent="0.35">
      <c r="I1097" s="57"/>
    </row>
    <row r="1098" spans="9:9" s="4" customFormat="1" ht="18" x14ac:dyDescent="0.35">
      <c r="I1098" s="57"/>
    </row>
    <row r="1099" spans="9:9" s="4" customFormat="1" ht="18" x14ac:dyDescent="0.35">
      <c r="I1099" s="57"/>
    </row>
    <row r="1100" spans="9:9" s="4" customFormat="1" ht="18" x14ac:dyDescent="0.35">
      <c r="I1100" s="57"/>
    </row>
    <row r="1101" spans="9:9" s="4" customFormat="1" ht="18" x14ac:dyDescent="0.35">
      <c r="I1101" s="57"/>
    </row>
    <row r="1102" spans="9:9" s="4" customFormat="1" ht="18" x14ac:dyDescent="0.35">
      <c r="I1102" s="57"/>
    </row>
    <row r="1103" spans="9:9" s="4" customFormat="1" ht="18" x14ac:dyDescent="0.35">
      <c r="I1103" s="57"/>
    </row>
    <row r="1104" spans="9:9" s="4" customFormat="1" ht="18" x14ac:dyDescent="0.35">
      <c r="I1104" s="57"/>
    </row>
    <row r="1105" spans="9:9" s="4" customFormat="1" ht="18" x14ac:dyDescent="0.35">
      <c r="I1105" s="57"/>
    </row>
    <row r="1106" spans="9:9" s="4" customFormat="1" ht="18" x14ac:dyDescent="0.35">
      <c r="I1106" s="57"/>
    </row>
    <row r="1107" spans="9:9" s="4" customFormat="1" ht="18" x14ac:dyDescent="0.35">
      <c r="I1107" s="57"/>
    </row>
    <row r="1108" spans="9:9" s="4" customFormat="1" ht="18" x14ac:dyDescent="0.35">
      <c r="I1108" s="57"/>
    </row>
    <row r="1109" spans="9:9" s="4" customFormat="1" ht="18" x14ac:dyDescent="0.35">
      <c r="I1109" s="57"/>
    </row>
    <row r="1110" spans="9:9" s="4" customFormat="1" ht="18" x14ac:dyDescent="0.35">
      <c r="I1110" s="57"/>
    </row>
    <row r="1111" spans="9:9" s="4" customFormat="1" ht="18" x14ac:dyDescent="0.35">
      <c r="I1111" s="57"/>
    </row>
    <row r="1112" spans="9:9" s="4" customFormat="1" ht="18" x14ac:dyDescent="0.35">
      <c r="I1112" s="57"/>
    </row>
    <row r="1113" spans="9:9" s="4" customFormat="1" ht="18" x14ac:dyDescent="0.35">
      <c r="I1113" s="57"/>
    </row>
    <row r="1114" spans="9:9" s="4" customFormat="1" ht="18" x14ac:dyDescent="0.35">
      <c r="I1114" s="57"/>
    </row>
    <row r="1115" spans="9:9" s="4" customFormat="1" ht="18" x14ac:dyDescent="0.35">
      <c r="I1115" s="57"/>
    </row>
    <row r="1116" spans="9:9" s="4" customFormat="1" ht="18" x14ac:dyDescent="0.35">
      <c r="I1116" s="57"/>
    </row>
    <row r="1117" spans="9:9" s="4" customFormat="1" ht="18" x14ac:dyDescent="0.35">
      <c r="I1117" s="57"/>
    </row>
    <row r="1118" spans="9:9" s="4" customFormat="1" ht="18" x14ac:dyDescent="0.35">
      <c r="I1118" s="57"/>
    </row>
    <row r="1119" spans="9:9" s="4" customFormat="1" ht="18" x14ac:dyDescent="0.35">
      <c r="I1119" s="57"/>
    </row>
    <row r="1120" spans="9:9" s="4" customFormat="1" ht="18" x14ac:dyDescent="0.35">
      <c r="I1120" s="57"/>
    </row>
    <row r="1121" spans="9:9" s="4" customFormat="1" ht="18" x14ac:dyDescent="0.35">
      <c r="I1121" s="57"/>
    </row>
    <row r="1122" spans="9:9" s="4" customFormat="1" ht="18" x14ac:dyDescent="0.35">
      <c r="I1122" s="57"/>
    </row>
    <row r="1123" spans="9:9" s="4" customFormat="1" ht="18" x14ac:dyDescent="0.35">
      <c r="I1123" s="57"/>
    </row>
    <row r="1124" spans="9:9" s="4" customFormat="1" ht="18" x14ac:dyDescent="0.35">
      <c r="I1124" s="57"/>
    </row>
    <row r="1125" spans="9:9" s="4" customFormat="1" ht="18" x14ac:dyDescent="0.35">
      <c r="I1125" s="57"/>
    </row>
    <row r="1126" spans="9:9" s="4" customFormat="1" ht="18" x14ac:dyDescent="0.35">
      <c r="I1126" s="57"/>
    </row>
    <row r="1127" spans="9:9" s="4" customFormat="1" ht="18" x14ac:dyDescent="0.35">
      <c r="I1127" s="57"/>
    </row>
    <row r="1128" spans="9:9" s="4" customFormat="1" ht="18" x14ac:dyDescent="0.35">
      <c r="I1128" s="57"/>
    </row>
    <row r="1129" spans="9:9" s="4" customFormat="1" ht="18" x14ac:dyDescent="0.35">
      <c r="I1129" s="57"/>
    </row>
    <row r="1130" spans="9:9" s="4" customFormat="1" ht="18" x14ac:dyDescent="0.35">
      <c r="I1130" s="57"/>
    </row>
    <row r="1131" spans="9:9" s="4" customFormat="1" ht="18" x14ac:dyDescent="0.35">
      <c r="I1131" s="57"/>
    </row>
    <row r="1132" spans="9:9" s="4" customFormat="1" ht="18" x14ac:dyDescent="0.35">
      <c r="I1132" s="57"/>
    </row>
    <row r="1133" spans="9:9" s="4" customFormat="1" ht="18" x14ac:dyDescent="0.35">
      <c r="I1133" s="57"/>
    </row>
    <row r="1134" spans="9:9" s="4" customFormat="1" ht="18" x14ac:dyDescent="0.35">
      <c r="I1134" s="57"/>
    </row>
    <row r="1135" spans="9:9" s="4" customFormat="1" ht="18" x14ac:dyDescent="0.35">
      <c r="I1135" s="57"/>
    </row>
    <row r="1136" spans="9:9" s="4" customFormat="1" ht="18" x14ac:dyDescent="0.35">
      <c r="I1136" s="57"/>
    </row>
    <row r="1137" spans="9:9" s="4" customFormat="1" ht="18" x14ac:dyDescent="0.35">
      <c r="I1137" s="57"/>
    </row>
    <row r="1138" spans="9:9" s="4" customFormat="1" ht="18" x14ac:dyDescent="0.35">
      <c r="I1138" s="57"/>
    </row>
    <row r="1139" spans="9:9" s="4" customFormat="1" ht="18" x14ac:dyDescent="0.35">
      <c r="I1139" s="57"/>
    </row>
    <row r="1140" spans="9:9" s="4" customFormat="1" ht="18" x14ac:dyDescent="0.35">
      <c r="I1140" s="57"/>
    </row>
    <row r="1141" spans="9:9" s="4" customFormat="1" ht="18" x14ac:dyDescent="0.35">
      <c r="I1141" s="57"/>
    </row>
    <row r="1142" spans="9:9" s="4" customFormat="1" ht="18" x14ac:dyDescent="0.35">
      <c r="I1142" s="57"/>
    </row>
    <row r="1143" spans="9:9" s="4" customFormat="1" ht="18" x14ac:dyDescent="0.35">
      <c r="I1143" s="57"/>
    </row>
    <row r="1144" spans="9:9" s="4" customFormat="1" ht="18" x14ac:dyDescent="0.35">
      <c r="I1144" s="57"/>
    </row>
    <row r="1145" spans="9:9" s="4" customFormat="1" ht="18" x14ac:dyDescent="0.35">
      <c r="I1145" s="57"/>
    </row>
    <row r="1146" spans="9:9" s="4" customFormat="1" ht="18" x14ac:dyDescent="0.35">
      <c r="I1146" s="57"/>
    </row>
    <row r="1147" spans="9:9" s="4" customFormat="1" ht="18" x14ac:dyDescent="0.35">
      <c r="I1147" s="57"/>
    </row>
    <row r="1148" spans="9:9" s="4" customFormat="1" ht="18" x14ac:dyDescent="0.35">
      <c r="I1148" s="57"/>
    </row>
    <row r="1149" spans="9:9" s="4" customFormat="1" ht="18" x14ac:dyDescent="0.35">
      <c r="I1149" s="57"/>
    </row>
    <row r="1150" spans="9:9" s="4" customFormat="1" ht="18" x14ac:dyDescent="0.35">
      <c r="I1150" s="57"/>
    </row>
    <row r="1151" spans="9:9" s="4" customFormat="1" ht="18" x14ac:dyDescent="0.35">
      <c r="I1151" s="57"/>
    </row>
    <row r="1152" spans="9:9" s="4" customFormat="1" ht="18" x14ac:dyDescent="0.35">
      <c r="I1152" s="57"/>
    </row>
    <row r="1153" spans="9:9" s="4" customFormat="1" ht="18" x14ac:dyDescent="0.35">
      <c r="I1153" s="57"/>
    </row>
    <row r="1154" spans="9:9" s="4" customFormat="1" ht="18" x14ac:dyDescent="0.35">
      <c r="I1154" s="57"/>
    </row>
    <row r="1155" spans="9:9" s="4" customFormat="1" ht="18" x14ac:dyDescent="0.35">
      <c r="I1155" s="57"/>
    </row>
    <row r="1156" spans="9:9" s="4" customFormat="1" ht="18" x14ac:dyDescent="0.35">
      <c r="I1156" s="57"/>
    </row>
    <row r="1157" spans="9:9" s="4" customFormat="1" ht="18" x14ac:dyDescent="0.35">
      <c r="I1157" s="57"/>
    </row>
    <row r="1158" spans="9:9" s="4" customFormat="1" ht="18" x14ac:dyDescent="0.35">
      <c r="I1158" s="57"/>
    </row>
    <row r="1159" spans="9:9" s="4" customFormat="1" ht="18" x14ac:dyDescent="0.35">
      <c r="I1159" s="57"/>
    </row>
    <row r="1160" spans="9:9" s="4" customFormat="1" ht="18" x14ac:dyDescent="0.35">
      <c r="I1160" s="57"/>
    </row>
    <row r="1161" spans="9:9" s="4" customFormat="1" ht="18" x14ac:dyDescent="0.35">
      <c r="I1161" s="57"/>
    </row>
    <row r="1162" spans="9:9" s="4" customFormat="1" ht="18" x14ac:dyDescent="0.35">
      <c r="I1162" s="57"/>
    </row>
    <row r="1163" spans="9:9" s="4" customFormat="1" ht="18" x14ac:dyDescent="0.35">
      <c r="I1163" s="57"/>
    </row>
    <row r="1164" spans="9:9" s="4" customFormat="1" ht="18" x14ac:dyDescent="0.35">
      <c r="I1164" s="57"/>
    </row>
    <row r="1165" spans="9:9" s="4" customFormat="1" ht="18" x14ac:dyDescent="0.35">
      <c r="I1165" s="57"/>
    </row>
    <row r="1166" spans="9:9" s="4" customFormat="1" ht="18" x14ac:dyDescent="0.35">
      <c r="I1166" s="57"/>
    </row>
    <row r="1167" spans="9:9" s="4" customFormat="1" ht="18" x14ac:dyDescent="0.35">
      <c r="I1167" s="57"/>
    </row>
    <row r="1168" spans="9:9" s="4" customFormat="1" ht="18" x14ac:dyDescent="0.35">
      <c r="I1168" s="57"/>
    </row>
    <row r="1169" spans="9:9" s="4" customFormat="1" ht="18" x14ac:dyDescent="0.35">
      <c r="I1169" s="57"/>
    </row>
    <row r="1170" spans="9:9" s="4" customFormat="1" ht="18" x14ac:dyDescent="0.35">
      <c r="I1170" s="57"/>
    </row>
    <row r="1171" spans="9:9" s="4" customFormat="1" ht="18" x14ac:dyDescent="0.35">
      <c r="I1171" s="57"/>
    </row>
    <row r="1172" spans="9:9" s="4" customFormat="1" ht="18" x14ac:dyDescent="0.35">
      <c r="I1172" s="57"/>
    </row>
    <row r="1173" spans="9:9" s="4" customFormat="1" ht="18" x14ac:dyDescent="0.35">
      <c r="I1173" s="57"/>
    </row>
    <row r="1174" spans="9:9" s="4" customFormat="1" ht="18" x14ac:dyDescent="0.35">
      <c r="I1174" s="57"/>
    </row>
    <row r="1175" spans="9:9" s="4" customFormat="1" ht="18" x14ac:dyDescent="0.35">
      <c r="I1175" s="57"/>
    </row>
    <row r="1176" spans="9:9" s="4" customFormat="1" ht="18" x14ac:dyDescent="0.35">
      <c r="I1176" s="57"/>
    </row>
    <row r="1177" spans="9:9" s="4" customFormat="1" ht="18" x14ac:dyDescent="0.35">
      <c r="I1177" s="57"/>
    </row>
    <row r="1178" spans="9:9" s="4" customFormat="1" ht="18" x14ac:dyDescent="0.35">
      <c r="I1178" s="57"/>
    </row>
    <row r="1179" spans="9:9" s="4" customFormat="1" ht="18" x14ac:dyDescent="0.35">
      <c r="I1179" s="57"/>
    </row>
    <row r="1180" spans="9:9" s="4" customFormat="1" ht="18" x14ac:dyDescent="0.35">
      <c r="I1180" s="57"/>
    </row>
    <row r="1181" spans="9:9" s="4" customFormat="1" ht="18" x14ac:dyDescent="0.35">
      <c r="I1181" s="57"/>
    </row>
    <row r="1182" spans="9:9" s="4" customFormat="1" ht="18" x14ac:dyDescent="0.35">
      <c r="I1182" s="57"/>
    </row>
    <row r="1183" spans="9:9" s="4" customFormat="1" ht="18" x14ac:dyDescent="0.35">
      <c r="I1183" s="57"/>
    </row>
    <row r="1184" spans="9:9" s="4" customFormat="1" ht="18" x14ac:dyDescent="0.35">
      <c r="I1184" s="57"/>
    </row>
    <row r="1185" spans="9:9" s="4" customFormat="1" ht="18" x14ac:dyDescent="0.35">
      <c r="I1185" s="57"/>
    </row>
    <row r="1186" spans="9:9" s="4" customFormat="1" ht="18" x14ac:dyDescent="0.35">
      <c r="I1186" s="57"/>
    </row>
    <row r="1187" spans="9:9" s="4" customFormat="1" ht="18" x14ac:dyDescent="0.35">
      <c r="I1187" s="57"/>
    </row>
    <row r="1188" spans="9:9" s="4" customFormat="1" ht="18" x14ac:dyDescent="0.35">
      <c r="I1188" s="57"/>
    </row>
    <row r="1189" spans="9:9" s="4" customFormat="1" ht="18" x14ac:dyDescent="0.35">
      <c r="I1189" s="57"/>
    </row>
    <row r="1190" spans="9:9" s="4" customFormat="1" ht="18" x14ac:dyDescent="0.35">
      <c r="I1190" s="57"/>
    </row>
    <row r="1191" spans="9:9" s="4" customFormat="1" ht="18" x14ac:dyDescent="0.35">
      <c r="I1191" s="57"/>
    </row>
    <row r="1192" spans="9:9" s="4" customFormat="1" ht="18" x14ac:dyDescent="0.35">
      <c r="I1192" s="57"/>
    </row>
    <row r="1193" spans="9:9" s="4" customFormat="1" ht="18" x14ac:dyDescent="0.35">
      <c r="I1193" s="57"/>
    </row>
    <row r="1194" spans="9:9" s="4" customFormat="1" ht="18" x14ac:dyDescent="0.35">
      <c r="I1194" s="57"/>
    </row>
    <row r="1195" spans="9:9" s="4" customFormat="1" ht="18" x14ac:dyDescent="0.35">
      <c r="I1195" s="57"/>
    </row>
    <row r="1196" spans="9:9" s="4" customFormat="1" ht="18" x14ac:dyDescent="0.35">
      <c r="I1196" s="57"/>
    </row>
    <row r="1197" spans="9:9" s="4" customFormat="1" ht="18" x14ac:dyDescent="0.35">
      <c r="I1197" s="57"/>
    </row>
    <row r="1198" spans="9:9" s="4" customFormat="1" ht="18" x14ac:dyDescent="0.35">
      <c r="I1198" s="57"/>
    </row>
    <row r="1199" spans="9:9" s="4" customFormat="1" ht="18" x14ac:dyDescent="0.35">
      <c r="I1199" s="57"/>
    </row>
    <row r="1200" spans="9:9" s="4" customFormat="1" ht="18" x14ac:dyDescent="0.35">
      <c r="I1200" s="57"/>
    </row>
    <row r="1201" spans="9:9" s="4" customFormat="1" ht="18" x14ac:dyDescent="0.35">
      <c r="I1201" s="57"/>
    </row>
    <row r="1202" spans="9:9" s="4" customFormat="1" ht="18" x14ac:dyDescent="0.35">
      <c r="I1202" s="57"/>
    </row>
    <row r="1203" spans="9:9" s="4" customFormat="1" ht="18" x14ac:dyDescent="0.35">
      <c r="I1203" s="57"/>
    </row>
    <row r="1204" spans="9:9" s="4" customFormat="1" ht="18" x14ac:dyDescent="0.35">
      <c r="I1204" s="57"/>
    </row>
    <row r="1205" spans="9:9" s="4" customFormat="1" ht="18" x14ac:dyDescent="0.35">
      <c r="I1205" s="57"/>
    </row>
    <row r="1206" spans="9:9" s="4" customFormat="1" ht="18" x14ac:dyDescent="0.35">
      <c r="I1206" s="57"/>
    </row>
    <row r="1207" spans="9:9" s="4" customFormat="1" ht="18" x14ac:dyDescent="0.35">
      <c r="I1207" s="57"/>
    </row>
    <row r="1208" spans="9:9" s="4" customFormat="1" ht="18" x14ac:dyDescent="0.35">
      <c r="I1208" s="57"/>
    </row>
    <row r="1209" spans="9:9" s="4" customFormat="1" ht="18" x14ac:dyDescent="0.35">
      <c r="I1209" s="57"/>
    </row>
    <row r="1210" spans="9:9" s="4" customFormat="1" ht="18" x14ac:dyDescent="0.35">
      <c r="I1210" s="57"/>
    </row>
    <row r="1211" spans="9:9" s="4" customFormat="1" ht="18" x14ac:dyDescent="0.35">
      <c r="I1211" s="57"/>
    </row>
    <row r="1212" spans="9:9" s="4" customFormat="1" ht="18" x14ac:dyDescent="0.35">
      <c r="I1212" s="57"/>
    </row>
    <row r="1213" spans="9:9" s="4" customFormat="1" ht="18" x14ac:dyDescent="0.35">
      <c r="I1213" s="57"/>
    </row>
    <row r="1214" spans="9:9" s="4" customFormat="1" ht="18" x14ac:dyDescent="0.35">
      <c r="I1214" s="57"/>
    </row>
    <row r="1215" spans="9:9" s="4" customFormat="1" ht="18" x14ac:dyDescent="0.35">
      <c r="I1215" s="57"/>
    </row>
    <row r="1216" spans="9:9" s="4" customFormat="1" ht="18" x14ac:dyDescent="0.35">
      <c r="I1216" s="57"/>
    </row>
    <row r="1217" spans="9:9" s="4" customFormat="1" ht="18" x14ac:dyDescent="0.35">
      <c r="I1217" s="57"/>
    </row>
    <row r="1218" spans="9:9" s="4" customFormat="1" ht="18" x14ac:dyDescent="0.35">
      <c r="I1218" s="57"/>
    </row>
    <row r="1219" spans="9:9" s="4" customFormat="1" ht="18" x14ac:dyDescent="0.35">
      <c r="I1219" s="57"/>
    </row>
    <row r="1220" spans="9:9" s="4" customFormat="1" ht="18" x14ac:dyDescent="0.35">
      <c r="I1220" s="57"/>
    </row>
    <row r="1221" spans="9:9" s="4" customFormat="1" ht="18" x14ac:dyDescent="0.35">
      <c r="I1221" s="57"/>
    </row>
    <row r="1222" spans="9:9" s="4" customFormat="1" ht="18" x14ac:dyDescent="0.35">
      <c r="I1222" s="57"/>
    </row>
    <row r="1223" spans="9:9" s="4" customFormat="1" ht="18" x14ac:dyDescent="0.35">
      <c r="I1223" s="57"/>
    </row>
    <row r="1224" spans="9:9" s="4" customFormat="1" ht="18" x14ac:dyDescent="0.35">
      <c r="I1224" s="57"/>
    </row>
    <row r="1225" spans="9:9" s="4" customFormat="1" ht="18" x14ac:dyDescent="0.35">
      <c r="I1225" s="57"/>
    </row>
    <row r="1226" spans="9:9" s="4" customFormat="1" ht="18" x14ac:dyDescent="0.35">
      <c r="I1226" s="57"/>
    </row>
    <row r="1227" spans="9:9" s="4" customFormat="1" ht="18" x14ac:dyDescent="0.35">
      <c r="I1227" s="57"/>
    </row>
    <row r="1228" spans="9:9" s="4" customFormat="1" ht="18" x14ac:dyDescent="0.35">
      <c r="I1228" s="57"/>
    </row>
    <row r="1229" spans="9:9" s="4" customFormat="1" ht="18" x14ac:dyDescent="0.35">
      <c r="I1229" s="57"/>
    </row>
    <row r="1230" spans="9:9" s="4" customFormat="1" ht="18" x14ac:dyDescent="0.35">
      <c r="I1230" s="57"/>
    </row>
    <row r="1231" spans="9:9" s="4" customFormat="1" ht="18" x14ac:dyDescent="0.35">
      <c r="I1231" s="57"/>
    </row>
    <row r="1232" spans="9:9" s="4" customFormat="1" ht="18" x14ac:dyDescent="0.35">
      <c r="I1232" s="57"/>
    </row>
    <row r="1233" spans="9:9" s="4" customFormat="1" ht="18" x14ac:dyDescent="0.35">
      <c r="I1233" s="57"/>
    </row>
    <row r="1234" spans="9:9" s="4" customFormat="1" ht="18" x14ac:dyDescent="0.35">
      <c r="I1234" s="57"/>
    </row>
    <row r="1235" spans="9:9" s="4" customFormat="1" ht="18" x14ac:dyDescent="0.35">
      <c r="I1235" s="57"/>
    </row>
    <row r="1236" spans="9:9" s="4" customFormat="1" ht="18" x14ac:dyDescent="0.35">
      <c r="I1236" s="57"/>
    </row>
    <row r="1237" spans="9:9" s="4" customFormat="1" ht="18" x14ac:dyDescent="0.35">
      <c r="I1237" s="57"/>
    </row>
    <row r="1238" spans="9:9" s="4" customFormat="1" ht="18" x14ac:dyDescent="0.35">
      <c r="I1238" s="57"/>
    </row>
    <row r="1239" spans="9:9" s="4" customFormat="1" ht="18" x14ac:dyDescent="0.35">
      <c r="I1239" s="57"/>
    </row>
    <row r="1240" spans="9:9" s="4" customFormat="1" ht="18" x14ac:dyDescent="0.35">
      <c r="I1240" s="57"/>
    </row>
    <row r="1241" spans="9:9" s="4" customFormat="1" ht="18" x14ac:dyDescent="0.35">
      <c r="I1241" s="57"/>
    </row>
    <row r="1242" spans="9:9" s="4" customFormat="1" ht="18" x14ac:dyDescent="0.35">
      <c r="I1242" s="57"/>
    </row>
    <row r="1243" spans="9:9" s="4" customFormat="1" ht="18" x14ac:dyDescent="0.35">
      <c r="I1243" s="57"/>
    </row>
    <row r="1244" spans="9:9" s="4" customFormat="1" ht="18" x14ac:dyDescent="0.35">
      <c r="I1244" s="57"/>
    </row>
    <row r="1245" spans="9:9" s="4" customFormat="1" ht="18" x14ac:dyDescent="0.35">
      <c r="I1245" s="57"/>
    </row>
    <row r="1246" spans="9:9" s="4" customFormat="1" ht="18" x14ac:dyDescent="0.35">
      <c r="I1246" s="57"/>
    </row>
    <row r="1247" spans="9:9" s="4" customFormat="1" ht="18" x14ac:dyDescent="0.35">
      <c r="I1247" s="57"/>
    </row>
    <row r="1248" spans="9:9" s="4" customFormat="1" ht="18" x14ac:dyDescent="0.35">
      <c r="I1248" s="57"/>
    </row>
    <row r="1249" spans="9:9" s="4" customFormat="1" ht="18" x14ac:dyDescent="0.35">
      <c r="I1249" s="57"/>
    </row>
    <row r="1250" spans="9:9" s="4" customFormat="1" ht="18" x14ac:dyDescent="0.35">
      <c r="I1250" s="57"/>
    </row>
    <row r="1251" spans="9:9" s="4" customFormat="1" ht="18" x14ac:dyDescent="0.35">
      <c r="I1251" s="57"/>
    </row>
    <row r="1252" spans="9:9" s="4" customFormat="1" ht="18" x14ac:dyDescent="0.35">
      <c r="I1252" s="57"/>
    </row>
    <row r="1253" spans="9:9" s="4" customFormat="1" ht="18" x14ac:dyDescent="0.35">
      <c r="I1253" s="57"/>
    </row>
    <row r="1254" spans="9:9" s="4" customFormat="1" ht="18" x14ac:dyDescent="0.35">
      <c r="I1254" s="57"/>
    </row>
    <row r="1255" spans="9:9" s="4" customFormat="1" ht="18" x14ac:dyDescent="0.35">
      <c r="I1255" s="57"/>
    </row>
    <row r="1256" spans="9:9" s="4" customFormat="1" ht="18" x14ac:dyDescent="0.35">
      <c r="I1256" s="57"/>
    </row>
    <row r="1257" spans="9:9" s="4" customFormat="1" ht="18" x14ac:dyDescent="0.35">
      <c r="I1257" s="57"/>
    </row>
    <row r="1258" spans="9:9" s="4" customFormat="1" ht="18" x14ac:dyDescent="0.35">
      <c r="I1258" s="57"/>
    </row>
    <row r="1259" spans="9:9" s="4" customFormat="1" ht="18" x14ac:dyDescent="0.35">
      <c r="I1259" s="57"/>
    </row>
    <row r="1260" spans="9:9" s="4" customFormat="1" ht="18" x14ac:dyDescent="0.35">
      <c r="I1260" s="57"/>
    </row>
    <row r="1261" spans="9:9" s="4" customFormat="1" ht="18" x14ac:dyDescent="0.35">
      <c r="I1261" s="57"/>
    </row>
    <row r="1262" spans="9:9" s="4" customFormat="1" ht="18" x14ac:dyDescent="0.35">
      <c r="I1262" s="57"/>
    </row>
    <row r="1263" spans="9:9" s="4" customFormat="1" ht="18" x14ac:dyDescent="0.35">
      <c r="I1263" s="57"/>
    </row>
    <row r="1264" spans="9:9" s="4" customFormat="1" ht="18" x14ac:dyDescent="0.35">
      <c r="I1264" s="57"/>
    </row>
    <row r="1265" spans="9:9" s="4" customFormat="1" ht="18" x14ac:dyDescent="0.35">
      <c r="I1265" s="57"/>
    </row>
    <row r="1266" spans="9:9" s="4" customFormat="1" ht="18" x14ac:dyDescent="0.35">
      <c r="I1266" s="57"/>
    </row>
    <row r="1267" spans="9:9" s="4" customFormat="1" ht="18" x14ac:dyDescent="0.35">
      <c r="I1267" s="57"/>
    </row>
    <row r="1268" spans="9:9" s="4" customFormat="1" ht="18" x14ac:dyDescent="0.35">
      <c r="I1268" s="57"/>
    </row>
    <row r="1269" spans="9:9" s="4" customFormat="1" ht="18" x14ac:dyDescent="0.35">
      <c r="I1269" s="57"/>
    </row>
    <row r="1270" spans="9:9" s="4" customFormat="1" ht="18" x14ac:dyDescent="0.35">
      <c r="I1270" s="57"/>
    </row>
    <row r="1271" spans="9:9" s="4" customFormat="1" ht="18" x14ac:dyDescent="0.35">
      <c r="I1271" s="57"/>
    </row>
    <row r="1272" spans="9:9" s="4" customFormat="1" ht="18" x14ac:dyDescent="0.35">
      <c r="I1272" s="57"/>
    </row>
    <row r="1273" spans="9:9" s="4" customFormat="1" ht="18" x14ac:dyDescent="0.35">
      <c r="I1273" s="57"/>
    </row>
    <row r="1274" spans="9:9" s="4" customFormat="1" ht="18" x14ac:dyDescent="0.35">
      <c r="I1274" s="57"/>
    </row>
    <row r="1275" spans="9:9" s="4" customFormat="1" ht="18" x14ac:dyDescent="0.35">
      <c r="I1275" s="57"/>
    </row>
    <row r="1276" spans="9:9" s="4" customFormat="1" ht="18" x14ac:dyDescent="0.35">
      <c r="I1276" s="57"/>
    </row>
    <row r="1277" spans="9:9" s="4" customFormat="1" ht="18" x14ac:dyDescent="0.35">
      <c r="I1277" s="57"/>
    </row>
    <row r="1278" spans="9:9" s="4" customFormat="1" ht="18" x14ac:dyDescent="0.35">
      <c r="I1278" s="57"/>
    </row>
    <row r="1279" spans="9:9" s="4" customFormat="1" ht="18" x14ac:dyDescent="0.35">
      <c r="I1279" s="57"/>
    </row>
    <row r="1280" spans="9:9" s="4" customFormat="1" ht="18" x14ac:dyDescent="0.35">
      <c r="I1280" s="57"/>
    </row>
    <row r="1281" spans="9:9" s="4" customFormat="1" ht="18" x14ac:dyDescent="0.35">
      <c r="I1281" s="57"/>
    </row>
    <row r="1282" spans="9:9" s="4" customFormat="1" ht="18" x14ac:dyDescent="0.35">
      <c r="I1282" s="57"/>
    </row>
    <row r="1283" spans="9:9" s="4" customFormat="1" ht="18" x14ac:dyDescent="0.35">
      <c r="I1283" s="57"/>
    </row>
    <row r="1284" spans="9:9" s="4" customFormat="1" ht="18" x14ac:dyDescent="0.35">
      <c r="I1284" s="57"/>
    </row>
    <row r="1285" spans="9:9" s="4" customFormat="1" ht="18" x14ac:dyDescent="0.35">
      <c r="I1285" s="57"/>
    </row>
    <row r="1286" spans="9:9" s="4" customFormat="1" ht="18" x14ac:dyDescent="0.35">
      <c r="I1286" s="57"/>
    </row>
    <row r="1287" spans="9:9" s="4" customFormat="1" ht="18" x14ac:dyDescent="0.35">
      <c r="I1287" s="57"/>
    </row>
    <row r="1288" spans="9:9" s="4" customFormat="1" ht="18" x14ac:dyDescent="0.35">
      <c r="I1288" s="57"/>
    </row>
    <row r="1289" spans="9:9" s="4" customFormat="1" ht="18" x14ac:dyDescent="0.35">
      <c r="I1289" s="57"/>
    </row>
    <row r="1290" spans="9:9" s="4" customFormat="1" ht="18" x14ac:dyDescent="0.35">
      <c r="I1290" s="57"/>
    </row>
    <row r="1291" spans="9:9" s="4" customFormat="1" ht="18" x14ac:dyDescent="0.35">
      <c r="I1291" s="57"/>
    </row>
    <row r="1292" spans="9:9" s="4" customFormat="1" ht="18" x14ac:dyDescent="0.35">
      <c r="I1292" s="57"/>
    </row>
    <row r="1293" spans="9:9" s="4" customFormat="1" ht="18" x14ac:dyDescent="0.35">
      <c r="I1293" s="57"/>
    </row>
    <row r="1294" spans="9:9" s="4" customFormat="1" ht="18" x14ac:dyDescent="0.35">
      <c r="I1294" s="57"/>
    </row>
    <row r="1295" spans="9:9" s="4" customFormat="1" ht="18" x14ac:dyDescent="0.35">
      <c r="I1295" s="57"/>
    </row>
    <row r="1296" spans="9:9" s="4" customFormat="1" ht="18" x14ac:dyDescent="0.35">
      <c r="I1296" s="57"/>
    </row>
    <row r="1297" spans="9:9" s="4" customFormat="1" ht="18" x14ac:dyDescent="0.35">
      <c r="I1297" s="57"/>
    </row>
    <row r="1298" spans="9:9" s="4" customFormat="1" ht="18" x14ac:dyDescent="0.35">
      <c r="I1298" s="57"/>
    </row>
    <row r="1299" spans="9:9" s="4" customFormat="1" ht="18" x14ac:dyDescent="0.35">
      <c r="I1299" s="57"/>
    </row>
    <row r="1300" spans="9:9" s="4" customFormat="1" ht="18" x14ac:dyDescent="0.35">
      <c r="I1300" s="57"/>
    </row>
    <row r="1301" spans="9:9" s="4" customFormat="1" ht="18" x14ac:dyDescent="0.35">
      <c r="I1301" s="57"/>
    </row>
    <row r="1302" spans="9:9" s="4" customFormat="1" ht="18" x14ac:dyDescent="0.35">
      <c r="I1302" s="57"/>
    </row>
    <row r="1303" spans="9:9" s="4" customFormat="1" ht="18" x14ac:dyDescent="0.35">
      <c r="I1303" s="57"/>
    </row>
    <row r="1304" spans="9:9" s="4" customFormat="1" ht="18" x14ac:dyDescent="0.35">
      <c r="I1304" s="57"/>
    </row>
    <row r="1305" spans="9:9" s="4" customFormat="1" ht="18" x14ac:dyDescent="0.35">
      <c r="I1305" s="57"/>
    </row>
    <row r="1306" spans="9:9" s="4" customFormat="1" ht="18" x14ac:dyDescent="0.35">
      <c r="I1306" s="57"/>
    </row>
    <row r="1307" spans="9:9" s="4" customFormat="1" ht="18" x14ac:dyDescent="0.35">
      <c r="I1307" s="57"/>
    </row>
    <row r="1308" spans="9:9" s="4" customFormat="1" ht="18" x14ac:dyDescent="0.35">
      <c r="I1308" s="57"/>
    </row>
    <row r="1309" spans="9:9" s="4" customFormat="1" ht="18" x14ac:dyDescent="0.35">
      <c r="I1309" s="57"/>
    </row>
    <row r="1310" spans="9:9" s="4" customFormat="1" ht="18" x14ac:dyDescent="0.35">
      <c r="I1310" s="57"/>
    </row>
    <row r="1311" spans="9:9" s="4" customFormat="1" ht="18" x14ac:dyDescent="0.35">
      <c r="I1311" s="57"/>
    </row>
    <row r="1312" spans="9:9" s="4" customFormat="1" ht="18" x14ac:dyDescent="0.35">
      <c r="I1312" s="57"/>
    </row>
    <row r="1313" spans="9:9" s="4" customFormat="1" ht="18" x14ac:dyDescent="0.35">
      <c r="I1313" s="57"/>
    </row>
    <row r="1314" spans="9:9" s="4" customFormat="1" ht="18" x14ac:dyDescent="0.35">
      <c r="I1314" s="57"/>
    </row>
    <row r="1315" spans="9:9" s="4" customFormat="1" ht="18" x14ac:dyDescent="0.35">
      <c r="I1315" s="57"/>
    </row>
    <row r="1316" spans="9:9" s="4" customFormat="1" ht="18" x14ac:dyDescent="0.35">
      <c r="I1316" s="57"/>
    </row>
    <row r="1317" spans="9:9" s="4" customFormat="1" ht="18" x14ac:dyDescent="0.35">
      <c r="I1317" s="57"/>
    </row>
    <row r="1318" spans="9:9" s="4" customFormat="1" ht="18" x14ac:dyDescent="0.35">
      <c r="I1318" s="57"/>
    </row>
    <row r="1319" spans="9:9" s="4" customFormat="1" ht="18" x14ac:dyDescent="0.35">
      <c r="I1319" s="57"/>
    </row>
    <row r="1320" spans="9:9" s="4" customFormat="1" ht="18" x14ac:dyDescent="0.35">
      <c r="I1320" s="57"/>
    </row>
    <row r="1321" spans="9:9" s="4" customFormat="1" ht="18" x14ac:dyDescent="0.35">
      <c r="I1321" s="57"/>
    </row>
    <row r="1322" spans="9:9" s="4" customFormat="1" ht="18" x14ac:dyDescent="0.35">
      <c r="I1322" s="57"/>
    </row>
    <row r="1323" spans="9:9" s="4" customFormat="1" ht="18" x14ac:dyDescent="0.35">
      <c r="I1323" s="57"/>
    </row>
    <row r="1324" spans="9:9" s="4" customFormat="1" ht="18" x14ac:dyDescent="0.35">
      <c r="I1324" s="57"/>
    </row>
    <row r="1325" spans="9:9" s="4" customFormat="1" ht="18" x14ac:dyDescent="0.35">
      <c r="I1325" s="57"/>
    </row>
    <row r="1326" spans="9:9" s="4" customFormat="1" ht="18" x14ac:dyDescent="0.35">
      <c r="I1326" s="57"/>
    </row>
    <row r="1327" spans="9:9" s="4" customFormat="1" ht="18" x14ac:dyDescent="0.35">
      <c r="I1327" s="57"/>
    </row>
    <row r="1328" spans="9:9" s="4" customFormat="1" ht="18" x14ac:dyDescent="0.35">
      <c r="I1328" s="57"/>
    </row>
    <row r="1329" spans="9:9" s="4" customFormat="1" ht="18" x14ac:dyDescent="0.35">
      <c r="I1329" s="57"/>
    </row>
    <row r="1330" spans="9:9" s="4" customFormat="1" ht="18" x14ac:dyDescent="0.35">
      <c r="I1330" s="57"/>
    </row>
    <row r="1331" spans="9:9" s="4" customFormat="1" ht="18" x14ac:dyDescent="0.35">
      <c r="I1331" s="57"/>
    </row>
    <row r="1332" spans="9:9" s="4" customFormat="1" ht="18" x14ac:dyDescent="0.35">
      <c r="I1332" s="57"/>
    </row>
    <row r="1333" spans="9:9" s="4" customFormat="1" ht="18" x14ac:dyDescent="0.35">
      <c r="I1333" s="57"/>
    </row>
    <row r="1334" spans="9:9" s="4" customFormat="1" ht="18" x14ac:dyDescent="0.35">
      <c r="I1334" s="57"/>
    </row>
    <row r="1335" spans="9:9" s="4" customFormat="1" ht="18" x14ac:dyDescent="0.35">
      <c r="I1335" s="57"/>
    </row>
    <row r="1336" spans="9:9" s="4" customFormat="1" ht="18" x14ac:dyDescent="0.35">
      <c r="I1336" s="57"/>
    </row>
    <row r="1337" spans="9:9" s="4" customFormat="1" ht="18" x14ac:dyDescent="0.35">
      <c r="I1337" s="57"/>
    </row>
    <row r="1338" spans="9:9" s="4" customFormat="1" ht="18" x14ac:dyDescent="0.35">
      <c r="I1338" s="57"/>
    </row>
    <row r="1339" spans="9:9" s="4" customFormat="1" ht="18" x14ac:dyDescent="0.35">
      <c r="I1339" s="57"/>
    </row>
    <row r="1340" spans="9:9" s="4" customFormat="1" ht="18" x14ac:dyDescent="0.35">
      <c r="I1340" s="57"/>
    </row>
    <row r="1341" spans="9:9" s="4" customFormat="1" ht="18" x14ac:dyDescent="0.35">
      <c r="I1341" s="57"/>
    </row>
    <row r="1342" spans="9:9" s="4" customFormat="1" ht="18" x14ac:dyDescent="0.35">
      <c r="I1342" s="57"/>
    </row>
    <row r="1343" spans="9:9" s="4" customFormat="1" ht="18" x14ac:dyDescent="0.35">
      <c r="I1343" s="57"/>
    </row>
    <row r="1344" spans="9:9" s="4" customFormat="1" ht="18" x14ac:dyDescent="0.35">
      <c r="I1344" s="57"/>
    </row>
    <row r="1345" spans="9:9" s="4" customFormat="1" ht="18" x14ac:dyDescent="0.35">
      <c r="I1345" s="57"/>
    </row>
    <row r="1346" spans="9:9" s="4" customFormat="1" ht="18" x14ac:dyDescent="0.35">
      <c r="I1346" s="57"/>
    </row>
    <row r="1347" spans="9:9" s="4" customFormat="1" ht="18" x14ac:dyDescent="0.35">
      <c r="I1347" s="57"/>
    </row>
    <row r="1348" spans="9:9" s="4" customFormat="1" ht="18" x14ac:dyDescent="0.35">
      <c r="I1348" s="57"/>
    </row>
    <row r="1349" spans="9:9" s="4" customFormat="1" ht="18" x14ac:dyDescent="0.35">
      <c r="I1349" s="57"/>
    </row>
    <row r="1350" spans="9:9" s="4" customFormat="1" ht="18" x14ac:dyDescent="0.35">
      <c r="I1350" s="57"/>
    </row>
    <row r="1351" spans="9:9" s="4" customFormat="1" ht="18" x14ac:dyDescent="0.35">
      <c r="I1351" s="57"/>
    </row>
    <row r="1352" spans="9:9" s="4" customFormat="1" ht="18" x14ac:dyDescent="0.35">
      <c r="I1352" s="57"/>
    </row>
    <row r="1353" spans="9:9" s="4" customFormat="1" ht="18" x14ac:dyDescent="0.35">
      <c r="I1353" s="57"/>
    </row>
    <row r="1354" spans="9:9" s="4" customFormat="1" ht="18" x14ac:dyDescent="0.35">
      <c r="I1354" s="57"/>
    </row>
    <row r="1355" spans="9:9" s="4" customFormat="1" ht="18" x14ac:dyDescent="0.35">
      <c r="I1355" s="57"/>
    </row>
    <row r="1356" spans="9:9" s="4" customFormat="1" ht="18" x14ac:dyDescent="0.35">
      <c r="I1356" s="57"/>
    </row>
    <row r="1357" spans="9:9" s="4" customFormat="1" ht="18" x14ac:dyDescent="0.35">
      <c r="I1357" s="57"/>
    </row>
    <row r="1358" spans="9:9" s="4" customFormat="1" ht="18" x14ac:dyDescent="0.35">
      <c r="I1358" s="57"/>
    </row>
    <row r="1359" spans="9:9" s="4" customFormat="1" ht="18" x14ac:dyDescent="0.35">
      <c r="I1359" s="57"/>
    </row>
    <row r="1360" spans="9:9" s="4" customFormat="1" ht="18" x14ac:dyDescent="0.35">
      <c r="I1360" s="57"/>
    </row>
    <row r="1361" spans="9:9" s="4" customFormat="1" ht="18" x14ac:dyDescent="0.35">
      <c r="I1361" s="57"/>
    </row>
    <row r="1362" spans="9:9" s="4" customFormat="1" ht="18" x14ac:dyDescent="0.35">
      <c r="I1362" s="57"/>
    </row>
    <row r="1363" spans="9:9" s="4" customFormat="1" ht="18" x14ac:dyDescent="0.35">
      <c r="I1363" s="57"/>
    </row>
    <row r="1364" spans="9:9" s="4" customFormat="1" ht="18" x14ac:dyDescent="0.35">
      <c r="I1364" s="57"/>
    </row>
    <row r="1365" spans="9:9" s="4" customFormat="1" ht="18" x14ac:dyDescent="0.35">
      <c r="I1365" s="57"/>
    </row>
    <row r="1366" spans="9:9" s="4" customFormat="1" ht="18" x14ac:dyDescent="0.35">
      <c r="I1366" s="57"/>
    </row>
    <row r="1367" spans="9:9" s="4" customFormat="1" ht="18" x14ac:dyDescent="0.35">
      <c r="I1367" s="57"/>
    </row>
    <row r="1368" spans="9:9" s="4" customFormat="1" ht="18" x14ac:dyDescent="0.35">
      <c r="I1368" s="57"/>
    </row>
    <row r="1369" spans="9:9" s="4" customFormat="1" ht="18" x14ac:dyDescent="0.35">
      <c r="I1369" s="57"/>
    </row>
    <row r="1370" spans="9:9" s="4" customFormat="1" ht="18" x14ac:dyDescent="0.35">
      <c r="I1370" s="57"/>
    </row>
    <row r="1371" spans="9:9" s="4" customFormat="1" ht="18" x14ac:dyDescent="0.35">
      <c r="I1371" s="57"/>
    </row>
    <row r="1372" spans="9:9" s="4" customFormat="1" ht="18" x14ac:dyDescent="0.35">
      <c r="I1372" s="57"/>
    </row>
    <row r="1373" spans="9:9" s="4" customFormat="1" ht="18" x14ac:dyDescent="0.35">
      <c r="I1373" s="57"/>
    </row>
    <row r="1374" spans="9:9" s="4" customFormat="1" ht="18" x14ac:dyDescent="0.35">
      <c r="I1374" s="57"/>
    </row>
    <row r="1375" spans="9:9" s="4" customFormat="1" ht="18" x14ac:dyDescent="0.35">
      <c r="I1375" s="57"/>
    </row>
    <row r="1376" spans="9:9" s="4" customFormat="1" ht="18" x14ac:dyDescent="0.35">
      <c r="I1376" s="57"/>
    </row>
    <row r="1377" spans="9:9" s="4" customFormat="1" ht="18" x14ac:dyDescent="0.35">
      <c r="I1377" s="57"/>
    </row>
    <row r="1378" spans="9:9" s="4" customFormat="1" ht="18" x14ac:dyDescent="0.35">
      <c r="I1378" s="57"/>
    </row>
    <row r="1379" spans="9:9" s="4" customFormat="1" ht="18" x14ac:dyDescent="0.35">
      <c r="I1379" s="57"/>
    </row>
    <row r="1380" spans="9:9" s="4" customFormat="1" ht="18" x14ac:dyDescent="0.35">
      <c r="I1380" s="57"/>
    </row>
    <row r="1381" spans="9:9" s="4" customFormat="1" ht="18" x14ac:dyDescent="0.35">
      <c r="I1381" s="57"/>
    </row>
    <row r="1382" spans="9:9" s="4" customFormat="1" ht="18" x14ac:dyDescent="0.35">
      <c r="I1382" s="57"/>
    </row>
    <row r="1383" spans="9:9" s="4" customFormat="1" ht="18" x14ac:dyDescent="0.35">
      <c r="I1383" s="57"/>
    </row>
    <row r="1384" spans="9:9" s="4" customFormat="1" ht="18" x14ac:dyDescent="0.35">
      <c r="I1384" s="57"/>
    </row>
    <row r="1385" spans="9:9" s="4" customFormat="1" ht="18" x14ac:dyDescent="0.35">
      <c r="I1385" s="57"/>
    </row>
    <row r="1386" spans="9:9" s="4" customFormat="1" ht="18" x14ac:dyDescent="0.35">
      <c r="I1386" s="57"/>
    </row>
    <row r="1387" spans="9:9" s="4" customFormat="1" ht="18" x14ac:dyDescent="0.35">
      <c r="I1387" s="57"/>
    </row>
    <row r="1388" spans="9:9" s="4" customFormat="1" ht="18" x14ac:dyDescent="0.35">
      <c r="I1388" s="57"/>
    </row>
    <row r="1389" spans="9:9" s="4" customFormat="1" ht="18" x14ac:dyDescent="0.35">
      <c r="I1389" s="57"/>
    </row>
    <row r="1390" spans="9:9" s="4" customFormat="1" ht="18" x14ac:dyDescent="0.35">
      <c r="I1390" s="57"/>
    </row>
    <row r="1391" spans="9:9" s="4" customFormat="1" ht="18" x14ac:dyDescent="0.35">
      <c r="I1391" s="57"/>
    </row>
    <row r="1392" spans="9:9" s="4" customFormat="1" ht="18" x14ac:dyDescent="0.35">
      <c r="I1392" s="57"/>
    </row>
    <row r="1393" spans="9:9" s="4" customFormat="1" ht="18" x14ac:dyDescent="0.35">
      <c r="I1393" s="57"/>
    </row>
    <row r="1394" spans="9:9" s="4" customFormat="1" ht="18" x14ac:dyDescent="0.35">
      <c r="I1394" s="57"/>
    </row>
    <row r="1395" spans="9:9" s="4" customFormat="1" ht="18" x14ac:dyDescent="0.35">
      <c r="I1395" s="57"/>
    </row>
    <row r="1396" spans="9:9" s="4" customFormat="1" ht="18" x14ac:dyDescent="0.35">
      <c r="I1396" s="57"/>
    </row>
    <row r="1397" spans="9:9" s="4" customFormat="1" ht="18" x14ac:dyDescent="0.35">
      <c r="I1397" s="57"/>
    </row>
    <row r="1398" spans="9:9" s="4" customFormat="1" ht="18" x14ac:dyDescent="0.35">
      <c r="I1398" s="57"/>
    </row>
    <row r="1399" spans="9:9" s="4" customFormat="1" ht="18" x14ac:dyDescent="0.35">
      <c r="I1399" s="57"/>
    </row>
    <row r="1400" spans="9:9" s="4" customFormat="1" ht="18" x14ac:dyDescent="0.35">
      <c r="I1400" s="57"/>
    </row>
    <row r="1401" spans="9:9" s="4" customFormat="1" ht="18" x14ac:dyDescent="0.35">
      <c r="I1401" s="57"/>
    </row>
    <row r="1402" spans="9:9" s="4" customFormat="1" ht="18" x14ac:dyDescent="0.35">
      <c r="I1402" s="57"/>
    </row>
    <row r="1403" spans="9:9" s="4" customFormat="1" ht="18" x14ac:dyDescent="0.35">
      <c r="I1403" s="57"/>
    </row>
    <row r="1404" spans="9:9" s="4" customFormat="1" ht="18" x14ac:dyDescent="0.35">
      <c r="I1404" s="57"/>
    </row>
    <row r="1405" spans="9:9" s="4" customFormat="1" ht="18" x14ac:dyDescent="0.35">
      <c r="I1405" s="57"/>
    </row>
    <row r="1406" spans="9:9" s="4" customFormat="1" ht="18" x14ac:dyDescent="0.35">
      <c r="I1406" s="57"/>
    </row>
    <row r="1407" spans="9:9" s="4" customFormat="1" ht="18" x14ac:dyDescent="0.35">
      <c r="I1407" s="57"/>
    </row>
    <row r="1408" spans="9:9" s="4" customFormat="1" ht="18" x14ac:dyDescent="0.35">
      <c r="I1408" s="57"/>
    </row>
    <row r="1409" spans="9:9" s="4" customFormat="1" ht="18" x14ac:dyDescent="0.35">
      <c r="I1409" s="57"/>
    </row>
    <row r="1410" spans="9:9" s="4" customFormat="1" ht="18" x14ac:dyDescent="0.35">
      <c r="I1410" s="57"/>
    </row>
    <row r="1411" spans="9:9" s="4" customFormat="1" ht="18" x14ac:dyDescent="0.35">
      <c r="I1411" s="57"/>
    </row>
    <row r="1412" spans="9:9" s="4" customFormat="1" ht="18" x14ac:dyDescent="0.35">
      <c r="I1412" s="57"/>
    </row>
    <row r="1413" spans="9:9" s="4" customFormat="1" ht="18" x14ac:dyDescent="0.35">
      <c r="I1413" s="57"/>
    </row>
    <row r="1414" spans="9:9" s="4" customFormat="1" ht="18" x14ac:dyDescent="0.35">
      <c r="I1414" s="57"/>
    </row>
    <row r="1415" spans="9:9" s="4" customFormat="1" ht="18" x14ac:dyDescent="0.35">
      <c r="I1415" s="57"/>
    </row>
    <row r="1416" spans="9:9" s="4" customFormat="1" ht="18" x14ac:dyDescent="0.35">
      <c r="I1416" s="57"/>
    </row>
    <row r="1417" spans="9:9" s="4" customFormat="1" ht="18" x14ac:dyDescent="0.35">
      <c r="I1417" s="57"/>
    </row>
    <row r="1418" spans="9:9" s="4" customFormat="1" ht="18" x14ac:dyDescent="0.35">
      <c r="I1418" s="57"/>
    </row>
    <row r="1419" spans="9:9" s="4" customFormat="1" ht="18" x14ac:dyDescent="0.35">
      <c r="I1419" s="57"/>
    </row>
    <row r="1420" spans="9:9" s="4" customFormat="1" ht="18" x14ac:dyDescent="0.35">
      <c r="I1420" s="57"/>
    </row>
    <row r="1421" spans="9:9" s="4" customFormat="1" ht="18" x14ac:dyDescent="0.35">
      <c r="I1421" s="57"/>
    </row>
    <row r="1422" spans="9:9" s="4" customFormat="1" ht="18" x14ac:dyDescent="0.35">
      <c r="I1422" s="57"/>
    </row>
    <row r="1423" spans="9:9" s="4" customFormat="1" ht="18" x14ac:dyDescent="0.35">
      <c r="I1423" s="57"/>
    </row>
    <row r="1424" spans="9:9" s="4" customFormat="1" ht="18" x14ac:dyDescent="0.35">
      <c r="I1424" s="57"/>
    </row>
    <row r="1425" spans="9:9" s="4" customFormat="1" ht="18" x14ac:dyDescent="0.35">
      <c r="I1425" s="57"/>
    </row>
    <row r="1426" spans="9:9" s="4" customFormat="1" ht="18" x14ac:dyDescent="0.35">
      <c r="I1426" s="57"/>
    </row>
    <row r="1427" spans="9:9" s="4" customFormat="1" ht="18" x14ac:dyDescent="0.35">
      <c r="I1427" s="57"/>
    </row>
    <row r="1428" spans="9:9" s="4" customFormat="1" ht="18" x14ac:dyDescent="0.35">
      <c r="I1428" s="57"/>
    </row>
    <row r="1429" spans="9:9" s="4" customFormat="1" ht="18" x14ac:dyDescent="0.35">
      <c r="I1429" s="57"/>
    </row>
    <row r="1430" spans="9:9" s="4" customFormat="1" ht="18" x14ac:dyDescent="0.35">
      <c r="I1430" s="57"/>
    </row>
    <row r="1431" spans="9:9" s="4" customFormat="1" ht="18" x14ac:dyDescent="0.35">
      <c r="I1431" s="57"/>
    </row>
    <row r="1432" spans="9:9" s="4" customFormat="1" ht="18" x14ac:dyDescent="0.35">
      <c r="I1432" s="57"/>
    </row>
    <row r="1433" spans="9:9" s="4" customFormat="1" ht="18" x14ac:dyDescent="0.35">
      <c r="I1433" s="57"/>
    </row>
    <row r="1434" spans="9:9" s="4" customFormat="1" ht="18" x14ac:dyDescent="0.35">
      <c r="I1434" s="57"/>
    </row>
    <row r="1435" spans="9:9" s="4" customFormat="1" ht="18" x14ac:dyDescent="0.35">
      <c r="I1435" s="57"/>
    </row>
    <row r="1436" spans="9:9" s="4" customFormat="1" ht="18" x14ac:dyDescent="0.35">
      <c r="I1436" s="57"/>
    </row>
    <row r="1437" spans="9:9" s="4" customFormat="1" ht="18" x14ac:dyDescent="0.35">
      <c r="I1437" s="57"/>
    </row>
    <row r="1438" spans="9:9" s="4" customFormat="1" ht="18" x14ac:dyDescent="0.35">
      <c r="I1438" s="57"/>
    </row>
    <row r="1439" spans="9:9" s="4" customFormat="1" ht="18" x14ac:dyDescent="0.35">
      <c r="I1439" s="57"/>
    </row>
    <row r="1440" spans="9:9" s="4" customFormat="1" ht="18" x14ac:dyDescent="0.35">
      <c r="I1440" s="57"/>
    </row>
    <row r="1441" spans="9:9" s="4" customFormat="1" ht="18" x14ac:dyDescent="0.35">
      <c r="I1441" s="57"/>
    </row>
    <row r="1442" spans="9:9" s="4" customFormat="1" ht="18" x14ac:dyDescent="0.35">
      <c r="I1442" s="57"/>
    </row>
    <row r="1443" spans="9:9" s="4" customFormat="1" ht="18" x14ac:dyDescent="0.35">
      <c r="I1443" s="57"/>
    </row>
    <row r="1444" spans="9:9" s="4" customFormat="1" ht="18" x14ac:dyDescent="0.35">
      <c r="I1444" s="57"/>
    </row>
    <row r="1445" spans="9:9" s="4" customFormat="1" ht="18" x14ac:dyDescent="0.35">
      <c r="I1445" s="57"/>
    </row>
    <row r="1446" spans="9:9" s="4" customFormat="1" ht="18" x14ac:dyDescent="0.35">
      <c r="I1446" s="57"/>
    </row>
    <row r="1447" spans="9:9" s="4" customFormat="1" ht="18" x14ac:dyDescent="0.35">
      <c r="I1447" s="57"/>
    </row>
    <row r="1448" spans="9:9" s="4" customFormat="1" ht="18" x14ac:dyDescent="0.35">
      <c r="I1448" s="57"/>
    </row>
    <row r="1449" spans="9:9" s="4" customFormat="1" ht="18" x14ac:dyDescent="0.35">
      <c r="I1449" s="57"/>
    </row>
    <row r="1450" spans="9:9" s="4" customFormat="1" ht="18" x14ac:dyDescent="0.35">
      <c r="I1450" s="57"/>
    </row>
    <row r="1451" spans="9:9" s="4" customFormat="1" ht="18" x14ac:dyDescent="0.35">
      <c r="I1451" s="57"/>
    </row>
    <row r="1452" spans="9:9" s="4" customFormat="1" ht="18" x14ac:dyDescent="0.35">
      <c r="I1452" s="57"/>
    </row>
    <row r="1453" spans="9:9" s="4" customFormat="1" ht="18" x14ac:dyDescent="0.35">
      <c r="I1453" s="57"/>
    </row>
    <row r="1454" spans="9:9" s="4" customFormat="1" ht="18" x14ac:dyDescent="0.35">
      <c r="I1454" s="57"/>
    </row>
    <row r="1455" spans="9:9" s="4" customFormat="1" ht="18" x14ac:dyDescent="0.35">
      <c r="I1455" s="57"/>
    </row>
    <row r="1456" spans="9:9" s="4" customFormat="1" ht="18" x14ac:dyDescent="0.35">
      <c r="I1456" s="57"/>
    </row>
    <row r="1457" spans="9:9" s="4" customFormat="1" ht="18" x14ac:dyDescent="0.35">
      <c r="I1457" s="57"/>
    </row>
    <row r="1458" spans="9:9" s="4" customFormat="1" ht="18" x14ac:dyDescent="0.35">
      <c r="I1458" s="57"/>
    </row>
    <row r="1459" spans="9:9" s="4" customFormat="1" ht="18" x14ac:dyDescent="0.35">
      <c r="I1459" s="57"/>
    </row>
    <row r="1460" spans="9:9" s="4" customFormat="1" ht="18" x14ac:dyDescent="0.35">
      <c r="I1460" s="57"/>
    </row>
    <row r="1461" spans="9:9" s="4" customFormat="1" ht="18" x14ac:dyDescent="0.35">
      <c r="I1461" s="57"/>
    </row>
    <row r="1462" spans="9:9" s="4" customFormat="1" ht="18" x14ac:dyDescent="0.35">
      <c r="I1462" s="57"/>
    </row>
    <row r="1463" spans="9:9" s="4" customFormat="1" ht="18" x14ac:dyDescent="0.35">
      <c r="I1463" s="57"/>
    </row>
    <row r="1464" spans="9:9" s="4" customFormat="1" ht="18" x14ac:dyDescent="0.35">
      <c r="I1464" s="57"/>
    </row>
    <row r="1465" spans="9:9" s="4" customFormat="1" ht="18" x14ac:dyDescent="0.35">
      <c r="I1465" s="57"/>
    </row>
    <row r="1466" spans="9:9" s="4" customFormat="1" ht="18" x14ac:dyDescent="0.35">
      <c r="I1466" s="57"/>
    </row>
    <row r="1467" spans="9:9" s="4" customFormat="1" ht="18" x14ac:dyDescent="0.35">
      <c r="I1467" s="57"/>
    </row>
    <row r="1468" spans="9:9" s="4" customFormat="1" ht="18" x14ac:dyDescent="0.35">
      <c r="I1468" s="57"/>
    </row>
    <row r="1469" spans="9:9" s="4" customFormat="1" ht="18" x14ac:dyDescent="0.35">
      <c r="I1469" s="57"/>
    </row>
    <row r="1470" spans="9:9" s="4" customFormat="1" ht="18" x14ac:dyDescent="0.35">
      <c r="I1470" s="57"/>
    </row>
    <row r="1471" spans="9:9" s="4" customFormat="1" ht="18" x14ac:dyDescent="0.35">
      <c r="I1471" s="57"/>
    </row>
    <row r="1472" spans="9:9" s="4" customFormat="1" ht="18" x14ac:dyDescent="0.35">
      <c r="I1472" s="57"/>
    </row>
    <row r="1473" spans="9:9" s="4" customFormat="1" ht="18" x14ac:dyDescent="0.35">
      <c r="I1473" s="57"/>
    </row>
    <row r="1474" spans="9:9" s="4" customFormat="1" ht="18" x14ac:dyDescent="0.35">
      <c r="I1474" s="57"/>
    </row>
    <row r="1475" spans="9:9" s="4" customFormat="1" ht="18" x14ac:dyDescent="0.35">
      <c r="I1475" s="57"/>
    </row>
    <row r="1476" spans="9:9" s="4" customFormat="1" ht="18" x14ac:dyDescent="0.35">
      <c r="I1476" s="57"/>
    </row>
    <row r="1477" spans="9:9" s="4" customFormat="1" ht="18" x14ac:dyDescent="0.35">
      <c r="I1477" s="57"/>
    </row>
    <row r="1478" spans="9:9" s="4" customFormat="1" ht="18" x14ac:dyDescent="0.35">
      <c r="I1478" s="57"/>
    </row>
    <row r="1479" spans="9:9" s="4" customFormat="1" ht="18" x14ac:dyDescent="0.35">
      <c r="I1479" s="57"/>
    </row>
    <row r="1480" spans="9:9" s="4" customFormat="1" ht="18" x14ac:dyDescent="0.35">
      <c r="I1480" s="57"/>
    </row>
    <row r="1481" spans="9:9" s="4" customFormat="1" ht="18" x14ac:dyDescent="0.35">
      <c r="I1481" s="57"/>
    </row>
    <row r="1482" spans="9:9" s="4" customFormat="1" ht="18" x14ac:dyDescent="0.35">
      <c r="I1482" s="57"/>
    </row>
    <row r="1483" spans="9:9" s="4" customFormat="1" ht="18" x14ac:dyDescent="0.35">
      <c r="I1483" s="57"/>
    </row>
    <row r="1484" spans="9:9" s="4" customFormat="1" ht="18" x14ac:dyDescent="0.35">
      <c r="I1484" s="57"/>
    </row>
    <row r="1485" spans="9:9" s="4" customFormat="1" ht="18" x14ac:dyDescent="0.35">
      <c r="I1485" s="57"/>
    </row>
    <row r="1486" spans="9:9" s="4" customFormat="1" ht="18" x14ac:dyDescent="0.35">
      <c r="I1486" s="57"/>
    </row>
    <row r="1487" spans="9:9" s="4" customFormat="1" ht="18" x14ac:dyDescent="0.35">
      <c r="I1487" s="57"/>
    </row>
    <row r="1488" spans="9:9" s="4" customFormat="1" ht="18" x14ac:dyDescent="0.35">
      <c r="I1488" s="57"/>
    </row>
    <row r="1489" spans="9:9" s="4" customFormat="1" ht="18" x14ac:dyDescent="0.35">
      <c r="I1489" s="57"/>
    </row>
    <row r="1490" spans="9:9" s="4" customFormat="1" ht="18" x14ac:dyDescent="0.35">
      <c r="I1490" s="57"/>
    </row>
    <row r="1491" spans="9:9" s="4" customFormat="1" ht="18" x14ac:dyDescent="0.35">
      <c r="I1491" s="57"/>
    </row>
    <row r="1492" spans="9:9" s="4" customFormat="1" ht="18" x14ac:dyDescent="0.35">
      <c r="I1492" s="57"/>
    </row>
    <row r="1493" spans="9:9" s="4" customFormat="1" ht="18" x14ac:dyDescent="0.35">
      <c r="I1493" s="57"/>
    </row>
    <row r="1494" spans="9:9" s="4" customFormat="1" ht="18" x14ac:dyDescent="0.35">
      <c r="I1494" s="57"/>
    </row>
    <row r="1495" spans="9:9" s="4" customFormat="1" ht="18" x14ac:dyDescent="0.35">
      <c r="I1495" s="57"/>
    </row>
    <row r="1496" spans="9:9" s="4" customFormat="1" ht="18" x14ac:dyDescent="0.35">
      <c r="I1496" s="57"/>
    </row>
    <row r="1497" spans="9:9" s="4" customFormat="1" ht="18" x14ac:dyDescent="0.35">
      <c r="I1497" s="57"/>
    </row>
    <row r="1498" spans="9:9" s="4" customFormat="1" ht="18" x14ac:dyDescent="0.35">
      <c r="I1498" s="57"/>
    </row>
    <row r="1499" spans="9:9" s="4" customFormat="1" ht="18" x14ac:dyDescent="0.35">
      <c r="I1499" s="57"/>
    </row>
    <row r="1500" spans="9:9" s="4" customFormat="1" ht="18" x14ac:dyDescent="0.35">
      <c r="I1500" s="57"/>
    </row>
    <row r="1501" spans="9:9" s="4" customFormat="1" ht="18" x14ac:dyDescent="0.35">
      <c r="I1501" s="57"/>
    </row>
    <row r="1502" spans="9:9" s="4" customFormat="1" ht="18" x14ac:dyDescent="0.35">
      <c r="I1502" s="57"/>
    </row>
    <row r="1503" spans="9:9" s="4" customFormat="1" ht="18" x14ac:dyDescent="0.35">
      <c r="I1503" s="57"/>
    </row>
    <row r="1504" spans="9:9" s="4" customFormat="1" ht="18" x14ac:dyDescent="0.35">
      <c r="I1504" s="57"/>
    </row>
    <row r="1505" spans="9:9" s="4" customFormat="1" ht="18" x14ac:dyDescent="0.35">
      <c r="I1505" s="57"/>
    </row>
    <row r="1506" spans="9:9" s="4" customFormat="1" ht="18" x14ac:dyDescent="0.35">
      <c r="I1506" s="57"/>
    </row>
    <row r="1507" spans="9:9" s="4" customFormat="1" ht="18" x14ac:dyDescent="0.35">
      <c r="I1507" s="57"/>
    </row>
    <row r="1508" spans="9:9" s="4" customFormat="1" ht="18" x14ac:dyDescent="0.35">
      <c r="I1508" s="57"/>
    </row>
    <row r="1509" spans="9:9" s="4" customFormat="1" ht="18" x14ac:dyDescent="0.35">
      <c r="I1509" s="57"/>
    </row>
    <row r="1510" spans="9:9" s="4" customFormat="1" ht="18" x14ac:dyDescent="0.35">
      <c r="I1510" s="57"/>
    </row>
    <row r="1511" spans="9:9" s="4" customFormat="1" ht="18" x14ac:dyDescent="0.35">
      <c r="I1511" s="57"/>
    </row>
    <row r="1512" spans="9:9" s="4" customFormat="1" ht="18" x14ac:dyDescent="0.35">
      <c r="I1512" s="57"/>
    </row>
    <row r="1513" spans="9:9" s="4" customFormat="1" ht="18" x14ac:dyDescent="0.35">
      <c r="I1513" s="57"/>
    </row>
    <row r="1514" spans="9:9" s="4" customFormat="1" ht="18" x14ac:dyDescent="0.35">
      <c r="I1514" s="57"/>
    </row>
    <row r="1515" spans="9:9" s="4" customFormat="1" ht="18" x14ac:dyDescent="0.35">
      <c r="I1515" s="57"/>
    </row>
    <row r="1516" spans="9:9" s="4" customFormat="1" ht="18" x14ac:dyDescent="0.35">
      <c r="I1516" s="57"/>
    </row>
    <row r="1517" spans="9:9" s="4" customFormat="1" ht="18" x14ac:dyDescent="0.35">
      <c r="I1517" s="57"/>
    </row>
    <row r="1518" spans="9:9" s="4" customFormat="1" ht="18" x14ac:dyDescent="0.35">
      <c r="I1518" s="57"/>
    </row>
    <row r="1519" spans="9:9" s="4" customFormat="1" ht="18" x14ac:dyDescent="0.35">
      <c r="I1519" s="57"/>
    </row>
    <row r="1520" spans="9:9" s="4" customFormat="1" ht="18" x14ac:dyDescent="0.35">
      <c r="I1520" s="57"/>
    </row>
    <row r="1521" spans="9:9" s="4" customFormat="1" ht="18" x14ac:dyDescent="0.35">
      <c r="I1521" s="57"/>
    </row>
    <row r="1522" spans="9:9" s="4" customFormat="1" ht="18" x14ac:dyDescent="0.35">
      <c r="I1522" s="57"/>
    </row>
    <row r="1523" spans="9:9" s="4" customFormat="1" ht="18" x14ac:dyDescent="0.35">
      <c r="I1523" s="57"/>
    </row>
    <row r="1524" spans="9:9" s="4" customFormat="1" ht="18" x14ac:dyDescent="0.35">
      <c r="I1524" s="57"/>
    </row>
    <row r="1525" spans="9:9" s="4" customFormat="1" ht="18" x14ac:dyDescent="0.35">
      <c r="I1525" s="57"/>
    </row>
    <row r="1526" spans="9:9" s="4" customFormat="1" ht="18" x14ac:dyDescent="0.35">
      <c r="I1526" s="57"/>
    </row>
    <row r="1527" spans="9:9" s="4" customFormat="1" ht="18" x14ac:dyDescent="0.35">
      <c r="I1527" s="57"/>
    </row>
    <row r="1528" spans="9:9" s="4" customFormat="1" ht="18" x14ac:dyDescent="0.35">
      <c r="I1528" s="57"/>
    </row>
    <row r="1529" spans="9:9" s="4" customFormat="1" ht="18" x14ac:dyDescent="0.35">
      <c r="I1529" s="57"/>
    </row>
    <row r="1530" spans="9:9" s="4" customFormat="1" ht="18" x14ac:dyDescent="0.35">
      <c r="I1530" s="57"/>
    </row>
    <row r="1531" spans="9:9" s="4" customFormat="1" ht="18" x14ac:dyDescent="0.35">
      <c r="I1531" s="57"/>
    </row>
    <row r="1532" spans="9:9" s="4" customFormat="1" ht="18" x14ac:dyDescent="0.35">
      <c r="I1532" s="57"/>
    </row>
    <row r="1533" spans="9:9" s="4" customFormat="1" ht="18" x14ac:dyDescent="0.35">
      <c r="I1533" s="57"/>
    </row>
    <row r="1534" spans="9:9" s="4" customFormat="1" ht="18" x14ac:dyDescent="0.35">
      <c r="I1534" s="57"/>
    </row>
    <row r="1535" spans="9:9" s="4" customFormat="1" ht="18" x14ac:dyDescent="0.35">
      <c r="I1535" s="57"/>
    </row>
    <row r="1536" spans="9:9" s="4" customFormat="1" ht="18" x14ac:dyDescent="0.35">
      <c r="I1536" s="57"/>
    </row>
    <row r="1537" spans="9:9" s="4" customFormat="1" ht="18" x14ac:dyDescent="0.35">
      <c r="I1537" s="57"/>
    </row>
    <row r="1538" spans="9:9" s="4" customFormat="1" ht="18" x14ac:dyDescent="0.35">
      <c r="I1538" s="57"/>
    </row>
    <row r="1539" spans="9:9" s="4" customFormat="1" ht="18" x14ac:dyDescent="0.35">
      <c r="I1539" s="57"/>
    </row>
    <row r="1540" spans="9:9" s="4" customFormat="1" ht="18" x14ac:dyDescent="0.35">
      <c r="I1540" s="57"/>
    </row>
    <row r="1541" spans="9:9" s="4" customFormat="1" ht="18" x14ac:dyDescent="0.35">
      <c r="I1541" s="57"/>
    </row>
    <row r="1542" spans="9:9" s="4" customFormat="1" ht="18" x14ac:dyDescent="0.35">
      <c r="I1542" s="57"/>
    </row>
    <row r="1543" spans="9:9" s="4" customFormat="1" ht="18" x14ac:dyDescent="0.35">
      <c r="I1543" s="57"/>
    </row>
    <row r="1544" spans="9:9" s="4" customFormat="1" ht="18" x14ac:dyDescent="0.35">
      <c r="I1544" s="57"/>
    </row>
    <row r="1545" spans="9:9" s="4" customFormat="1" ht="18" x14ac:dyDescent="0.35">
      <c r="I1545" s="57"/>
    </row>
    <row r="1546" spans="9:9" s="4" customFormat="1" ht="18" x14ac:dyDescent="0.35">
      <c r="I1546" s="57"/>
    </row>
    <row r="1547" spans="9:9" s="4" customFormat="1" ht="18" x14ac:dyDescent="0.35">
      <c r="I1547" s="57"/>
    </row>
    <row r="1548" spans="9:9" s="4" customFormat="1" ht="18" x14ac:dyDescent="0.35">
      <c r="I1548" s="57"/>
    </row>
    <row r="1549" spans="9:9" s="4" customFormat="1" ht="18" x14ac:dyDescent="0.35">
      <c r="I1549" s="57"/>
    </row>
    <row r="1550" spans="9:9" s="4" customFormat="1" ht="18" x14ac:dyDescent="0.35">
      <c r="I1550" s="57"/>
    </row>
    <row r="1551" spans="9:9" s="4" customFormat="1" ht="18" x14ac:dyDescent="0.35">
      <c r="I1551" s="57"/>
    </row>
    <row r="1552" spans="9:9" s="4" customFormat="1" ht="18" x14ac:dyDescent="0.35">
      <c r="I1552" s="57"/>
    </row>
    <row r="1553" spans="9:9" s="4" customFormat="1" ht="18" x14ac:dyDescent="0.35">
      <c r="I1553" s="57"/>
    </row>
    <row r="1554" spans="9:9" s="4" customFormat="1" ht="18" x14ac:dyDescent="0.35">
      <c r="I1554" s="57"/>
    </row>
    <row r="1555" spans="9:9" s="4" customFormat="1" ht="18" x14ac:dyDescent="0.35">
      <c r="I1555" s="57"/>
    </row>
    <row r="1556" spans="9:9" s="4" customFormat="1" ht="18" x14ac:dyDescent="0.35">
      <c r="I1556" s="57"/>
    </row>
    <row r="1557" spans="9:9" s="4" customFormat="1" ht="18" x14ac:dyDescent="0.35">
      <c r="I1557" s="57"/>
    </row>
    <row r="1558" spans="9:9" s="4" customFormat="1" ht="18" x14ac:dyDescent="0.35">
      <c r="I1558" s="57"/>
    </row>
    <row r="1559" spans="9:9" s="4" customFormat="1" ht="18" x14ac:dyDescent="0.35">
      <c r="I1559" s="57"/>
    </row>
    <row r="1560" spans="9:9" s="4" customFormat="1" ht="18" x14ac:dyDescent="0.35">
      <c r="I1560" s="57"/>
    </row>
    <row r="1561" spans="9:9" s="4" customFormat="1" ht="18" x14ac:dyDescent="0.35">
      <c r="I1561" s="57"/>
    </row>
    <row r="1562" spans="9:9" s="4" customFormat="1" ht="18" x14ac:dyDescent="0.35">
      <c r="I1562" s="57"/>
    </row>
    <row r="1563" spans="9:9" s="4" customFormat="1" ht="18" x14ac:dyDescent="0.35">
      <c r="I1563" s="57"/>
    </row>
    <row r="1564" spans="9:9" s="4" customFormat="1" ht="18" x14ac:dyDescent="0.35">
      <c r="I1564" s="57"/>
    </row>
    <row r="1565" spans="9:9" s="4" customFormat="1" ht="18" x14ac:dyDescent="0.35">
      <c r="I1565" s="57"/>
    </row>
    <row r="1566" spans="9:9" s="4" customFormat="1" ht="18" x14ac:dyDescent="0.35">
      <c r="I1566" s="57"/>
    </row>
    <row r="1567" spans="9:9" s="4" customFormat="1" ht="18" x14ac:dyDescent="0.35">
      <c r="I1567" s="57"/>
    </row>
    <row r="1568" spans="9:9" s="4" customFormat="1" ht="18" x14ac:dyDescent="0.35">
      <c r="I1568" s="57"/>
    </row>
    <row r="1569" spans="9:9" s="4" customFormat="1" ht="18" x14ac:dyDescent="0.35">
      <c r="I1569" s="57"/>
    </row>
    <row r="1570" spans="9:9" s="4" customFormat="1" ht="18" x14ac:dyDescent="0.35">
      <c r="I1570" s="57"/>
    </row>
    <row r="1571" spans="9:9" s="4" customFormat="1" ht="18" x14ac:dyDescent="0.35">
      <c r="I1571" s="57"/>
    </row>
    <row r="1572" spans="9:9" s="4" customFormat="1" ht="18" x14ac:dyDescent="0.35">
      <c r="I1572" s="57"/>
    </row>
    <row r="1573" spans="9:9" s="4" customFormat="1" ht="18" x14ac:dyDescent="0.35">
      <c r="I1573" s="57"/>
    </row>
    <row r="1574" spans="9:9" s="4" customFormat="1" ht="18" x14ac:dyDescent="0.35">
      <c r="I1574" s="57"/>
    </row>
    <row r="1575" spans="9:9" s="4" customFormat="1" ht="18" x14ac:dyDescent="0.35">
      <c r="I1575" s="57"/>
    </row>
    <row r="1576" spans="9:9" s="4" customFormat="1" ht="18" x14ac:dyDescent="0.35">
      <c r="I1576" s="57"/>
    </row>
    <row r="1577" spans="9:9" s="4" customFormat="1" ht="18" x14ac:dyDescent="0.35">
      <c r="I1577" s="57"/>
    </row>
    <row r="1578" spans="9:9" s="4" customFormat="1" ht="18" x14ac:dyDescent="0.35">
      <c r="I1578" s="57"/>
    </row>
    <row r="1579" spans="9:9" s="4" customFormat="1" ht="18" x14ac:dyDescent="0.35">
      <c r="I1579" s="57"/>
    </row>
    <row r="1580" spans="9:9" s="4" customFormat="1" ht="18" x14ac:dyDescent="0.35">
      <c r="I1580" s="57"/>
    </row>
    <row r="1581" spans="9:9" s="4" customFormat="1" ht="18" x14ac:dyDescent="0.35">
      <c r="I1581" s="57"/>
    </row>
    <row r="1582" spans="9:9" s="4" customFormat="1" ht="18" x14ac:dyDescent="0.35">
      <c r="I1582" s="57"/>
    </row>
    <row r="1583" spans="9:9" s="4" customFormat="1" ht="18" x14ac:dyDescent="0.35">
      <c r="I1583" s="57"/>
    </row>
    <row r="1584" spans="9:9" s="4" customFormat="1" ht="18" x14ac:dyDescent="0.35">
      <c r="I1584" s="57"/>
    </row>
    <row r="1585" spans="9:9" s="4" customFormat="1" ht="18" x14ac:dyDescent="0.35">
      <c r="I1585" s="57"/>
    </row>
    <row r="1586" spans="9:9" s="4" customFormat="1" ht="18" x14ac:dyDescent="0.35">
      <c r="I1586" s="57"/>
    </row>
    <row r="1587" spans="9:9" s="4" customFormat="1" ht="18" x14ac:dyDescent="0.35">
      <c r="I1587" s="57"/>
    </row>
    <row r="1588" spans="9:9" s="4" customFormat="1" ht="18" x14ac:dyDescent="0.35">
      <c r="I1588" s="57"/>
    </row>
    <row r="1589" spans="9:9" s="4" customFormat="1" ht="18" x14ac:dyDescent="0.35">
      <c r="I1589" s="57"/>
    </row>
    <row r="1590" spans="9:9" s="4" customFormat="1" ht="18" x14ac:dyDescent="0.35">
      <c r="I1590" s="57"/>
    </row>
    <row r="1591" spans="9:9" s="4" customFormat="1" ht="18" x14ac:dyDescent="0.35">
      <c r="I1591" s="57"/>
    </row>
    <row r="1592" spans="9:9" s="4" customFormat="1" ht="18" x14ac:dyDescent="0.35">
      <c r="I1592" s="57"/>
    </row>
    <row r="1593" spans="9:9" s="4" customFormat="1" ht="18" x14ac:dyDescent="0.35">
      <c r="I1593" s="57"/>
    </row>
    <row r="1594" spans="9:9" s="4" customFormat="1" ht="18" x14ac:dyDescent="0.35">
      <c r="I1594" s="57"/>
    </row>
    <row r="1595" spans="9:9" s="4" customFormat="1" ht="18" x14ac:dyDescent="0.35">
      <c r="I1595" s="57"/>
    </row>
    <row r="1596" spans="9:9" s="4" customFormat="1" ht="18" x14ac:dyDescent="0.35">
      <c r="I1596" s="57"/>
    </row>
    <row r="1597" spans="9:9" s="4" customFormat="1" ht="18" x14ac:dyDescent="0.35">
      <c r="I1597" s="57"/>
    </row>
    <row r="1598" spans="9:9" s="4" customFormat="1" ht="18" x14ac:dyDescent="0.35">
      <c r="I1598" s="57"/>
    </row>
    <row r="1599" spans="9:9" s="4" customFormat="1" ht="18" x14ac:dyDescent="0.35">
      <c r="I1599" s="57"/>
    </row>
    <row r="1600" spans="9:9" s="4" customFormat="1" ht="18" x14ac:dyDescent="0.35">
      <c r="I1600" s="57"/>
    </row>
    <row r="1601" spans="9:9" s="4" customFormat="1" ht="18" x14ac:dyDescent="0.35">
      <c r="I1601" s="57"/>
    </row>
    <row r="1602" spans="9:9" s="4" customFormat="1" ht="18" x14ac:dyDescent="0.35">
      <c r="I1602" s="57"/>
    </row>
    <row r="1603" spans="9:9" s="4" customFormat="1" ht="18" x14ac:dyDescent="0.35">
      <c r="I1603" s="57"/>
    </row>
    <row r="1604" spans="9:9" s="4" customFormat="1" ht="18" x14ac:dyDescent="0.35">
      <c r="I1604" s="57"/>
    </row>
    <row r="1605" spans="9:9" s="4" customFormat="1" ht="18" x14ac:dyDescent="0.35">
      <c r="I1605" s="57"/>
    </row>
    <row r="1606" spans="9:9" s="4" customFormat="1" ht="18" x14ac:dyDescent="0.35">
      <c r="I1606" s="57"/>
    </row>
    <row r="1607" spans="9:9" s="4" customFormat="1" ht="18" x14ac:dyDescent="0.35">
      <c r="I1607" s="57"/>
    </row>
    <row r="1608" spans="9:9" s="4" customFormat="1" ht="18" x14ac:dyDescent="0.35">
      <c r="I1608" s="57"/>
    </row>
    <row r="1609" spans="9:9" s="4" customFormat="1" ht="18" x14ac:dyDescent="0.35">
      <c r="I1609" s="57"/>
    </row>
    <row r="1610" spans="9:9" s="4" customFormat="1" ht="18" x14ac:dyDescent="0.35">
      <c r="I1610" s="57"/>
    </row>
    <row r="1611" spans="9:9" s="4" customFormat="1" ht="18" x14ac:dyDescent="0.35">
      <c r="I1611" s="57"/>
    </row>
    <row r="1612" spans="9:9" s="4" customFormat="1" ht="18" x14ac:dyDescent="0.35">
      <c r="I1612" s="57"/>
    </row>
    <row r="1613" spans="9:9" s="4" customFormat="1" ht="18" x14ac:dyDescent="0.35">
      <c r="I1613" s="57"/>
    </row>
    <row r="1614" spans="9:9" s="4" customFormat="1" ht="18" x14ac:dyDescent="0.35">
      <c r="I1614" s="57"/>
    </row>
    <row r="1615" spans="9:9" s="4" customFormat="1" ht="18" x14ac:dyDescent="0.35">
      <c r="I1615" s="57"/>
    </row>
    <row r="1616" spans="9:9" s="4" customFormat="1" ht="18" x14ac:dyDescent="0.35">
      <c r="I1616" s="57"/>
    </row>
    <row r="1617" spans="9:9" s="4" customFormat="1" ht="18" x14ac:dyDescent="0.35">
      <c r="I1617" s="57"/>
    </row>
    <row r="1618" spans="9:9" s="4" customFormat="1" ht="18" x14ac:dyDescent="0.35">
      <c r="I1618" s="57"/>
    </row>
    <row r="1619" spans="9:9" s="4" customFormat="1" ht="18" x14ac:dyDescent="0.35">
      <c r="I1619" s="57"/>
    </row>
    <row r="1620" spans="9:9" s="4" customFormat="1" ht="18" x14ac:dyDescent="0.35">
      <c r="I1620" s="57"/>
    </row>
    <row r="1621" spans="9:9" s="4" customFormat="1" ht="18" x14ac:dyDescent="0.35">
      <c r="I1621" s="57"/>
    </row>
    <row r="1622" spans="9:9" s="4" customFormat="1" ht="18" x14ac:dyDescent="0.35">
      <c r="I1622" s="57"/>
    </row>
    <row r="1623" spans="9:9" s="4" customFormat="1" ht="18" x14ac:dyDescent="0.35">
      <c r="I1623" s="57"/>
    </row>
    <row r="1624" spans="9:9" s="4" customFormat="1" ht="18" x14ac:dyDescent="0.35">
      <c r="I1624" s="57"/>
    </row>
    <row r="1625" spans="9:9" s="4" customFormat="1" ht="18" x14ac:dyDescent="0.35">
      <c r="I1625" s="57"/>
    </row>
    <row r="1626" spans="9:9" s="4" customFormat="1" ht="18" x14ac:dyDescent="0.35">
      <c r="I1626" s="57"/>
    </row>
    <row r="1627" spans="9:9" s="4" customFormat="1" ht="18" x14ac:dyDescent="0.35">
      <c r="I1627" s="57"/>
    </row>
    <row r="1628" spans="9:9" s="4" customFormat="1" ht="18" x14ac:dyDescent="0.35">
      <c r="I1628" s="57"/>
    </row>
    <row r="1629" spans="9:9" s="4" customFormat="1" ht="18" x14ac:dyDescent="0.35">
      <c r="I1629" s="57"/>
    </row>
    <row r="1630" spans="9:9" s="4" customFormat="1" ht="18" x14ac:dyDescent="0.35">
      <c r="I1630" s="57"/>
    </row>
    <row r="1631" spans="9:9" s="4" customFormat="1" ht="18" x14ac:dyDescent="0.35">
      <c r="I1631" s="57"/>
    </row>
    <row r="1632" spans="9:9" s="4" customFormat="1" ht="18" x14ac:dyDescent="0.35">
      <c r="I1632" s="57"/>
    </row>
    <row r="1633" spans="9:9" s="4" customFormat="1" ht="18" x14ac:dyDescent="0.35">
      <c r="I1633" s="57"/>
    </row>
    <row r="1634" spans="9:9" s="4" customFormat="1" ht="18" x14ac:dyDescent="0.35">
      <c r="I1634" s="57"/>
    </row>
    <row r="1635" spans="9:9" s="4" customFormat="1" ht="18" x14ac:dyDescent="0.35">
      <c r="I1635" s="57"/>
    </row>
    <row r="1636" spans="9:9" s="4" customFormat="1" ht="18" x14ac:dyDescent="0.35">
      <c r="I1636" s="57"/>
    </row>
    <row r="1637" spans="9:9" s="4" customFormat="1" ht="18" x14ac:dyDescent="0.35">
      <c r="I1637" s="57"/>
    </row>
    <row r="1638" spans="9:9" s="4" customFormat="1" ht="18" x14ac:dyDescent="0.35">
      <c r="I1638" s="57"/>
    </row>
    <row r="1639" spans="9:9" s="4" customFormat="1" ht="18" x14ac:dyDescent="0.35">
      <c r="I1639" s="57"/>
    </row>
    <row r="1640" spans="9:9" s="4" customFormat="1" ht="18" x14ac:dyDescent="0.35">
      <c r="I1640" s="57"/>
    </row>
    <row r="1641" spans="9:9" s="4" customFormat="1" ht="18" x14ac:dyDescent="0.35">
      <c r="I1641" s="57"/>
    </row>
    <row r="1642" spans="9:9" s="4" customFormat="1" ht="18" x14ac:dyDescent="0.35">
      <c r="I1642" s="57"/>
    </row>
    <row r="1643" spans="9:9" s="4" customFormat="1" ht="18" x14ac:dyDescent="0.35">
      <c r="I1643" s="57"/>
    </row>
    <row r="1644" spans="9:9" s="4" customFormat="1" ht="18" x14ac:dyDescent="0.35">
      <c r="I1644" s="57"/>
    </row>
    <row r="1645" spans="9:9" s="4" customFormat="1" ht="18" x14ac:dyDescent="0.35">
      <c r="I1645" s="57"/>
    </row>
    <row r="1646" spans="9:9" s="4" customFormat="1" ht="18" x14ac:dyDescent="0.35">
      <c r="I1646" s="57"/>
    </row>
    <row r="1647" spans="9:9" s="4" customFormat="1" ht="18" x14ac:dyDescent="0.35">
      <c r="I1647" s="57"/>
    </row>
    <row r="1648" spans="9:9" s="4" customFormat="1" ht="18" x14ac:dyDescent="0.35">
      <c r="I1648" s="57"/>
    </row>
    <row r="1649" spans="9:9" s="4" customFormat="1" ht="18" x14ac:dyDescent="0.35">
      <c r="I1649" s="57"/>
    </row>
    <row r="1650" spans="9:9" s="4" customFormat="1" ht="18" x14ac:dyDescent="0.35">
      <c r="I1650" s="57"/>
    </row>
    <row r="1651" spans="9:9" s="4" customFormat="1" ht="18" x14ac:dyDescent="0.35">
      <c r="I1651" s="57"/>
    </row>
    <row r="1652" spans="9:9" s="4" customFormat="1" ht="18" x14ac:dyDescent="0.35">
      <c r="I1652" s="57"/>
    </row>
    <row r="1653" spans="9:9" s="4" customFormat="1" ht="18" x14ac:dyDescent="0.35">
      <c r="I1653" s="57"/>
    </row>
    <row r="1654" spans="9:9" s="4" customFormat="1" ht="18" x14ac:dyDescent="0.35">
      <c r="I1654" s="57"/>
    </row>
    <row r="1655" spans="9:9" s="4" customFormat="1" ht="18" x14ac:dyDescent="0.35">
      <c r="I1655" s="57"/>
    </row>
    <row r="1656" spans="9:9" s="4" customFormat="1" ht="18" x14ac:dyDescent="0.35">
      <c r="I1656" s="57"/>
    </row>
    <row r="1657" spans="9:9" s="4" customFormat="1" ht="18" x14ac:dyDescent="0.35">
      <c r="I1657" s="57"/>
    </row>
    <row r="1658" spans="9:9" s="4" customFormat="1" ht="18" x14ac:dyDescent="0.35">
      <c r="I1658" s="57"/>
    </row>
    <row r="1659" spans="9:9" s="4" customFormat="1" ht="18" x14ac:dyDescent="0.35">
      <c r="I1659" s="57"/>
    </row>
    <row r="1660" spans="9:9" s="4" customFormat="1" ht="18" x14ac:dyDescent="0.35">
      <c r="I1660" s="57"/>
    </row>
    <row r="1661" spans="9:9" s="4" customFormat="1" ht="18" x14ac:dyDescent="0.35">
      <c r="I1661" s="57"/>
    </row>
    <row r="1662" spans="9:9" s="4" customFormat="1" ht="18" x14ac:dyDescent="0.35">
      <c r="I1662" s="57"/>
    </row>
    <row r="1663" spans="9:9" s="4" customFormat="1" ht="18" x14ac:dyDescent="0.35">
      <c r="I1663" s="57"/>
    </row>
    <row r="1664" spans="9:9" s="4" customFormat="1" ht="18" x14ac:dyDescent="0.35">
      <c r="I1664" s="57"/>
    </row>
    <row r="1665" spans="9:9" s="4" customFormat="1" ht="18" x14ac:dyDescent="0.35">
      <c r="I1665" s="57"/>
    </row>
    <row r="1666" spans="9:9" s="4" customFormat="1" ht="18" x14ac:dyDescent="0.35">
      <c r="I1666" s="57"/>
    </row>
    <row r="1667" spans="9:9" s="4" customFormat="1" ht="18" x14ac:dyDescent="0.35">
      <c r="I1667" s="57"/>
    </row>
    <row r="1668" spans="9:9" s="4" customFormat="1" ht="18" x14ac:dyDescent="0.35">
      <c r="I1668" s="57"/>
    </row>
    <row r="1669" spans="9:9" s="4" customFormat="1" ht="18" x14ac:dyDescent="0.35">
      <c r="I1669" s="57"/>
    </row>
    <row r="1670" spans="9:9" s="4" customFormat="1" ht="18" x14ac:dyDescent="0.35">
      <c r="I1670" s="57"/>
    </row>
    <row r="1671" spans="9:9" s="4" customFormat="1" ht="18" x14ac:dyDescent="0.35">
      <c r="I1671" s="57"/>
    </row>
    <row r="1672" spans="9:9" s="4" customFormat="1" ht="18" x14ac:dyDescent="0.35">
      <c r="I1672" s="57"/>
    </row>
    <row r="1673" spans="9:9" s="4" customFormat="1" ht="18" x14ac:dyDescent="0.35">
      <c r="I1673" s="57"/>
    </row>
    <row r="1674" spans="9:9" s="4" customFormat="1" ht="18" x14ac:dyDescent="0.35">
      <c r="I1674" s="57"/>
    </row>
    <row r="1675" spans="9:9" s="4" customFormat="1" ht="18" x14ac:dyDescent="0.35">
      <c r="I1675" s="57"/>
    </row>
    <row r="1676" spans="9:9" s="4" customFormat="1" ht="18" x14ac:dyDescent="0.35">
      <c r="I1676" s="57"/>
    </row>
    <row r="1677" spans="9:9" s="4" customFormat="1" ht="18" x14ac:dyDescent="0.35">
      <c r="I1677" s="57"/>
    </row>
    <row r="1678" spans="9:9" s="4" customFormat="1" ht="18" x14ac:dyDescent="0.35">
      <c r="I1678" s="57"/>
    </row>
    <row r="1679" spans="9:9" s="4" customFormat="1" ht="18" x14ac:dyDescent="0.35">
      <c r="I1679" s="57"/>
    </row>
    <row r="1680" spans="9:9" s="4" customFormat="1" ht="18" x14ac:dyDescent="0.35">
      <c r="I1680" s="57"/>
    </row>
    <row r="1681" spans="9:9" s="4" customFormat="1" ht="18" x14ac:dyDescent="0.35">
      <c r="I1681" s="57"/>
    </row>
    <row r="1682" spans="9:9" s="4" customFormat="1" ht="18" x14ac:dyDescent="0.35">
      <c r="I1682" s="57"/>
    </row>
    <row r="1683" spans="9:9" s="4" customFormat="1" ht="18" x14ac:dyDescent="0.35">
      <c r="I1683" s="57"/>
    </row>
    <row r="1684" spans="9:9" s="4" customFormat="1" ht="18" x14ac:dyDescent="0.35">
      <c r="I1684" s="57"/>
    </row>
    <row r="1685" spans="9:9" s="4" customFormat="1" ht="18" x14ac:dyDescent="0.35">
      <c r="I1685" s="57"/>
    </row>
    <row r="1686" spans="9:9" s="4" customFormat="1" ht="18" x14ac:dyDescent="0.35">
      <c r="I1686" s="57"/>
    </row>
    <row r="1687" spans="9:9" s="4" customFormat="1" ht="18" x14ac:dyDescent="0.35">
      <c r="I1687" s="57"/>
    </row>
    <row r="1688" spans="9:9" s="4" customFormat="1" ht="18" x14ac:dyDescent="0.35">
      <c r="I1688" s="57"/>
    </row>
    <row r="1689" spans="9:9" s="4" customFormat="1" ht="18" x14ac:dyDescent="0.35">
      <c r="I1689" s="57"/>
    </row>
    <row r="1690" spans="9:9" s="4" customFormat="1" ht="18" x14ac:dyDescent="0.35">
      <c r="I1690" s="57"/>
    </row>
    <row r="1691" spans="9:9" s="4" customFormat="1" ht="18" x14ac:dyDescent="0.35">
      <c r="I1691" s="57"/>
    </row>
    <row r="1692" spans="9:9" s="4" customFormat="1" ht="18" x14ac:dyDescent="0.35">
      <c r="I1692" s="57"/>
    </row>
    <row r="1693" spans="9:9" s="4" customFormat="1" ht="18" x14ac:dyDescent="0.35">
      <c r="I1693" s="57"/>
    </row>
    <row r="1694" spans="9:9" s="4" customFormat="1" ht="18" x14ac:dyDescent="0.35">
      <c r="I1694" s="57"/>
    </row>
    <row r="1695" spans="9:9" s="4" customFormat="1" ht="18" x14ac:dyDescent="0.35">
      <c r="I1695" s="57"/>
    </row>
    <row r="1696" spans="9:9" s="4" customFormat="1" ht="18" x14ac:dyDescent="0.35">
      <c r="I1696" s="57"/>
    </row>
    <row r="1697" spans="9:9" s="4" customFormat="1" ht="18" x14ac:dyDescent="0.35">
      <c r="I1697" s="57"/>
    </row>
    <row r="1698" spans="9:9" s="4" customFormat="1" ht="18" x14ac:dyDescent="0.35">
      <c r="I1698" s="57"/>
    </row>
    <row r="1699" spans="9:9" s="4" customFormat="1" ht="18" x14ac:dyDescent="0.35">
      <c r="I1699" s="57"/>
    </row>
    <row r="1700" spans="9:9" s="4" customFormat="1" ht="18" x14ac:dyDescent="0.35">
      <c r="I1700" s="57"/>
    </row>
    <row r="1701" spans="9:9" s="4" customFormat="1" ht="18" x14ac:dyDescent="0.35">
      <c r="I1701" s="57"/>
    </row>
    <row r="1702" spans="9:9" s="4" customFormat="1" ht="18" x14ac:dyDescent="0.35">
      <c r="I1702" s="57"/>
    </row>
    <row r="1703" spans="9:9" s="4" customFormat="1" ht="18" x14ac:dyDescent="0.35">
      <c r="I1703" s="57"/>
    </row>
    <row r="1704" spans="9:9" s="4" customFormat="1" ht="18" x14ac:dyDescent="0.35">
      <c r="I1704" s="57"/>
    </row>
    <row r="1705" spans="9:9" s="4" customFormat="1" ht="18" x14ac:dyDescent="0.35">
      <c r="I1705" s="57"/>
    </row>
    <row r="1706" spans="9:9" s="4" customFormat="1" ht="18" x14ac:dyDescent="0.35">
      <c r="I1706" s="57"/>
    </row>
    <row r="1707" spans="9:9" s="4" customFormat="1" ht="18" x14ac:dyDescent="0.35">
      <c r="I1707" s="57"/>
    </row>
    <row r="1708" spans="9:9" s="4" customFormat="1" ht="18" x14ac:dyDescent="0.35">
      <c r="I1708" s="57"/>
    </row>
    <row r="1709" spans="9:9" s="4" customFormat="1" ht="18" x14ac:dyDescent="0.35">
      <c r="I1709" s="57"/>
    </row>
    <row r="1710" spans="9:9" s="4" customFormat="1" ht="18" x14ac:dyDescent="0.35">
      <c r="I1710" s="57"/>
    </row>
    <row r="1711" spans="9:9" s="4" customFormat="1" ht="18" x14ac:dyDescent="0.35">
      <c r="I1711" s="57"/>
    </row>
    <row r="1712" spans="9:9" s="4" customFormat="1" ht="18" x14ac:dyDescent="0.35">
      <c r="I1712" s="57"/>
    </row>
    <row r="1713" spans="9:9" s="4" customFormat="1" ht="18" x14ac:dyDescent="0.35">
      <c r="I1713" s="57"/>
    </row>
    <row r="1714" spans="9:9" s="4" customFormat="1" ht="18" x14ac:dyDescent="0.35">
      <c r="I1714" s="57"/>
    </row>
    <row r="1715" spans="9:9" s="4" customFormat="1" ht="18" x14ac:dyDescent="0.35">
      <c r="I1715" s="57"/>
    </row>
    <row r="1716" spans="9:9" s="4" customFormat="1" ht="18" x14ac:dyDescent="0.35">
      <c r="I1716" s="57"/>
    </row>
    <row r="1717" spans="9:9" s="4" customFormat="1" ht="18" x14ac:dyDescent="0.35">
      <c r="I1717" s="57"/>
    </row>
    <row r="1718" spans="9:9" s="4" customFormat="1" ht="18" x14ac:dyDescent="0.35">
      <c r="I1718" s="57"/>
    </row>
    <row r="1719" spans="9:9" s="4" customFormat="1" ht="18" x14ac:dyDescent="0.35">
      <c r="I1719" s="57"/>
    </row>
    <row r="1720" spans="9:9" s="4" customFormat="1" ht="18" x14ac:dyDescent="0.35">
      <c r="I1720" s="57"/>
    </row>
    <row r="1721" spans="9:9" s="4" customFormat="1" ht="18" x14ac:dyDescent="0.35">
      <c r="I1721" s="57"/>
    </row>
    <row r="1722" spans="9:9" s="4" customFormat="1" ht="18" x14ac:dyDescent="0.35">
      <c r="I1722" s="57"/>
    </row>
    <row r="1723" spans="9:9" s="4" customFormat="1" ht="18" x14ac:dyDescent="0.35">
      <c r="I1723" s="57"/>
    </row>
    <row r="1724" spans="9:9" s="4" customFormat="1" ht="18" x14ac:dyDescent="0.35">
      <c r="I1724" s="57"/>
    </row>
    <row r="1725" spans="9:9" s="4" customFormat="1" ht="18" x14ac:dyDescent="0.35">
      <c r="I1725" s="57"/>
    </row>
    <row r="1726" spans="9:9" s="4" customFormat="1" ht="18" x14ac:dyDescent="0.35">
      <c r="I1726" s="57"/>
    </row>
    <row r="1727" spans="9:9" s="4" customFormat="1" ht="18" x14ac:dyDescent="0.35">
      <c r="I1727" s="57"/>
    </row>
    <row r="1728" spans="9:9" s="4" customFormat="1" ht="18" x14ac:dyDescent="0.35">
      <c r="I1728" s="57"/>
    </row>
    <row r="1729" spans="9:9" s="4" customFormat="1" ht="18" x14ac:dyDescent="0.35">
      <c r="I1729" s="57"/>
    </row>
    <row r="1730" spans="9:9" s="4" customFormat="1" ht="18" x14ac:dyDescent="0.35">
      <c r="I1730" s="57"/>
    </row>
    <row r="1731" spans="9:9" s="4" customFormat="1" ht="18" x14ac:dyDescent="0.35">
      <c r="I1731" s="57"/>
    </row>
    <row r="1732" spans="9:9" s="4" customFormat="1" ht="18" x14ac:dyDescent="0.35">
      <c r="I1732" s="57"/>
    </row>
    <row r="1733" spans="9:9" s="4" customFormat="1" ht="18" x14ac:dyDescent="0.35">
      <c r="I1733" s="57"/>
    </row>
    <row r="1734" spans="9:9" s="4" customFormat="1" ht="18" x14ac:dyDescent="0.35">
      <c r="I1734" s="57"/>
    </row>
    <row r="1735" spans="9:9" s="4" customFormat="1" ht="18" x14ac:dyDescent="0.35">
      <c r="I1735" s="57"/>
    </row>
    <row r="1736" spans="9:9" s="4" customFormat="1" ht="18" x14ac:dyDescent="0.35">
      <c r="I1736" s="57"/>
    </row>
    <row r="1737" spans="9:9" s="4" customFormat="1" ht="18" x14ac:dyDescent="0.35">
      <c r="I1737" s="57"/>
    </row>
    <row r="1738" spans="9:9" s="4" customFormat="1" ht="18" x14ac:dyDescent="0.35">
      <c r="I1738" s="57"/>
    </row>
    <row r="1739" spans="9:9" s="4" customFormat="1" ht="18" x14ac:dyDescent="0.35">
      <c r="I1739" s="57"/>
    </row>
    <row r="1740" spans="9:9" s="4" customFormat="1" ht="18" x14ac:dyDescent="0.35">
      <c r="I1740" s="57"/>
    </row>
    <row r="1741" spans="9:9" s="4" customFormat="1" ht="18" x14ac:dyDescent="0.35">
      <c r="I1741" s="57"/>
    </row>
    <row r="1742" spans="9:9" s="4" customFormat="1" ht="18" x14ac:dyDescent="0.35">
      <c r="I1742" s="57"/>
    </row>
    <row r="1743" spans="9:9" s="4" customFormat="1" ht="18" x14ac:dyDescent="0.35">
      <c r="I1743" s="57"/>
    </row>
    <row r="1744" spans="9:9" s="4" customFormat="1" ht="18" x14ac:dyDescent="0.35">
      <c r="I1744" s="57"/>
    </row>
    <row r="1745" spans="9:9" s="4" customFormat="1" ht="18" x14ac:dyDescent="0.35">
      <c r="I1745" s="57"/>
    </row>
    <row r="1746" spans="9:9" s="4" customFormat="1" ht="18" x14ac:dyDescent="0.35">
      <c r="I1746" s="57"/>
    </row>
    <row r="1747" spans="9:9" s="4" customFormat="1" ht="18" x14ac:dyDescent="0.35">
      <c r="I1747" s="57"/>
    </row>
    <row r="1748" spans="9:9" s="4" customFormat="1" ht="18" x14ac:dyDescent="0.35">
      <c r="I1748" s="57"/>
    </row>
    <row r="1749" spans="9:9" s="4" customFormat="1" ht="18" x14ac:dyDescent="0.35">
      <c r="I1749" s="57"/>
    </row>
    <row r="1750" spans="9:9" s="4" customFormat="1" ht="18" x14ac:dyDescent="0.35">
      <c r="I1750" s="57"/>
    </row>
    <row r="1751" spans="9:9" s="4" customFormat="1" ht="18" x14ac:dyDescent="0.35">
      <c r="I1751" s="57"/>
    </row>
    <row r="1752" spans="9:9" s="4" customFormat="1" ht="18" x14ac:dyDescent="0.35">
      <c r="I1752" s="57"/>
    </row>
    <row r="1753" spans="9:9" s="4" customFormat="1" ht="18" x14ac:dyDescent="0.35">
      <c r="I1753" s="57"/>
    </row>
    <row r="1754" spans="9:9" s="4" customFormat="1" ht="18" x14ac:dyDescent="0.35">
      <c r="I1754" s="57"/>
    </row>
    <row r="1755" spans="9:9" s="4" customFormat="1" ht="18" x14ac:dyDescent="0.35">
      <c r="I1755" s="57"/>
    </row>
    <row r="1756" spans="9:9" s="4" customFormat="1" ht="18" x14ac:dyDescent="0.35">
      <c r="I1756" s="57"/>
    </row>
    <row r="1757" spans="9:9" s="4" customFormat="1" ht="18" x14ac:dyDescent="0.35">
      <c r="I1757" s="57"/>
    </row>
    <row r="1758" spans="9:9" s="4" customFormat="1" ht="18" x14ac:dyDescent="0.35">
      <c r="I1758" s="57"/>
    </row>
    <row r="1759" spans="9:9" s="4" customFormat="1" ht="18" x14ac:dyDescent="0.35">
      <c r="I1759" s="57"/>
    </row>
    <row r="1760" spans="9:9" s="4" customFormat="1" ht="18" x14ac:dyDescent="0.35">
      <c r="I1760" s="57"/>
    </row>
    <row r="1761" spans="9:9" s="4" customFormat="1" ht="18" x14ac:dyDescent="0.35">
      <c r="I1761" s="57"/>
    </row>
    <row r="1762" spans="9:9" s="4" customFormat="1" ht="18" x14ac:dyDescent="0.35">
      <c r="I1762" s="57"/>
    </row>
    <row r="1763" spans="9:9" s="4" customFormat="1" ht="18" x14ac:dyDescent="0.35">
      <c r="I1763" s="57"/>
    </row>
    <row r="1764" spans="9:9" s="4" customFormat="1" ht="18" x14ac:dyDescent="0.35">
      <c r="I1764" s="57"/>
    </row>
    <row r="1765" spans="9:9" s="4" customFormat="1" ht="18" x14ac:dyDescent="0.35">
      <c r="I1765" s="57"/>
    </row>
    <row r="1766" spans="9:9" s="4" customFormat="1" ht="18" x14ac:dyDescent="0.35">
      <c r="I1766" s="57"/>
    </row>
    <row r="1767" spans="9:9" s="4" customFormat="1" ht="18" x14ac:dyDescent="0.35">
      <c r="I1767" s="57"/>
    </row>
    <row r="1768" spans="9:9" s="4" customFormat="1" ht="18" x14ac:dyDescent="0.35">
      <c r="I1768" s="57"/>
    </row>
    <row r="1769" spans="9:9" s="4" customFormat="1" ht="18" x14ac:dyDescent="0.35">
      <c r="I1769" s="57"/>
    </row>
    <row r="1770" spans="9:9" s="4" customFormat="1" ht="18" x14ac:dyDescent="0.35">
      <c r="I1770" s="57"/>
    </row>
    <row r="1771" spans="9:9" s="4" customFormat="1" ht="18" x14ac:dyDescent="0.35">
      <c r="I1771" s="57"/>
    </row>
    <row r="1772" spans="9:9" s="4" customFormat="1" ht="18" x14ac:dyDescent="0.35">
      <c r="I1772" s="57"/>
    </row>
    <row r="1773" spans="9:9" s="4" customFormat="1" ht="18" x14ac:dyDescent="0.35">
      <c r="I1773" s="57"/>
    </row>
    <row r="1774" spans="9:9" s="4" customFormat="1" ht="18" x14ac:dyDescent="0.35">
      <c r="I1774" s="57"/>
    </row>
    <row r="1775" spans="9:9" s="4" customFormat="1" ht="18" x14ac:dyDescent="0.35">
      <c r="I1775" s="57"/>
    </row>
    <row r="1776" spans="9:9" s="4" customFormat="1" ht="18" x14ac:dyDescent="0.35">
      <c r="I1776" s="57"/>
    </row>
    <row r="1777" spans="9:9" s="4" customFormat="1" ht="18" x14ac:dyDescent="0.35">
      <c r="I1777" s="57"/>
    </row>
    <row r="1778" spans="9:9" s="4" customFormat="1" ht="18" x14ac:dyDescent="0.35">
      <c r="I1778" s="57"/>
    </row>
    <row r="1779" spans="9:9" s="4" customFormat="1" ht="18" x14ac:dyDescent="0.35">
      <c r="I1779" s="57"/>
    </row>
    <row r="1780" spans="9:9" s="4" customFormat="1" ht="18" x14ac:dyDescent="0.35">
      <c r="I1780" s="57"/>
    </row>
    <row r="1781" spans="9:9" s="4" customFormat="1" ht="18" x14ac:dyDescent="0.35">
      <c r="I1781" s="57"/>
    </row>
    <row r="1782" spans="9:9" s="4" customFormat="1" ht="18" x14ac:dyDescent="0.35">
      <c r="I1782" s="57"/>
    </row>
    <row r="1783" spans="9:9" s="4" customFormat="1" ht="18" x14ac:dyDescent="0.35">
      <c r="I1783" s="57"/>
    </row>
    <row r="1784" spans="9:9" s="4" customFormat="1" ht="18" x14ac:dyDescent="0.35">
      <c r="I1784" s="57"/>
    </row>
    <row r="1785" spans="9:9" s="4" customFormat="1" ht="18" x14ac:dyDescent="0.35">
      <c r="I1785" s="57"/>
    </row>
    <row r="1786" spans="9:9" s="4" customFormat="1" ht="18" x14ac:dyDescent="0.35">
      <c r="I1786" s="57"/>
    </row>
    <row r="1787" spans="9:9" s="4" customFormat="1" ht="18" x14ac:dyDescent="0.35">
      <c r="I1787" s="57"/>
    </row>
    <row r="1788" spans="9:9" s="4" customFormat="1" ht="18" x14ac:dyDescent="0.35">
      <c r="I1788" s="57"/>
    </row>
    <row r="1789" spans="9:9" s="4" customFormat="1" ht="18" x14ac:dyDescent="0.35">
      <c r="I1789" s="57"/>
    </row>
    <row r="1790" spans="9:9" s="4" customFormat="1" ht="18" x14ac:dyDescent="0.35">
      <c r="I1790" s="57"/>
    </row>
    <row r="1791" spans="9:9" s="4" customFormat="1" ht="18" x14ac:dyDescent="0.35">
      <c r="I1791" s="57"/>
    </row>
    <row r="1792" spans="9:9" s="4" customFormat="1" ht="18" x14ac:dyDescent="0.35">
      <c r="I1792" s="57"/>
    </row>
    <row r="1793" spans="9:9" s="4" customFormat="1" ht="18" x14ac:dyDescent="0.35">
      <c r="I1793" s="57"/>
    </row>
    <row r="1794" spans="9:9" s="4" customFormat="1" ht="18" x14ac:dyDescent="0.35">
      <c r="I1794" s="57"/>
    </row>
    <row r="1795" spans="9:9" s="4" customFormat="1" ht="18" x14ac:dyDescent="0.35">
      <c r="I1795" s="57"/>
    </row>
    <row r="1796" spans="9:9" s="4" customFormat="1" ht="18" x14ac:dyDescent="0.35">
      <c r="I1796" s="57"/>
    </row>
    <row r="1797" spans="9:9" s="4" customFormat="1" ht="18" x14ac:dyDescent="0.35">
      <c r="I1797" s="57"/>
    </row>
    <row r="1798" spans="9:9" s="4" customFormat="1" ht="18" x14ac:dyDescent="0.35">
      <c r="I1798" s="57"/>
    </row>
    <row r="1799" spans="9:9" s="4" customFormat="1" ht="18" x14ac:dyDescent="0.35">
      <c r="I1799" s="57"/>
    </row>
    <row r="1800" spans="9:9" s="4" customFormat="1" ht="18" x14ac:dyDescent="0.35">
      <c r="I1800" s="57"/>
    </row>
    <row r="1801" spans="9:9" s="4" customFormat="1" ht="18" x14ac:dyDescent="0.35">
      <c r="I1801" s="57"/>
    </row>
    <row r="1802" spans="9:9" s="4" customFormat="1" ht="18" x14ac:dyDescent="0.35">
      <c r="I1802" s="57"/>
    </row>
    <row r="1803" spans="9:9" s="4" customFormat="1" ht="18" x14ac:dyDescent="0.35">
      <c r="I1803" s="57"/>
    </row>
    <row r="1804" spans="9:9" s="4" customFormat="1" ht="18" x14ac:dyDescent="0.35">
      <c r="I1804" s="57"/>
    </row>
    <row r="1805" spans="9:9" s="4" customFormat="1" ht="18" x14ac:dyDescent="0.35">
      <c r="I1805" s="57"/>
    </row>
    <row r="1806" spans="9:9" s="4" customFormat="1" ht="18" x14ac:dyDescent="0.35">
      <c r="I1806" s="57"/>
    </row>
    <row r="1807" spans="9:9" s="4" customFormat="1" ht="18" x14ac:dyDescent="0.35">
      <c r="I1807" s="57"/>
    </row>
    <row r="1808" spans="9:9" s="4" customFormat="1" ht="18" x14ac:dyDescent="0.35">
      <c r="I1808" s="57"/>
    </row>
    <row r="1809" spans="9:9" s="4" customFormat="1" ht="18" x14ac:dyDescent="0.35">
      <c r="I1809" s="57"/>
    </row>
    <row r="1810" spans="9:9" s="4" customFormat="1" ht="18" x14ac:dyDescent="0.35">
      <c r="I1810" s="57"/>
    </row>
    <row r="1811" spans="9:9" s="4" customFormat="1" ht="18" x14ac:dyDescent="0.35">
      <c r="I1811" s="57"/>
    </row>
    <row r="1812" spans="9:9" s="4" customFormat="1" ht="18" x14ac:dyDescent="0.35">
      <c r="I1812" s="57"/>
    </row>
    <row r="1813" spans="9:9" s="4" customFormat="1" ht="18" x14ac:dyDescent="0.35">
      <c r="I1813" s="57"/>
    </row>
    <row r="1814" spans="9:9" s="4" customFormat="1" ht="18" x14ac:dyDescent="0.35">
      <c r="I1814" s="57"/>
    </row>
    <row r="1815" spans="9:9" s="4" customFormat="1" ht="18" x14ac:dyDescent="0.35">
      <c r="I1815" s="57"/>
    </row>
    <row r="1816" spans="9:9" s="4" customFormat="1" ht="18" x14ac:dyDescent="0.35">
      <c r="I1816" s="57"/>
    </row>
    <row r="1817" spans="9:9" s="4" customFormat="1" ht="18" x14ac:dyDescent="0.35">
      <c r="I1817" s="57"/>
    </row>
    <row r="1818" spans="9:9" s="4" customFormat="1" ht="18" x14ac:dyDescent="0.35">
      <c r="I1818" s="57"/>
    </row>
    <row r="1819" spans="9:9" s="4" customFormat="1" ht="18" x14ac:dyDescent="0.35">
      <c r="I1819" s="57"/>
    </row>
    <row r="1820" spans="9:9" s="4" customFormat="1" ht="18" x14ac:dyDescent="0.35">
      <c r="I1820" s="57"/>
    </row>
    <row r="1821" spans="9:9" s="4" customFormat="1" ht="18" x14ac:dyDescent="0.35">
      <c r="I1821" s="57"/>
    </row>
    <row r="1822" spans="9:9" s="4" customFormat="1" ht="18" x14ac:dyDescent="0.35">
      <c r="I1822" s="57"/>
    </row>
    <row r="1823" spans="9:9" s="4" customFormat="1" ht="18" x14ac:dyDescent="0.35">
      <c r="I1823" s="57"/>
    </row>
    <row r="1824" spans="9:9" s="4" customFormat="1" ht="18" x14ac:dyDescent="0.35">
      <c r="I1824" s="57"/>
    </row>
    <row r="1825" spans="9:9" s="4" customFormat="1" ht="18" x14ac:dyDescent="0.35">
      <c r="I1825" s="57"/>
    </row>
    <row r="1826" spans="9:9" s="4" customFormat="1" ht="18" x14ac:dyDescent="0.35">
      <c r="I1826" s="57"/>
    </row>
    <row r="1827" spans="9:9" s="4" customFormat="1" ht="18" x14ac:dyDescent="0.35">
      <c r="I1827" s="57"/>
    </row>
    <row r="1828" spans="9:9" s="4" customFormat="1" ht="18" x14ac:dyDescent="0.35">
      <c r="I1828" s="57"/>
    </row>
    <row r="1829" spans="9:9" s="4" customFormat="1" ht="18" x14ac:dyDescent="0.35">
      <c r="I1829" s="57"/>
    </row>
    <row r="1830" spans="9:9" s="4" customFormat="1" ht="18" x14ac:dyDescent="0.35">
      <c r="I1830" s="57"/>
    </row>
    <row r="1831" spans="9:9" s="4" customFormat="1" ht="18" x14ac:dyDescent="0.35">
      <c r="I1831" s="57"/>
    </row>
    <row r="1832" spans="9:9" s="4" customFormat="1" ht="18" x14ac:dyDescent="0.35">
      <c r="I1832" s="57"/>
    </row>
    <row r="1833" spans="9:9" s="4" customFormat="1" ht="18" x14ac:dyDescent="0.35">
      <c r="I1833" s="57"/>
    </row>
    <row r="1834" spans="9:9" s="4" customFormat="1" ht="18" x14ac:dyDescent="0.35">
      <c r="I1834" s="57"/>
    </row>
    <row r="1835" spans="9:9" s="4" customFormat="1" ht="18" x14ac:dyDescent="0.35">
      <c r="I1835" s="57"/>
    </row>
    <row r="1836" spans="9:9" s="4" customFormat="1" ht="18" x14ac:dyDescent="0.35">
      <c r="I1836" s="57"/>
    </row>
    <row r="1837" spans="9:9" s="4" customFormat="1" ht="18" x14ac:dyDescent="0.35">
      <c r="I1837" s="57"/>
    </row>
    <row r="1838" spans="9:9" s="4" customFormat="1" ht="18" x14ac:dyDescent="0.35">
      <c r="I1838" s="57"/>
    </row>
    <row r="1839" spans="9:9" s="4" customFormat="1" ht="18" x14ac:dyDescent="0.35">
      <c r="I1839" s="57"/>
    </row>
    <row r="1840" spans="9:9" s="4" customFormat="1" ht="18" x14ac:dyDescent="0.35">
      <c r="I1840" s="57"/>
    </row>
    <row r="1841" spans="9:9" s="4" customFormat="1" ht="18" x14ac:dyDescent="0.35">
      <c r="I1841" s="57"/>
    </row>
    <row r="1842" spans="9:9" s="4" customFormat="1" ht="18" x14ac:dyDescent="0.35">
      <c r="I1842" s="57"/>
    </row>
    <row r="1843" spans="9:9" s="4" customFormat="1" ht="18" x14ac:dyDescent="0.35">
      <c r="I1843" s="57"/>
    </row>
    <row r="1844" spans="9:9" s="4" customFormat="1" ht="18" x14ac:dyDescent="0.35">
      <c r="I1844" s="57"/>
    </row>
    <row r="1845" spans="9:9" s="4" customFormat="1" ht="18" x14ac:dyDescent="0.35">
      <c r="I1845" s="57"/>
    </row>
    <row r="1846" spans="9:9" s="4" customFormat="1" ht="18" x14ac:dyDescent="0.35">
      <c r="I1846" s="57"/>
    </row>
    <row r="1847" spans="9:9" s="4" customFormat="1" ht="18" x14ac:dyDescent="0.35">
      <c r="I1847" s="57"/>
    </row>
    <row r="1848" spans="9:9" s="4" customFormat="1" ht="18" x14ac:dyDescent="0.35">
      <c r="I1848" s="57"/>
    </row>
    <row r="1849" spans="9:9" s="4" customFormat="1" ht="18" x14ac:dyDescent="0.35">
      <c r="I1849" s="57"/>
    </row>
    <row r="1850" spans="9:9" s="4" customFormat="1" ht="18" x14ac:dyDescent="0.35">
      <c r="I1850" s="57"/>
    </row>
    <row r="1851" spans="9:9" s="4" customFormat="1" ht="18" x14ac:dyDescent="0.35">
      <c r="I1851" s="57"/>
    </row>
    <row r="1852" spans="9:9" s="4" customFormat="1" ht="18" x14ac:dyDescent="0.35">
      <c r="I1852" s="57"/>
    </row>
    <row r="1853" spans="9:9" s="4" customFormat="1" ht="18" x14ac:dyDescent="0.35">
      <c r="I1853" s="57"/>
    </row>
    <row r="1854" spans="9:9" s="4" customFormat="1" ht="18" x14ac:dyDescent="0.35">
      <c r="I1854" s="57"/>
    </row>
    <row r="1855" spans="9:9" s="4" customFormat="1" ht="18" x14ac:dyDescent="0.35">
      <c r="I1855" s="57"/>
    </row>
    <row r="1856" spans="9:9" s="4" customFormat="1" ht="18" x14ac:dyDescent="0.35">
      <c r="I1856" s="57"/>
    </row>
    <row r="1857" spans="9:9" s="4" customFormat="1" ht="18" x14ac:dyDescent="0.35">
      <c r="I1857" s="57"/>
    </row>
    <row r="1858" spans="9:9" s="4" customFormat="1" ht="18" x14ac:dyDescent="0.35">
      <c r="I1858" s="57"/>
    </row>
    <row r="1859" spans="9:9" s="4" customFormat="1" ht="18" x14ac:dyDescent="0.35">
      <c r="I1859" s="57"/>
    </row>
    <row r="1860" spans="9:9" s="4" customFormat="1" ht="18" x14ac:dyDescent="0.35">
      <c r="I1860" s="57"/>
    </row>
    <row r="1861" spans="9:9" s="4" customFormat="1" ht="18" x14ac:dyDescent="0.35">
      <c r="I1861" s="57"/>
    </row>
    <row r="1862" spans="9:9" s="4" customFormat="1" ht="18" x14ac:dyDescent="0.35">
      <c r="I1862" s="57"/>
    </row>
    <row r="1863" spans="9:9" s="4" customFormat="1" ht="18" x14ac:dyDescent="0.35">
      <c r="I1863" s="57"/>
    </row>
    <row r="1864" spans="9:9" s="4" customFormat="1" ht="18" x14ac:dyDescent="0.35">
      <c r="I1864" s="57"/>
    </row>
    <row r="1865" spans="9:9" s="4" customFormat="1" ht="18" x14ac:dyDescent="0.35">
      <c r="I1865" s="57"/>
    </row>
    <row r="1866" spans="9:9" s="4" customFormat="1" ht="18" x14ac:dyDescent="0.35">
      <c r="I1866" s="57"/>
    </row>
    <row r="1867" spans="9:9" s="4" customFormat="1" ht="18" x14ac:dyDescent="0.35">
      <c r="I1867" s="57"/>
    </row>
    <row r="1868" spans="9:9" s="4" customFormat="1" ht="18" x14ac:dyDescent="0.35">
      <c r="I1868" s="57"/>
    </row>
    <row r="1869" spans="9:9" s="4" customFormat="1" ht="18" x14ac:dyDescent="0.35">
      <c r="I1869" s="57"/>
    </row>
    <row r="1870" spans="9:9" s="4" customFormat="1" ht="18" x14ac:dyDescent="0.35">
      <c r="I1870" s="57"/>
    </row>
    <row r="1871" spans="9:9" s="4" customFormat="1" ht="18" x14ac:dyDescent="0.35">
      <c r="I1871" s="57"/>
    </row>
    <row r="1872" spans="9:9" s="4" customFormat="1" ht="18" x14ac:dyDescent="0.35">
      <c r="I1872" s="57"/>
    </row>
    <row r="1873" spans="9:9" s="4" customFormat="1" ht="18" x14ac:dyDescent="0.35">
      <c r="I1873" s="57"/>
    </row>
    <row r="1874" spans="9:9" s="4" customFormat="1" ht="18" x14ac:dyDescent="0.35">
      <c r="I1874" s="57"/>
    </row>
    <row r="1875" spans="9:9" s="4" customFormat="1" ht="18" x14ac:dyDescent="0.35">
      <c r="I1875" s="57"/>
    </row>
    <row r="1876" spans="9:9" s="4" customFormat="1" ht="18" x14ac:dyDescent="0.35">
      <c r="I1876" s="57"/>
    </row>
    <row r="1877" spans="9:9" s="4" customFormat="1" ht="18" x14ac:dyDescent="0.35">
      <c r="I1877" s="57"/>
    </row>
    <row r="1878" spans="9:9" s="4" customFormat="1" ht="18" x14ac:dyDescent="0.35">
      <c r="I1878" s="57"/>
    </row>
    <row r="1879" spans="9:9" s="4" customFormat="1" ht="18" x14ac:dyDescent="0.35">
      <c r="I1879" s="57"/>
    </row>
    <row r="1880" spans="9:9" s="4" customFormat="1" ht="18" x14ac:dyDescent="0.35">
      <c r="I1880" s="57"/>
    </row>
    <row r="1881" spans="9:9" s="4" customFormat="1" ht="18" x14ac:dyDescent="0.35">
      <c r="I1881" s="57"/>
    </row>
    <row r="1882" spans="9:9" s="4" customFormat="1" ht="18" x14ac:dyDescent="0.35">
      <c r="I1882" s="57"/>
    </row>
    <row r="1883" spans="9:9" s="4" customFormat="1" ht="18" x14ac:dyDescent="0.35">
      <c r="I1883" s="57"/>
    </row>
    <row r="1884" spans="9:9" s="4" customFormat="1" ht="18" x14ac:dyDescent="0.35">
      <c r="I1884" s="57"/>
    </row>
    <row r="1885" spans="9:9" s="4" customFormat="1" ht="18" x14ac:dyDescent="0.35">
      <c r="I1885" s="57"/>
    </row>
    <row r="1886" spans="9:9" s="4" customFormat="1" ht="18" x14ac:dyDescent="0.35">
      <c r="I1886" s="57"/>
    </row>
    <row r="1887" spans="9:9" s="4" customFormat="1" ht="18" x14ac:dyDescent="0.35">
      <c r="I1887" s="57"/>
    </row>
    <row r="1888" spans="9:9" s="4" customFormat="1" ht="18" x14ac:dyDescent="0.35">
      <c r="I1888" s="57"/>
    </row>
    <row r="1889" spans="9:9" s="4" customFormat="1" ht="18" x14ac:dyDescent="0.35">
      <c r="I1889" s="57"/>
    </row>
    <row r="1890" spans="9:9" s="4" customFormat="1" ht="18" x14ac:dyDescent="0.35">
      <c r="I1890" s="57"/>
    </row>
    <row r="1891" spans="9:9" s="4" customFormat="1" ht="18" x14ac:dyDescent="0.35">
      <c r="I1891" s="57"/>
    </row>
    <row r="1892" spans="9:9" s="4" customFormat="1" ht="18" x14ac:dyDescent="0.35">
      <c r="I1892" s="57"/>
    </row>
    <row r="1893" spans="9:9" s="4" customFormat="1" ht="18" x14ac:dyDescent="0.35">
      <c r="I1893" s="57"/>
    </row>
    <row r="1894" spans="9:9" s="4" customFormat="1" ht="18" x14ac:dyDescent="0.35">
      <c r="I1894" s="57"/>
    </row>
    <row r="1895" spans="9:9" s="4" customFormat="1" ht="18" x14ac:dyDescent="0.35">
      <c r="I1895" s="57"/>
    </row>
    <row r="1896" spans="9:9" s="4" customFormat="1" ht="18" x14ac:dyDescent="0.35">
      <c r="I1896" s="57"/>
    </row>
    <row r="1897" spans="9:9" s="4" customFormat="1" ht="18" x14ac:dyDescent="0.35">
      <c r="I1897" s="57"/>
    </row>
    <row r="1898" spans="9:9" s="4" customFormat="1" ht="18" x14ac:dyDescent="0.35">
      <c r="I1898" s="57"/>
    </row>
    <row r="1899" spans="9:9" s="4" customFormat="1" ht="18" x14ac:dyDescent="0.35">
      <c r="I1899" s="57"/>
    </row>
    <row r="1900" spans="9:9" s="4" customFormat="1" ht="18" x14ac:dyDescent="0.35">
      <c r="I1900" s="57"/>
    </row>
    <row r="1901" spans="9:9" s="4" customFormat="1" ht="18" x14ac:dyDescent="0.35">
      <c r="I1901" s="57"/>
    </row>
    <row r="1902" spans="9:9" s="4" customFormat="1" ht="18" x14ac:dyDescent="0.35">
      <c r="I1902" s="57"/>
    </row>
    <row r="1903" spans="9:9" s="4" customFormat="1" ht="18" x14ac:dyDescent="0.35">
      <c r="I1903" s="57"/>
    </row>
    <row r="1904" spans="9:9" s="4" customFormat="1" ht="18" x14ac:dyDescent="0.35">
      <c r="I1904" s="57"/>
    </row>
    <row r="1905" spans="9:9" s="4" customFormat="1" ht="18" x14ac:dyDescent="0.35">
      <c r="I1905" s="57"/>
    </row>
    <row r="1906" spans="9:9" s="4" customFormat="1" ht="18" x14ac:dyDescent="0.35">
      <c r="I1906" s="57"/>
    </row>
    <row r="1907" spans="9:9" s="4" customFormat="1" ht="18" x14ac:dyDescent="0.35">
      <c r="I1907" s="57"/>
    </row>
    <row r="1908" spans="9:9" s="4" customFormat="1" ht="18" x14ac:dyDescent="0.35">
      <c r="I1908" s="57"/>
    </row>
    <row r="1909" spans="9:9" s="4" customFormat="1" ht="18" x14ac:dyDescent="0.35">
      <c r="I1909" s="57"/>
    </row>
    <row r="1910" spans="9:9" s="4" customFormat="1" ht="18" x14ac:dyDescent="0.35">
      <c r="I1910" s="57"/>
    </row>
    <row r="1911" spans="9:9" s="4" customFormat="1" ht="18" x14ac:dyDescent="0.35">
      <c r="I1911" s="57"/>
    </row>
    <row r="1912" spans="9:9" s="4" customFormat="1" ht="18" x14ac:dyDescent="0.35">
      <c r="I1912" s="57"/>
    </row>
    <row r="1913" spans="9:9" s="4" customFormat="1" ht="18" x14ac:dyDescent="0.35">
      <c r="I1913" s="57"/>
    </row>
    <row r="1914" spans="9:9" s="4" customFormat="1" ht="18" x14ac:dyDescent="0.35">
      <c r="I1914" s="57"/>
    </row>
    <row r="1915" spans="9:9" s="4" customFormat="1" ht="18" x14ac:dyDescent="0.35">
      <c r="I1915" s="57"/>
    </row>
    <row r="1916" spans="9:9" s="4" customFormat="1" ht="18" x14ac:dyDescent="0.35">
      <c r="I1916" s="57"/>
    </row>
    <row r="1917" spans="9:9" s="4" customFormat="1" ht="18" x14ac:dyDescent="0.35">
      <c r="I1917" s="57"/>
    </row>
    <row r="1918" spans="9:9" s="4" customFormat="1" ht="18" x14ac:dyDescent="0.35">
      <c r="I1918" s="57"/>
    </row>
    <row r="1919" spans="9:9" s="4" customFormat="1" ht="18" x14ac:dyDescent="0.35">
      <c r="I1919" s="57"/>
    </row>
    <row r="1920" spans="9:9" s="4" customFormat="1" ht="18" x14ac:dyDescent="0.35">
      <c r="I1920" s="57"/>
    </row>
    <row r="1921" spans="9:9" s="4" customFormat="1" ht="18" x14ac:dyDescent="0.35">
      <c r="I1921" s="57"/>
    </row>
    <row r="1922" spans="9:9" s="4" customFormat="1" ht="18" x14ac:dyDescent="0.35">
      <c r="I1922" s="57"/>
    </row>
    <row r="1923" spans="9:9" s="4" customFormat="1" ht="18" x14ac:dyDescent="0.35">
      <c r="I1923" s="57"/>
    </row>
    <row r="1924" spans="9:9" s="4" customFormat="1" ht="18" x14ac:dyDescent="0.35">
      <c r="I1924" s="57"/>
    </row>
    <row r="1925" spans="9:9" s="4" customFormat="1" ht="18" x14ac:dyDescent="0.35">
      <c r="I1925" s="57"/>
    </row>
    <row r="1926" spans="9:9" s="4" customFormat="1" ht="18" x14ac:dyDescent="0.35">
      <c r="I1926" s="57"/>
    </row>
    <row r="1927" spans="9:9" s="4" customFormat="1" ht="18" x14ac:dyDescent="0.35">
      <c r="I1927" s="57"/>
    </row>
    <row r="1928" spans="9:9" s="4" customFormat="1" ht="18" x14ac:dyDescent="0.35">
      <c r="I1928" s="57"/>
    </row>
    <row r="1929" spans="9:9" s="4" customFormat="1" ht="18" x14ac:dyDescent="0.35">
      <c r="I1929" s="57"/>
    </row>
    <row r="1930" spans="9:9" s="4" customFormat="1" ht="18" x14ac:dyDescent="0.35">
      <c r="I1930" s="57"/>
    </row>
    <row r="1931" spans="9:9" s="4" customFormat="1" ht="18" x14ac:dyDescent="0.35">
      <c r="I1931" s="57"/>
    </row>
    <row r="1932" spans="9:9" s="4" customFormat="1" ht="18" x14ac:dyDescent="0.35">
      <c r="I1932" s="57"/>
    </row>
    <row r="1933" spans="9:9" s="4" customFormat="1" ht="18" x14ac:dyDescent="0.35">
      <c r="I1933" s="57"/>
    </row>
    <row r="1934" spans="9:9" s="4" customFormat="1" ht="18" x14ac:dyDescent="0.35">
      <c r="I1934" s="57"/>
    </row>
    <row r="1935" spans="9:9" s="4" customFormat="1" ht="18" x14ac:dyDescent="0.35">
      <c r="I1935" s="57"/>
    </row>
    <row r="1936" spans="9:9" s="4" customFormat="1" ht="18" x14ac:dyDescent="0.35">
      <c r="I1936" s="57"/>
    </row>
    <row r="1937" spans="9:9" s="4" customFormat="1" ht="18" x14ac:dyDescent="0.35">
      <c r="I1937" s="57"/>
    </row>
    <row r="1938" spans="9:9" s="4" customFormat="1" ht="18" x14ac:dyDescent="0.35">
      <c r="I1938" s="57"/>
    </row>
    <row r="1939" spans="9:9" s="4" customFormat="1" ht="18" x14ac:dyDescent="0.35">
      <c r="I1939" s="57"/>
    </row>
    <row r="1940" spans="9:9" s="4" customFormat="1" ht="18" x14ac:dyDescent="0.35">
      <c r="I1940" s="57"/>
    </row>
    <row r="1941" spans="9:9" s="4" customFormat="1" ht="18" x14ac:dyDescent="0.35">
      <c r="I1941" s="57"/>
    </row>
    <row r="1942" spans="9:9" s="4" customFormat="1" ht="18" x14ac:dyDescent="0.35">
      <c r="I1942" s="57"/>
    </row>
    <row r="1943" spans="9:9" s="4" customFormat="1" ht="18" x14ac:dyDescent="0.35">
      <c r="I1943" s="57"/>
    </row>
    <row r="1944" spans="9:9" s="4" customFormat="1" ht="18" x14ac:dyDescent="0.35">
      <c r="I1944" s="57"/>
    </row>
    <row r="1945" spans="9:9" s="4" customFormat="1" ht="18" x14ac:dyDescent="0.35">
      <c r="I1945" s="57"/>
    </row>
    <row r="1946" spans="9:9" s="4" customFormat="1" ht="18" x14ac:dyDescent="0.35">
      <c r="I1946" s="57"/>
    </row>
    <row r="1947" spans="9:9" s="4" customFormat="1" ht="18" x14ac:dyDescent="0.35">
      <c r="I1947" s="57"/>
    </row>
    <row r="1948" spans="9:9" s="4" customFormat="1" ht="18" x14ac:dyDescent="0.35">
      <c r="I1948" s="57"/>
    </row>
    <row r="1949" spans="9:9" s="4" customFormat="1" ht="18" x14ac:dyDescent="0.35">
      <c r="I1949" s="57"/>
    </row>
    <row r="1950" spans="9:9" s="4" customFormat="1" ht="18" x14ac:dyDescent="0.35">
      <c r="I1950" s="57"/>
    </row>
    <row r="1951" spans="9:9" s="4" customFormat="1" ht="18" x14ac:dyDescent="0.35">
      <c r="I1951" s="57"/>
    </row>
    <row r="1952" spans="9:9" s="4" customFormat="1" ht="18" x14ac:dyDescent="0.35">
      <c r="I1952" s="57"/>
    </row>
    <row r="1953" spans="9:9" s="4" customFormat="1" ht="18" x14ac:dyDescent="0.35">
      <c r="I1953" s="57"/>
    </row>
    <row r="1954" spans="9:9" s="4" customFormat="1" ht="18" x14ac:dyDescent="0.35">
      <c r="I1954" s="57"/>
    </row>
    <row r="1955" spans="9:9" s="4" customFormat="1" ht="18" x14ac:dyDescent="0.35">
      <c r="I1955" s="57"/>
    </row>
    <row r="1956" spans="9:9" s="4" customFormat="1" ht="18" x14ac:dyDescent="0.35">
      <c r="I1956" s="57"/>
    </row>
    <row r="1957" spans="9:9" s="4" customFormat="1" ht="18" x14ac:dyDescent="0.35">
      <c r="I1957" s="57"/>
    </row>
    <row r="1958" spans="9:9" s="4" customFormat="1" ht="18" x14ac:dyDescent="0.35">
      <c r="I1958" s="57"/>
    </row>
    <row r="1959" spans="9:9" s="4" customFormat="1" ht="18" x14ac:dyDescent="0.35">
      <c r="I1959" s="57"/>
    </row>
    <row r="1960" spans="9:9" s="4" customFormat="1" ht="18" x14ac:dyDescent="0.35">
      <c r="I1960" s="57"/>
    </row>
    <row r="1961" spans="9:9" s="4" customFormat="1" ht="18" x14ac:dyDescent="0.35">
      <c r="I1961" s="57"/>
    </row>
    <row r="1962" spans="9:9" s="4" customFormat="1" ht="18" x14ac:dyDescent="0.35">
      <c r="I1962" s="57"/>
    </row>
    <row r="1963" spans="9:9" s="4" customFormat="1" ht="18" x14ac:dyDescent="0.35">
      <c r="I1963" s="57"/>
    </row>
    <row r="1964" spans="9:9" s="4" customFormat="1" ht="18" x14ac:dyDescent="0.35">
      <c r="I1964" s="57"/>
    </row>
    <row r="1965" spans="9:9" s="4" customFormat="1" ht="18" x14ac:dyDescent="0.35">
      <c r="I1965" s="57"/>
    </row>
    <row r="1966" spans="9:9" s="4" customFormat="1" ht="18" x14ac:dyDescent="0.35">
      <c r="I1966" s="57"/>
    </row>
    <row r="1967" spans="9:9" s="4" customFormat="1" ht="18" x14ac:dyDescent="0.35">
      <c r="I1967" s="57"/>
    </row>
    <row r="1968" spans="9:9" s="4" customFormat="1" ht="18" x14ac:dyDescent="0.35">
      <c r="I1968" s="57"/>
    </row>
    <row r="1969" spans="9:9" s="4" customFormat="1" ht="18" x14ac:dyDescent="0.35">
      <c r="I1969" s="57"/>
    </row>
    <row r="1970" spans="9:9" s="4" customFormat="1" ht="18" x14ac:dyDescent="0.35">
      <c r="I1970" s="57"/>
    </row>
    <row r="1971" spans="9:9" s="4" customFormat="1" ht="18" x14ac:dyDescent="0.35">
      <c r="I1971" s="57"/>
    </row>
    <row r="1972" spans="9:9" s="4" customFormat="1" ht="18" x14ac:dyDescent="0.35">
      <c r="I1972" s="57"/>
    </row>
    <row r="1973" spans="9:9" s="4" customFormat="1" ht="18" x14ac:dyDescent="0.35">
      <c r="I1973" s="57"/>
    </row>
    <row r="1974" spans="9:9" s="4" customFormat="1" ht="18" x14ac:dyDescent="0.35">
      <c r="I1974" s="57"/>
    </row>
    <row r="1975" spans="9:9" s="4" customFormat="1" ht="18" x14ac:dyDescent="0.35">
      <c r="I1975" s="57"/>
    </row>
    <row r="1976" spans="9:9" s="4" customFormat="1" ht="18" x14ac:dyDescent="0.35">
      <c r="I1976" s="57"/>
    </row>
    <row r="1977" spans="9:9" s="4" customFormat="1" ht="18" x14ac:dyDescent="0.35">
      <c r="I1977" s="57"/>
    </row>
    <row r="1978" spans="9:9" s="4" customFormat="1" ht="18" x14ac:dyDescent="0.35">
      <c r="I1978" s="57"/>
    </row>
    <row r="1979" spans="9:9" s="4" customFormat="1" ht="18" x14ac:dyDescent="0.35">
      <c r="I1979" s="57"/>
    </row>
    <row r="1980" spans="9:9" s="4" customFormat="1" ht="18" x14ac:dyDescent="0.35">
      <c r="I1980" s="57"/>
    </row>
    <row r="1981" spans="9:9" s="4" customFormat="1" ht="18" x14ac:dyDescent="0.35">
      <c r="I1981" s="57"/>
    </row>
    <row r="1982" spans="9:9" s="4" customFormat="1" ht="18" x14ac:dyDescent="0.35">
      <c r="I1982" s="57"/>
    </row>
    <row r="1983" spans="9:9" s="4" customFormat="1" ht="18" x14ac:dyDescent="0.35">
      <c r="I1983" s="57"/>
    </row>
    <row r="1984" spans="9:9" s="4" customFormat="1" ht="18" x14ac:dyDescent="0.35">
      <c r="I1984" s="57"/>
    </row>
    <row r="1985" spans="9:9" s="4" customFormat="1" ht="18" x14ac:dyDescent="0.35">
      <c r="I1985" s="57"/>
    </row>
    <row r="1986" spans="9:9" s="4" customFormat="1" ht="18" x14ac:dyDescent="0.35">
      <c r="I1986" s="57"/>
    </row>
    <row r="1987" spans="9:9" s="4" customFormat="1" ht="18" x14ac:dyDescent="0.35">
      <c r="I1987" s="57"/>
    </row>
    <row r="1988" spans="9:9" s="4" customFormat="1" ht="18" x14ac:dyDescent="0.35">
      <c r="I1988" s="57"/>
    </row>
    <row r="1989" spans="9:9" s="4" customFormat="1" ht="18" x14ac:dyDescent="0.35">
      <c r="I1989" s="57"/>
    </row>
    <row r="1990" spans="9:9" s="4" customFormat="1" ht="18" x14ac:dyDescent="0.35">
      <c r="I1990" s="57"/>
    </row>
    <row r="1991" spans="9:9" s="4" customFormat="1" ht="18" x14ac:dyDescent="0.35">
      <c r="I1991" s="57"/>
    </row>
    <row r="1992" spans="9:9" s="4" customFormat="1" ht="18" x14ac:dyDescent="0.35">
      <c r="I1992" s="57"/>
    </row>
    <row r="1993" spans="9:9" s="4" customFormat="1" ht="18" x14ac:dyDescent="0.35">
      <c r="I1993" s="57"/>
    </row>
    <row r="1994" spans="9:9" s="4" customFormat="1" ht="18" x14ac:dyDescent="0.35">
      <c r="I1994" s="57"/>
    </row>
    <row r="1995" spans="9:9" s="4" customFormat="1" ht="18" x14ac:dyDescent="0.35">
      <c r="I1995" s="57"/>
    </row>
    <row r="1996" spans="9:9" s="4" customFormat="1" ht="18" x14ac:dyDescent="0.35">
      <c r="I1996" s="57"/>
    </row>
    <row r="1997" spans="9:9" s="4" customFormat="1" ht="18" x14ac:dyDescent="0.35">
      <c r="I1997" s="57"/>
    </row>
    <row r="1998" spans="9:9" s="4" customFormat="1" ht="18" x14ac:dyDescent="0.35">
      <c r="I1998" s="57"/>
    </row>
    <row r="1999" spans="9:9" s="4" customFormat="1" ht="18" x14ac:dyDescent="0.35">
      <c r="I1999" s="57"/>
    </row>
    <row r="2000" spans="9:9" s="4" customFormat="1" ht="18" x14ac:dyDescent="0.35">
      <c r="I2000" s="57"/>
    </row>
    <row r="2001" spans="9:9" s="4" customFormat="1" ht="18" x14ac:dyDescent="0.35">
      <c r="I2001" s="57"/>
    </row>
    <row r="2002" spans="9:9" s="4" customFormat="1" ht="18" x14ac:dyDescent="0.35">
      <c r="I2002" s="57"/>
    </row>
    <row r="2003" spans="9:9" s="4" customFormat="1" ht="18" x14ac:dyDescent="0.35">
      <c r="I2003" s="57"/>
    </row>
    <row r="2004" spans="9:9" s="4" customFormat="1" ht="18" x14ac:dyDescent="0.35">
      <c r="I2004" s="57"/>
    </row>
    <row r="2005" spans="9:9" s="4" customFormat="1" ht="18" x14ac:dyDescent="0.35">
      <c r="I2005" s="57"/>
    </row>
    <row r="2006" spans="9:9" s="4" customFormat="1" ht="18" x14ac:dyDescent="0.35">
      <c r="I2006" s="57"/>
    </row>
    <row r="2007" spans="9:9" s="4" customFormat="1" ht="18" x14ac:dyDescent="0.35">
      <c r="I2007" s="57"/>
    </row>
    <row r="2008" spans="9:9" s="4" customFormat="1" ht="18" x14ac:dyDescent="0.35">
      <c r="I2008" s="57"/>
    </row>
    <row r="2009" spans="9:9" s="4" customFormat="1" ht="18" x14ac:dyDescent="0.35">
      <c r="I2009" s="57"/>
    </row>
    <row r="2010" spans="9:9" s="4" customFormat="1" ht="18" x14ac:dyDescent="0.35">
      <c r="I2010" s="57"/>
    </row>
    <row r="2011" spans="9:9" s="4" customFormat="1" ht="18" x14ac:dyDescent="0.35">
      <c r="I2011" s="57"/>
    </row>
    <row r="2012" spans="9:9" s="4" customFormat="1" ht="18" x14ac:dyDescent="0.35">
      <c r="I2012" s="57"/>
    </row>
    <row r="2013" spans="9:9" s="4" customFormat="1" ht="18" x14ac:dyDescent="0.35">
      <c r="I2013" s="57"/>
    </row>
    <row r="2014" spans="9:9" s="4" customFormat="1" ht="18" x14ac:dyDescent="0.35">
      <c r="I2014" s="57"/>
    </row>
    <row r="2015" spans="9:9" s="4" customFormat="1" ht="18" x14ac:dyDescent="0.35">
      <c r="I2015" s="57"/>
    </row>
    <row r="2016" spans="9:9" s="4" customFormat="1" ht="18" x14ac:dyDescent="0.35">
      <c r="I2016" s="57"/>
    </row>
    <row r="2017" spans="9:9" s="4" customFormat="1" ht="18" x14ac:dyDescent="0.35">
      <c r="I2017" s="57"/>
    </row>
    <row r="2018" spans="9:9" s="4" customFormat="1" ht="18" x14ac:dyDescent="0.35">
      <c r="I2018" s="57"/>
    </row>
    <row r="2019" spans="9:9" s="4" customFormat="1" ht="18" x14ac:dyDescent="0.35">
      <c r="I2019" s="57"/>
    </row>
    <row r="2020" spans="9:9" s="4" customFormat="1" ht="18" x14ac:dyDescent="0.35">
      <c r="I2020" s="57"/>
    </row>
    <row r="2021" spans="9:9" s="4" customFormat="1" ht="18" x14ac:dyDescent="0.35">
      <c r="I2021" s="57"/>
    </row>
    <row r="2022" spans="9:9" s="4" customFormat="1" ht="18" x14ac:dyDescent="0.35">
      <c r="I2022" s="57"/>
    </row>
    <row r="2023" spans="9:9" s="4" customFormat="1" ht="18" x14ac:dyDescent="0.35">
      <c r="I2023" s="57"/>
    </row>
    <row r="2024" spans="9:9" s="4" customFormat="1" ht="18" x14ac:dyDescent="0.35">
      <c r="I2024" s="57"/>
    </row>
    <row r="2025" spans="9:9" s="4" customFormat="1" ht="18" x14ac:dyDescent="0.35">
      <c r="I2025" s="57"/>
    </row>
    <row r="2026" spans="9:9" s="4" customFormat="1" ht="18" x14ac:dyDescent="0.35">
      <c r="I2026" s="57"/>
    </row>
    <row r="2027" spans="9:9" s="4" customFormat="1" ht="18" x14ac:dyDescent="0.35">
      <c r="I2027" s="57"/>
    </row>
    <row r="2028" spans="9:9" s="4" customFormat="1" ht="18" x14ac:dyDescent="0.35">
      <c r="I2028" s="57"/>
    </row>
    <row r="2029" spans="9:9" s="4" customFormat="1" ht="18" x14ac:dyDescent="0.35">
      <c r="I2029" s="57"/>
    </row>
    <row r="2030" spans="9:9" s="4" customFormat="1" ht="18" x14ac:dyDescent="0.35">
      <c r="I2030" s="57"/>
    </row>
    <row r="2031" spans="9:9" s="4" customFormat="1" ht="18" x14ac:dyDescent="0.35">
      <c r="I2031" s="57"/>
    </row>
    <row r="2032" spans="9:9" s="4" customFormat="1" ht="18" x14ac:dyDescent="0.35">
      <c r="I2032" s="57"/>
    </row>
    <row r="2033" spans="9:9" s="4" customFormat="1" ht="18" x14ac:dyDescent="0.35">
      <c r="I2033" s="57"/>
    </row>
    <row r="2034" spans="9:9" s="4" customFormat="1" ht="18" x14ac:dyDescent="0.35">
      <c r="I2034" s="57"/>
    </row>
    <row r="2035" spans="9:9" s="4" customFormat="1" ht="18" x14ac:dyDescent="0.35">
      <c r="I2035" s="57"/>
    </row>
    <row r="2036" spans="9:9" s="4" customFormat="1" ht="18" x14ac:dyDescent="0.35">
      <c r="I2036" s="57"/>
    </row>
    <row r="2037" spans="9:9" s="4" customFormat="1" ht="18" x14ac:dyDescent="0.35">
      <c r="I2037" s="57"/>
    </row>
    <row r="2038" spans="9:9" s="4" customFormat="1" ht="18" x14ac:dyDescent="0.35">
      <c r="I2038" s="57"/>
    </row>
    <row r="2039" spans="9:9" s="4" customFormat="1" ht="18" x14ac:dyDescent="0.35">
      <c r="I2039" s="57"/>
    </row>
    <row r="2040" spans="9:9" s="4" customFormat="1" ht="18" x14ac:dyDescent="0.35">
      <c r="I2040" s="57"/>
    </row>
    <row r="2041" spans="9:9" s="4" customFormat="1" ht="18" x14ac:dyDescent="0.35">
      <c r="I2041" s="57"/>
    </row>
    <row r="2042" spans="9:9" s="4" customFormat="1" ht="18" x14ac:dyDescent="0.35">
      <c r="I2042" s="57"/>
    </row>
    <row r="2043" spans="9:9" s="4" customFormat="1" ht="18" x14ac:dyDescent="0.35">
      <c r="I2043" s="57"/>
    </row>
    <row r="2044" spans="9:9" s="4" customFormat="1" ht="18" x14ac:dyDescent="0.35">
      <c r="I2044" s="57"/>
    </row>
    <row r="2045" spans="9:9" s="4" customFormat="1" ht="18" x14ac:dyDescent="0.35">
      <c r="I2045" s="57"/>
    </row>
    <row r="2046" spans="9:9" s="4" customFormat="1" ht="18" x14ac:dyDescent="0.35">
      <c r="I2046" s="57"/>
    </row>
    <row r="2047" spans="9:9" s="4" customFormat="1" ht="18" x14ac:dyDescent="0.35">
      <c r="I2047" s="57"/>
    </row>
    <row r="2048" spans="9:9" s="4" customFormat="1" ht="18" x14ac:dyDescent="0.35">
      <c r="I2048" s="57"/>
    </row>
    <row r="2049" spans="9:9" s="4" customFormat="1" ht="18" x14ac:dyDescent="0.35">
      <c r="I2049" s="57"/>
    </row>
    <row r="2050" spans="9:9" s="4" customFormat="1" ht="18" x14ac:dyDescent="0.35">
      <c r="I2050" s="57"/>
    </row>
    <row r="2051" spans="9:9" s="4" customFormat="1" ht="18" x14ac:dyDescent="0.35">
      <c r="I2051" s="57"/>
    </row>
    <row r="2052" spans="9:9" s="4" customFormat="1" ht="18" x14ac:dyDescent="0.35">
      <c r="I2052" s="57"/>
    </row>
    <row r="2053" spans="9:9" s="4" customFormat="1" ht="18" x14ac:dyDescent="0.35">
      <c r="I2053" s="57"/>
    </row>
    <row r="2054" spans="9:9" s="4" customFormat="1" ht="18" x14ac:dyDescent="0.35">
      <c r="I2054" s="57"/>
    </row>
    <row r="2055" spans="9:9" s="4" customFormat="1" ht="18" x14ac:dyDescent="0.35">
      <c r="I2055" s="57"/>
    </row>
    <row r="2056" spans="9:9" s="4" customFormat="1" ht="18" x14ac:dyDescent="0.35">
      <c r="I2056" s="57"/>
    </row>
    <row r="2057" spans="9:9" s="4" customFormat="1" ht="18" x14ac:dyDescent="0.35">
      <c r="I2057" s="57"/>
    </row>
    <row r="2058" spans="9:9" s="4" customFormat="1" ht="18" x14ac:dyDescent="0.35">
      <c r="I2058" s="57"/>
    </row>
    <row r="2059" spans="9:9" s="4" customFormat="1" ht="18" x14ac:dyDescent="0.35">
      <c r="I2059" s="57"/>
    </row>
    <row r="2060" spans="9:9" s="4" customFormat="1" ht="18" x14ac:dyDescent="0.35">
      <c r="I2060" s="57"/>
    </row>
    <row r="2061" spans="9:9" s="4" customFormat="1" ht="18" x14ac:dyDescent="0.35">
      <c r="I2061" s="57"/>
    </row>
    <row r="2062" spans="9:9" s="4" customFormat="1" ht="18" x14ac:dyDescent="0.35">
      <c r="I2062" s="57"/>
    </row>
    <row r="2063" spans="9:9" s="4" customFormat="1" ht="18" x14ac:dyDescent="0.35">
      <c r="I2063" s="57"/>
    </row>
    <row r="2064" spans="9:9" s="4" customFormat="1" ht="18" x14ac:dyDescent="0.35">
      <c r="I2064" s="57"/>
    </row>
    <row r="2065" spans="9:9" s="4" customFormat="1" ht="18" x14ac:dyDescent="0.35">
      <c r="I2065" s="57"/>
    </row>
    <row r="2066" spans="9:9" s="4" customFormat="1" ht="18" x14ac:dyDescent="0.35">
      <c r="I2066" s="57"/>
    </row>
    <row r="2067" spans="9:9" s="4" customFormat="1" ht="18" x14ac:dyDescent="0.35">
      <c r="I2067" s="57"/>
    </row>
    <row r="2068" spans="9:9" s="4" customFormat="1" ht="18" x14ac:dyDescent="0.35">
      <c r="I2068" s="57"/>
    </row>
    <row r="2069" spans="9:9" s="4" customFormat="1" ht="18" x14ac:dyDescent="0.35">
      <c r="I2069" s="57"/>
    </row>
    <row r="2070" spans="9:9" s="4" customFormat="1" ht="18" x14ac:dyDescent="0.35">
      <c r="I2070" s="57"/>
    </row>
    <row r="2071" spans="9:9" s="4" customFormat="1" ht="18" x14ac:dyDescent="0.35">
      <c r="I2071" s="57"/>
    </row>
    <row r="2072" spans="9:9" s="4" customFormat="1" ht="18" x14ac:dyDescent="0.35">
      <c r="I2072" s="57"/>
    </row>
    <row r="2073" spans="9:9" s="4" customFormat="1" ht="18" x14ac:dyDescent="0.35">
      <c r="I2073" s="57"/>
    </row>
    <row r="2074" spans="9:9" s="4" customFormat="1" ht="18" x14ac:dyDescent="0.35">
      <c r="I2074" s="57"/>
    </row>
    <row r="2075" spans="9:9" s="4" customFormat="1" ht="18" x14ac:dyDescent="0.35">
      <c r="I2075" s="57"/>
    </row>
    <row r="2076" spans="9:9" s="4" customFormat="1" ht="18" x14ac:dyDescent="0.35">
      <c r="I2076" s="57"/>
    </row>
    <row r="2077" spans="9:9" s="4" customFormat="1" ht="18" x14ac:dyDescent="0.35">
      <c r="I2077" s="57"/>
    </row>
    <row r="2078" spans="9:9" s="4" customFormat="1" ht="18" x14ac:dyDescent="0.35">
      <c r="I2078" s="57"/>
    </row>
    <row r="2079" spans="9:9" s="4" customFormat="1" ht="18" x14ac:dyDescent="0.35">
      <c r="I2079" s="57"/>
    </row>
    <row r="2080" spans="9:9" s="4" customFormat="1" ht="18" x14ac:dyDescent="0.35">
      <c r="I2080" s="57"/>
    </row>
    <row r="2081" spans="9:9" s="4" customFormat="1" ht="18" x14ac:dyDescent="0.35">
      <c r="I2081" s="57"/>
    </row>
    <row r="2082" spans="9:9" s="4" customFormat="1" ht="18" x14ac:dyDescent="0.35">
      <c r="I2082" s="57"/>
    </row>
    <row r="2083" spans="9:9" s="4" customFormat="1" ht="18" x14ac:dyDescent="0.35">
      <c r="I2083" s="57"/>
    </row>
    <row r="2084" spans="9:9" s="4" customFormat="1" ht="18" x14ac:dyDescent="0.35">
      <c r="I2084" s="57"/>
    </row>
    <row r="2085" spans="9:9" s="4" customFormat="1" ht="18" x14ac:dyDescent="0.35">
      <c r="I2085" s="57"/>
    </row>
    <row r="2086" spans="9:9" s="4" customFormat="1" ht="18" x14ac:dyDescent="0.35">
      <c r="I2086" s="57"/>
    </row>
    <row r="2087" spans="9:9" s="4" customFormat="1" ht="18" x14ac:dyDescent="0.35">
      <c r="I2087" s="57"/>
    </row>
    <row r="2088" spans="9:9" s="4" customFormat="1" ht="18" x14ac:dyDescent="0.35">
      <c r="I2088" s="57"/>
    </row>
    <row r="2089" spans="9:9" s="4" customFormat="1" ht="18" x14ac:dyDescent="0.35">
      <c r="I2089" s="57"/>
    </row>
    <row r="2090" spans="9:9" s="4" customFormat="1" ht="18" x14ac:dyDescent="0.35">
      <c r="I2090" s="57"/>
    </row>
    <row r="2091" spans="9:9" s="4" customFormat="1" ht="18" x14ac:dyDescent="0.35">
      <c r="I2091" s="57"/>
    </row>
    <row r="2092" spans="9:9" s="4" customFormat="1" ht="18" x14ac:dyDescent="0.35">
      <c r="I2092" s="57"/>
    </row>
    <row r="2093" spans="9:9" s="4" customFormat="1" ht="18" x14ac:dyDescent="0.35">
      <c r="I2093" s="57"/>
    </row>
    <row r="2094" spans="9:9" s="4" customFormat="1" ht="18" x14ac:dyDescent="0.35">
      <c r="I2094" s="57"/>
    </row>
    <row r="2095" spans="9:9" s="4" customFormat="1" ht="18" x14ac:dyDescent="0.35">
      <c r="I2095" s="57"/>
    </row>
    <row r="2096" spans="9:9" s="4" customFormat="1" ht="18" x14ac:dyDescent="0.35">
      <c r="I2096" s="57"/>
    </row>
    <row r="2097" spans="9:9" s="4" customFormat="1" ht="18" x14ac:dyDescent="0.35">
      <c r="I2097" s="57"/>
    </row>
    <row r="2098" spans="9:9" s="4" customFormat="1" ht="18" x14ac:dyDescent="0.35">
      <c r="I2098" s="57"/>
    </row>
    <row r="2099" spans="9:9" s="4" customFormat="1" ht="18" x14ac:dyDescent="0.35">
      <c r="I2099" s="57"/>
    </row>
    <row r="2100" spans="9:9" s="4" customFormat="1" ht="18" x14ac:dyDescent="0.35">
      <c r="I2100" s="57"/>
    </row>
    <row r="2101" spans="9:9" s="4" customFormat="1" ht="18" x14ac:dyDescent="0.35">
      <c r="I2101" s="57"/>
    </row>
    <row r="2102" spans="9:9" s="4" customFormat="1" ht="18" x14ac:dyDescent="0.35">
      <c r="I2102" s="57"/>
    </row>
    <row r="2103" spans="9:9" s="4" customFormat="1" ht="18" x14ac:dyDescent="0.35">
      <c r="I2103" s="57"/>
    </row>
    <row r="2104" spans="9:9" s="4" customFormat="1" ht="18" x14ac:dyDescent="0.35">
      <c r="I2104" s="57"/>
    </row>
    <row r="2105" spans="9:9" s="4" customFormat="1" ht="18" x14ac:dyDescent="0.35">
      <c r="I2105" s="57"/>
    </row>
    <row r="2106" spans="9:9" s="4" customFormat="1" ht="18" x14ac:dyDescent="0.35">
      <c r="I2106" s="57"/>
    </row>
    <row r="2107" spans="9:9" s="4" customFormat="1" ht="18" x14ac:dyDescent="0.35">
      <c r="I2107" s="57"/>
    </row>
    <row r="2108" spans="9:9" s="4" customFormat="1" ht="18" x14ac:dyDescent="0.35">
      <c r="I2108" s="57"/>
    </row>
    <row r="2109" spans="9:9" s="4" customFormat="1" ht="18" x14ac:dyDescent="0.35">
      <c r="I2109" s="57"/>
    </row>
    <row r="2110" spans="9:9" s="4" customFormat="1" ht="18" x14ac:dyDescent="0.35">
      <c r="I2110" s="57"/>
    </row>
    <row r="2111" spans="9:9" s="4" customFormat="1" ht="18" x14ac:dyDescent="0.35">
      <c r="I2111" s="57"/>
    </row>
    <row r="2112" spans="9:9" s="4" customFormat="1" ht="18" x14ac:dyDescent="0.35">
      <c r="I2112" s="57"/>
    </row>
    <row r="2113" spans="9:9" s="4" customFormat="1" ht="18" x14ac:dyDescent="0.35">
      <c r="I2113" s="57"/>
    </row>
    <row r="2114" spans="9:9" s="4" customFormat="1" ht="18" x14ac:dyDescent="0.35">
      <c r="I2114" s="57"/>
    </row>
    <row r="2115" spans="9:9" s="4" customFormat="1" ht="18" x14ac:dyDescent="0.35">
      <c r="I2115" s="57"/>
    </row>
    <row r="2116" spans="9:9" s="4" customFormat="1" ht="18" x14ac:dyDescent="0.35">
      <c r="I2116" s="57"/>
    </row>
    <row r="2117" spans="9:9" s="4" customFormat="1" ht="18" x14ac:dyDescent="0.35">
      <c r="I2117" s="57"/>
    </row>
    <row r="2118" spans="9:9" s="4" customFormat="1" ht="18" x14ac:dyDescent="0.35">
      <c r="I2118" s="57"/>
    </row>
    <row r="2119" spans="9:9" s="4" customFormat="1" ht="18" x14ac:dyDescent="0.35">
      <c r="I2119" s="57"/>
    </row>
    <row r="2120" spans="9:9" s="4" customFormat="1" ht="18" x14ac:dyDescent="0.35">
      <c r="I2120" s="57"/>
    </row>
    <row r="2121" spans="9:9" s="4" customFormat="1" ht="18" x14ac:dyDescent="0.35">
      <c r="I2121" s="57"/>
    </row>
    <row r="2122" spans="9:9" s="4" customFormat="1" ht="18" x14ac:dyDescent="0.35">
      <c r="I2122" s="57"/>
    </row>
    <row r="2123" spans="9:9" s="4" customFormat="1" ht="18" x14ac:dyDescent="0.35">
      <c r="I2123" s="57"/>
    </row>
    <row r="2124" spans="9:9" s="4" customFormat="1" ht="18" x14ac:dyDescent="0.35">
      <c r="I2124" s="57"/>
    </row>
    <row r="2125" spans="9:9" s="4" customFormat="1" ht="18" x14ac:dyDescent="0.35">
      <c r="I2125" s="57"/>
    </row>
    <row r="2126" spans="9:9" s="4" customFormat="1" ht="18" x14ac:dyDescent="0.35">
      <c r="I2126" s="57"/>
    </row>
    <row r="2127" spans="9:9" s="4" customFormat="1" ht="18" x14ac:dyDescent="0.35">
      <c r="I2127" s="57"/>
    </row>
    <row r="2128" spans="9:9" s="4" customFormat="1" ht="18" x14ac:dyDescent="0.35">
      <c r="I2128" s="57"/>
    </row>
    <row r="2129" spans="9:9" s="4" customFormat="1" ht="18" x14ac:dyDescent="0.35">
      <c r="I2129" s="57"/>
    </row>
    <row r="2130" spans="9:9" s="4" customFormat="1" ht="18" x14ac:dyDescent="0.35">
      <c r="I2130" s="57"/>
    </row>
    <row r="2131" spans="9:9" s="4" customFormat="1" ht="18" x14ac:dyDescent="0.35">
      <c r="I2131" s="57"/>
    </row>
    <row r="2132" spans="9:9" s="4" customFormat="1" ht="18" x14ac:dyDescent="0.35">
      <c r="I2132" s="57"/>
    </row>
    <row r="2133" spans="9:9" s="4" customFormat="1" ht="18" x14ac:dyDescent="0.35">
      <c r="I2133" s="57"/>
    </row>
    <row r="2134" spans="9:9" s="4" customFormat="1" ht="18" x14ac:dyDescent="0.35">
      <c r="I2134" s="57"/>
    </row>
    <row r="2135" spans="9:9" s="4" customFormat="1" ht="18" x14ac:dyDescent="0.35">
      <c r="I2135" s="57"/>
    </row>
    <row r="2136" spans="9:9" s="4" customFormat="1" ht="18" x14ac:dyDescent="0.35">
      <c r="I2136" s="57"/>
    </row>
    <row r="2137" spans="9:9" s="4" customFormat="1" ht="18" x14ac:dyDescent="0.35">
      <c r="I2137" s="57"/>
    </row>
    <row r="2138" spans="9:9" s="4" customFormat="1" ht="18" x14ac:dyDescent="0.35">
      <c r="I2138" s="57"/>
    </row>
    <row r="2139" spans="9:9" s="4" customFormat="1" ht="18" x14ac:dyDescent="0.35">
      <c r="I2139" s="57"/>
    </row>
    <row r="2140" spans="9:9" s="4" customFormat="1" ht="18" x14ac:dyDescent="0.35">
      <c r="I2140" s="57"/>
    </row>
    <row r="2141" spans="9:9" s="4" customFormat="1" ht="18" x14ac:dyDescent="0.35">
      <c r="I2141" s="57"/>
    </row>
    <row r="2142" spans="9:9" s="4" customFormat="1" ht="18" x14ac:dyDescent="0.35">
      <c r="I2142" s="57"/>
    </row>
    <row r="2143" spans="9:9" s="4" customFormat="1" ht="18" x14ac:dyDescent="0.35">
      <c r="I2143" s="57"/>
    </row>
    <row r="2144" spans="9:9" s="4" customFormat="1" ht="18" x14ac:dyDescent="0.35">
      <c r="I2144" s="57"/>
    </row>
    <row r="2145" spans="9:9" s="4" customFormat="1" ht="18" x14ac:dyDescent="0.35">
      <c r="I2145" s="57"/>
    </row>
    <row r="2146" spans="9:9" s="4" customFormat="1" ht="18" x14ac:dyDescent="0.35">
      <c r="I2146" s="57"/>
    </row>
    <row r="2147" spans="9:9" s="4" customFormat="1" ht="18" x14ac:dyDescent="0.35">
      <c r="I2147" s="57"/>
    </row>
    <row r="2148" spans="9:9" s="4" customFormat="1" ht="18" x14ac:dyDescent="0.35">
      <c r="I2148" s="57"/>
    </row>
    <row r="2149" spans="9:9" s="4" customFormat="1" ht="18" x14ac:dyDescent="0.35">
      <c r="I2149" s="57"/>
    </row>
    <row r="2150" spans="9:9" s="4" customFormat="1" ht="18" x14ac:dyDescent="0.35">
      <c r="I2150" s="57"/>
    </row>
    <row r="2151" spans="9:9" s="4" customFormat="1" ht="18" x14ac:dyDescent="0.35">
      <c r="I2151" s="57"/>
    </row>
    <row r="2152" spans="9:9" s="4" customFormat="1" ht="18" x14ac:dyDescent="0.35">
      <c r="I2152" s="57"/>
    </row>
    <row r="2153" spans="9:9" s="4" customFormat="1" ht="18" x14ac:dyDescent="0.35">
      <c r="I2153" s="57"/>
    </row>
    <row r="2154" spans="9:9" s="4" customFormat="1" ht="18" x14ac:dyDescent="0.35">
      <c r="I2154" s="57"/>
    </row>
    <row r="2155" spans="9:9" s="4" customFormat="1" ht="18" x14ac:dyDescent="0.35">
      <c r="I2155" s="57"/>
    </row>
    <row r="2156" spans="9:9" s="4" customFormat="1" ht="18" x14ac:dyDescent="0.35">
      <c r="I2156" s="57"/>
    </row>
    <row r="2157" spans="9:9" s="4" customFormat="1" ht="18" x14ac:dyDescent="0.35">
      <c r="I2157" s="57"/>
    </row>
    <row r="2158" spans="9:9" s="4" customFormat="1" ht="18" x14ac:dyDescent="0.35">
      <c r="I2158" s="57"/>
    </row>
    <row r="2159" spans="9:9" s="4" customFormat="1" ht="18" x14ac:dyDescent="0.35">
      <c r="I2159" s="57"/>
    </row>
    <row r="2160" spans="9:9" s="4" customFormat="1" ht="18" x14ac:dyDescent="0.35">
      <c r="I2160" s="57"/>
    </row>
    <row r="2161" spans="9:9" s="4" customFormat="1" ht="18" x14ac:dyDescent="0.35">
      <c r="I2161" s="57"/>
    </row>
    <row r="2162" spans="9:9" s="4" customFormat="1" ht="18" x14ac:dyDescent="0.35">
      <c r="I2162" s="57"/>
    </row>
    <row r="2163" spans="9:9" s="4" customFormat="1" ht="18" x14ac:dyDescent="0.35">
      <c r="I2163" s="57"/>
    </row>
    <row r="2164" spans="9:9" s="4" customFormat="1" ht="18" x14ac:dyDescent="0.35">
      <c r="I2164" s="57"/>
    </row>
    <row r="2165" spans="9:9" s="4" customFormat="1" ht="18" x14ac:dyDescent="0.35">
      <c r="I2165" s="57"/>
    </row>
    <row r="2166" spans="9:9" s="4" customFormat="1" ht="18" x14ac:dyDescent="0.35">
      <c r="I2166" s="57"/>
    </row>
    <row r="2167" spans="9:9" s="4" customFormat="1" ht="18" x14ac:dyDescent="0.35">
      <c r="I2167" s="57"/>
    </row>
    <row r="2168" spans="9:9" s="4" customFormat="1" ht="18" x14ac:dyDescent="0.35">
      <c r="I2168" s="57"/>
    </row>
    <row r="2169" spans="9:9" s="4" customFormat="1" ht="18" x14ac:dyDescent="0.35">
      <c r="I2169" s="57"/>
    </row>
    <row r="2170" spans="9:9" s="4" customFormat="1" ht="18" x14ac:dyDescent="0.35">
      <c r="I2170" s="57"/>
    </row>
    <row r="2171" spans="9:9" s="4" customFormat="1" ht="18" x14ac:dyDescent="0.35">
      <c r="I2171" s="57"/>
    </row>
    <row r="2172" spans="9:9" s="4" customFormat="1" ht="18" x14ac:dyDescent="0.35">
      <c r="I2172" s="57"/>
    </row>
    <row r="2173" spans="9:9" s="4" customFormat="1" ht="18" x14ac:dyDescent="0.35">
      <c r="I2173" s="57"/>
    </row>
    <row r="2174" spans="9:9" s="4" customFormat="1" ht="18" x14ac:dyDescent="0.35">
      <c r="I2174" s="57"/>
    </row>
    <row r="2175" spans="9:9" s="4" customFormat="1" ht="18" x14ac:dyDescent="0.35">
      <c r="I2175" s="57"/>
    </row>
    <row r="2176" spans="9:9" s="4" customFormat="1" ht="18" x14ac:dyDescent="0.35">
      <c r="I2176" s="57"/>
    </row>
    <row r="2177" spans="9:9" s="4" customFormat="1" ht="18" x14ac:dyDescent="0.35">
      <c r="I2177" s="57"/>
    </row>
    <row r="2178" spans="9:9" s="4" customFormat="1" ht="18" x14ac:dyDescent="0.35">
      <c r="I2178" s="57"/>
    </row>
    <row r="2179" spans="9:9" s="4" customFormat="1" ht="18" x14ac:dyDescent="0.35">
      <c r="I2179" s="57"/>
    </row>
    <row r="2180" spans="9:9" s="4" customFormat="1" ht="18" x14ac:dyDescent="0.35">
      <c r="I2180" s="57"/>
    </row>
    <row r="2181" spans="9:9" s="4" customFormat="1" ht="18" x14ac:dyDescent="0.35">
      <c r="I2181" s="57"/>
    </row>
    <row r="2182" spans="9:9" s="4" customFormat="1" ht="18" x14ac:dyDescent="0.35">
      <c r="I2182" s="57"/>
    </row>
    <row r="2183" spans="9:9" s="4" customFormat="1" ht="18" x14ac:dyDescent="0.35">
      <c r="I2183" s="57"/>
    </row>
    <row r="2184" spans="9:9" s="4" customFormat="1" ht="18" x14ac:dyDescent="0.35">
      <c r="I2184" s="57"/>
    </row>
    <row r="2185" spans="9:9" s="4" customFormat="1" ht="18" x14ac:dyDescent="0.35">
      <c r="I2185" s="57"/>
    </row>
    <row r="2186" spans="9:9" s="4" customFormat="1" ht="18" x14ac:dyDescent="0.35">
      <c r="I2186" s="57"/>
    </row>
    <row r="2187" spans="9:9" s="4" customFormat="1" ht="18" x14ac:dyDescent="0.35">
      <c r="I2187" s="57"/>
    </row>
    <row r="2188" spans="9:9" s="4" customFormat="1" ht="18" x14ac:dyDescent="0.35">
      <c r="I2188" s="57"/>
    </row>
    <row r="2189" spans="9:9" s="4" customFormat="1" ht="18" x14ac:dyDescent="0.35">
      <c r="I2189" s="57"/>
    </row>
    <row r="2190" spans="9:9" s="4" customFormat="1" ht="18" x14ac:dyDescent="0.35">
      <c r="I2190" s="57"/>
    </row>
    <row r="2191" spans="9:9" s="4" customFormat="1" ht="18" x14ac:dyDescent="0.35">
      <c r="I2191" s="57"/>
    </row>
    <row r="2192" spans="9:9" s="4" customFormat="1" ht="18" x14ac:dyDescent="0.35">
      <c r="I2192" s="57"/>
    </row>
    <row r="2193" spans="9:9" s="4" customFormat="1" ht="18" x14ac:dyDescent="0.35">
      <c r="I2193" s="57"/>
    </row>
    <row r="2194" spans="9:9" s="4" customFormat="1" ht="18" x14ac:dyDescent="0.35">
      <c r="I2194" s="57"/>
    </row>
    <row r="2195" spans="9:9" s="4" customFormat="1" ht="18" x14ac:dyDescent="0.35">
      <c r="I2195" s="57"/>
    </row>
    <row r="2196" spans="9:9" s="4" customFormat="1" ht="18" x14ac:dyDescent="0.35">
      <c r="I2196" s="57"/>
    </row>
    <row r="2197" spans="9:9" s="4" customFormat="1" ht="18" x14ac:dyDescent="0.35">
      <c r="I2197" s="57"/>
    </row>
    <row r="2198" spans="9:9" s="4" customFormat="1" ht="18" x14ac:dyDescent="0.35">
      <c r="I2198" s="57"/>
    </row>
    <row r="2199" spans="9:9" s="4" customFormat="1" ht="18" x14ac:dyDescent="0.35">
      <c r="I2199" s="57"/>
    </row>
    <row r="2200" spans="9:9" s="4" customFormat="1" ht="18" x14ac:dyDescent="0.35">
      <c r="I2200" s="57"/>
    </row>
    <row r="2201" spans="9:9" s="4" customFormat="1" ht="18" x14ac:dyDescent="0.35">
      <c r="I2201" s="57"/>
    </row>
    <row r="2202" spans="9:9" s="4" customFormat="1" ht="18" x14ac:dyDescent="0.35">
      <c r="I2202" s="57"/>
    </row>
    <row r="2203" spans="9:9" s="4" customFormat="1" ht="18" x14ac:dyDescent="0.35">
      <c r="I2203" s="57"/>
    </row>
    <row r="2204" spans="9:9" s="4" customFormat="1" ht="18" x14ac:dyDescent="0.35">
      <c r="I2204" s="57"/>
    </row>
    <row r="2205" spans="9:9" s="4" customFormat="1" ht="18" x14ac:dyDescent="0.35">
      <c r="I2205" s="57"/>
    </row>
    <row r="2206" spans="9:9" s="4" customFormat="1" ht="18" x14ac:dyDescent="0.35">
      <c r="I2206" s="57"/>
    </row>
    <row r="2207" spans="9:9" s="4" customFormat="1" ht="18" x14ac:dyDescent="0.35">
      <c r="I2207" s="57"/>
    </row>
    <row r="2208" spans="9:9" s="4" customFormat="1" ht="18" x14ac:dyDescent="0.35">
      <c r="I2208" s="57"/>
    </row>
    <row r="2209" spans="9:9" s="4" customFormat="1" ht="18" x14ac:dyDescent="0.35">
      <c r="I2209" s="57"/>
    </row>
    <row r="2210" spans="9:9" s="4" customFormat="1" ht="18" x14ac:dyDescent="0.35">
      <c r="I2210" s="57"/>
    </row>
    <row r="2211" spans="9:9" s="4" customFormat="1" ht="18" x14ac:dyDescent="0.35">
      <c r="I2211" s="57"/>
    </row>
    <row r="2212" spans="9:9" s="4" customFormat="1" ht="18" x14ac:dyDescent="0.35">
      <c r="I2212" s="57"/>
    </row>
    <row r="2213" spans="9:9" s="4" customFormat="1" ht="18" x14ac:dyDescent="0.35">
      <c r="I2213" s="57"/>
    </row>
    <row r="2214" spans="9:9" s="4" customFormat="1" ht="18" x14ac:dyDescent="0.35">
      <c r="I2214" s="57"/>
    </row>
    <row r="2215" spans="9:9" s="4" customFormat="1" ht="18" x14ac:dyDescent="0.35">
      <c r="I2215" s="57"/>
    </row>
    <row r="2216" spans="9:9" s="4" customFormat="1" ht="18" x14ac:dyDescent="0.35">
      <c r="I2216" s="57"/>
    </row>
    <row r="2217" spans="9:9" s="4" customFormat="1" ht="18" x14ac:dyDescent="0.35">
      <c r="I2217" s="57"/>
    </row>
    <row r="2218" spans="9:9" s="4" customFormat="1" ht="18" x14ac:dyDescent="0.35">
      <c r="I2218" s="57"/>
    </row>
    <row r="2219" spans="9:9" s="4" customFormat="1" ht="18" x14ac:dyDescent="0.35">
      <c r="I2219" s="57"/>
    </row>
    <row r="2220" spans="9:9" s="4" customFormat="1" ht="18" x14ac:dyDescent="0.35">
      <c r="I2220" s="57"/>
    </row>
    <row r="2221" spans="9:9" s="4" customFormat="1" ht="18" x14ac:dyDescent="0.35">
      <c r="I2221" s="57"/>
    </row>
    <row r="2222" spans="9:9" s="4" customFormat="1" ht="18" x14ac:dyDescent="0.35">
      <c r="I2222" s="57"/>
    </row>
    <row r="2223" spans="9:9" s="4" customFormat="1" ht="18" x14ac:dyDescent="0.35">
      <c r="I2223" s="57"/>
    </row>
    <row r="2224" spans="9:9" s="4" customFormat="1" ht="18" x14ac:dyDescent="0.35">
      <c r="I2224" s="57"/>
    </row>
    <row r="2225" spans="9:9" s="4" customFormat="1" ht="18" x14ac:dyDescent="0.35">
      <c r="I2225" s="57"/>
    </row>
    <row r="2226" spans="9:9" s="4" customFormat="1" ht="18" x14ac:dyDescent="0.35">
      <c r="I2226" s="57"/>
    </row>
    <row r="2227" spans="9:9" s="4" customFormat="1" ht="18" x14ac:dyDescent="0.35">
      <c r="I2227" s="57"/>
    </row>
    <row r="2228" spans="9:9" s="4" customFormat="1" ht="18" x14ac:dyDescent="0.35">
      <c r="I2228" s="57"/>
    </row>
    <row r="2229" spans="9:9" s="4" customFormat="1" ht="18" x14ac:dyDescent="0.35">
      <c r="I2229" s="57"/>
    </row>
    <row r="2230" spans="9:9" s="4" customFormat="1" ht="18" x14ac:dyDescent="0.35">
      <c r="I2230" s="57"/>
    </row>
    <row r="2231" spans="9:9" s="4" customFormat="1" ht="18" x14ac:dyDescent="0.35">
      <c r="I2231" s="57"/>
    </row>
    <row r="2232" spans="9:9" s="4" customFormat="1" ht="18" x14ac:dyDescent="0.35">
      <c r="I2232" s="57"/>
    </row>
    <row r="2233" spans="9:9" s="4" customFormat="1" ht="18" x14ac:dyDescent="0.35">
      <c r="I2233" s="57"/>
    </row>
    <row r="2234" spans="9:9" s="4" customFormat="1" ht="18" x14ac:dyDescent="0.35">
      <c r="I2234" s="57"/>
    </row>
    <row r="2235" spans="9:9" s="4" customFormat="1" ht="18" x14ac:dyDescent="0.35">
      <c r="I2235" s="57"/>
    </row>
    <row r="2236" spans="9:9" s="4" customFormat="1" ht="18" x14ac:dyDescent="0.35">
      <c r="I2236" s="57"/>
    </row>
    <row r="2237" spans="9:9" s="4" customFormat="1" ht="18" x14ac:dyDescent="0.35">
      <c r="I2237" s="57"/>
    </row>
    <row r="2238" spans="9:9" s="4" customFormat="1" ht="18" x14ac:dyDescent="0.35">
      <c r="I2238" s="57"/>
    </row>
    <row r="2239" spans="9:9" s="4" customFormat="1" ht="18" x14ac:dyDescent="0.35">
      <c r="I2239" s="57"/>
    </row>
    <row r="2240" spans="9:9" s="4" customFormat="1" ht="18" x14ac:dyDescent="0.35">
      <c r="I2240" s="57"/>
    </row>
    <row r="2241" spans="9:9" s="4" customFormat="1" ht="18" x14ac:dyDescent="0.35">
      <c r="I2241" s="57"/>
    </row>
    <row r="2242" spans="9:9" s="4" customFormat="1" ht="18" x14ac:dyDescent="0.35">
      <c r="I2242" s="57"/>
    </row>
    <row r="2243" spans="9:9" s="4" customFormat="1" ht="18" x14ac:dyDescent="0.35">
      <c r="I2243" s="57"/>
    </row>
    <row r="2244" spans="9:9" s="4" customFormat="1" ht="18" x14ac:dyDescent="0.35">
      <c r="I2244" s="57"/>
    </row>
    <row r="2245" spans="9:9" s="4" customFormat="1" ht="18" x14ac:dyDescent="0.35">
      <c r="I2245" s="57"/>
    </row>
    <row r="2246" spans="9:9" s="4" customFormat="1" ht="18" x14ac:dyDescent="0.35">
      <c r="I2246" s="57"/>
    </row>
    <row r="2247" spans="9:9" s="4" customFormat="1" ht="18" x14ac:dyDescent="0.35">
      <c r="I2247" s="57"/>
    </row>
    <row r="2248" spans="9:9" s="4" customFormat="1" ht="18" x14ac:dyDescent="0.35">
      <c r="I2248" s="57"/>
    </row>
    <row r="2249" spans="9:9" s="4" customFormat="1" ht="18" x14ac:dyDescent="0.35">
      <c r="I2249" s="57"/>
    </row>
    <row r="2250" spans="9:9" s="4" customFormat="1" ht="18" x14ac:dyDescent="0.35">
      <c r="I2250" s="57"/>
    </row>
    <row r="2251" spans="9:9" s="4" customFormat="1" ht="18" x14ac:dyDescent="0.35">
      <c r="I2251" s="57"/>
    </row>
    <row r="2252" spans="9:9" s="4" customFormat="1" ht="18" x14ac:dyDescent="0.35">
      <c r="I2252" s="57"/>
    </row>
    <row r="2253" spans="9:9" s="4" customFormat="1" ht="18" x14ac:dyDescent="0.35">
      <c r="I2253" s="57"/>
    </row>
    <row r="2254" spans="9:9" s="4" customFormat="1" ht="18" x14ac:dyDescent="0.35">
      <c r="I2254" s="57"/>
    </row>
    <row r="2255" spans="9:9" s="4" customFormat="1" ht="18" x14ac:dyDescent="0.35">
      <c r="I2255" s="57"/>
    </row>
    <row r="2256" spans="9:9" s="4" customFormat="1" ht="18" x14ac:dyDescent="0.35">
      <c r="I2256" s="57"/>
    </row>
    <row r="2257" spans="9:9" s="4" customFormat="1" ht="18" x14ac:dyDescent="0.35">
      <c r="I2257" s="57"/>
    </row>
    <row r="2258" spans="9:9" s="4" customFormat="1" ht="18" x14ac:dyDescent="0.35">
      <c r="I2258" s="57"/>
    </row>
    <row r="2259" spans="9:9" s="4" customFormat="1" ht="18" x14ac:dyDescent="0.35">
      <c r="I2259" s="57"/>
    </row>
    <row r="2260" spans="9:9" s="4" customFormat="1" ht="18" x14ac:dyDescent="0.35">
      <c r="I2260" s="57"/>
    </row>
    <row r="2261" spans="9:9" s="4" customFormat="1" ht="18" x14ac:dyDescent="0.35">
      <c r="I2261" s="57"/>
    </row>
    <row r="2262" spans="9:9" s="4" customFormat="1" ht="18" x14ac:dyDescent="0.35">
      <c r="I2262" s="57"/>
    </row>
    <row r="2263" spans="9:9" s="4" customFormat="1" ht="18" x14ac:dyDescent="0.35">
      <c r="I2263" s="57"/>
    </row>
    <row r="2264" spans="9:9" s="4" customFormat="1" ht="18" x14ac:dyDescent="0.35">
      <c r="I2264" s="57"/>
    </row>
    <row r="2265" spans="9:9" s="4" customFormat="1" ht="18" x14ac:dyDescent="0.35">
      <c r="I2265" s="57"/>
    </row>
    <row r="2266" spans="9:9" s="4" customFormat="1" ht="18" x14ac:dyDescent="0.35">
      <c r="I2266" s="57"/>
    </row>
    <row r="2267" spans="9:9" s="4" customFormat="1" ht="18" x14ac:dyDescent="0.35">
      <c r="I2267" s="57"/>
    </row>
    <row r="2268" spans="9:9" s="4" customFormat="1" ht="18" x14ac:dyDescent="0.35">
      <c r="I2268" s="57"/>
    </row>
    <row r="2269" spans="9:9" s="4" customFormat="1" ht="18" x14ac:dyDescent="0.35">
      <c r="I2269" s="57"/>
    </row>
    <row r="2270" spans="9:9" s="4" customFormat="1" ht="18" x14ac:dyDescent="0.35">
      <c r="I2270" s="57"/>
    </row>
    <row r="2271" spans="9:9" s="4" customFormat="1" ht="18" x14ac:dyDescent="0.35">
      <c r="I2271" s="57"/>
    </row>
    <row r="2272" spans="9:9" s="4" customFormat="1" ht="18" x14ac:dyDescent="0.35">
      <c r="I2272" s="57"/>
    </row>
    <row r="2273" spans="9:9" s="4" customFormat="1" ht="18" x14ac:dyDescent="0.35">
      <c r="I2273" s="57"/>
    </row>
    <row r="2274" spans="9:9" s="4" customFormat="1" ht="18" x14ac:dyDescent="0.35">
      <c r="I2274" s="57"/>
    </row>
    <row r="2275" spans="9:9" s="4" customFormat="1" ht="18" x14ac:dyDescent="0.35">
      <c r="I2275" s="57"/>
    </row>
    <row r="2276" spans="9:9" s="4" customFormat="1" ht="18" x14ac:dyDescent="0.35">
      <c r="I2276" s="57"/>
    </row>
    <row r="2277" spans="9:9" s="4" customFormat="1" ht="18" x14ac:dyDescent="0.35">
      <c r="I2277" s="57"/>
    </row>
    <row r="2278" spans="9:9" s="4" customFormat="1" ht="18" x14ac:dyDescent="0.35">
      <c r="I2278" s="57"/>
    </row>
    <row r="2279" spans="9:9" s="4" customFormat="1" ht="18" x14ac:dyDescent="0.35">
      <c r="I2279" s="57"/>
    </row>
    <row r="2280" spans="9:9" s="4" customFormat="1" ht="18" x14ac:dyDescent="0.35">
      <c r="I2280" s="57"/>
    </row>
    <row r="2281" spans="9:9" s="4" customFormat="1" ht="18" x14ac:dyDescent="0.35">
      <c r="I2281" s="57"/>
    </row>
    <row r="2282" spans="9:9" s="4" customFormat="1" ht="18" x14ac:dyDescent="0.35">
      <c r="I2282" s="57"/>
    </row>
    <row r="2283" spans="9:9" s="4" customFormat="1" ht="18" x14ac:dyDescent="0.35">
      <c r="I2283" s="57"/>
    </row>
    <row r="2284" spans="9:9" s="4" customFormat="1" ht="18" x14ac:dyDescent="0.35">
      <c r="I2284" s="57"/>
    </row>
    <row r="2285" spans="9:9" s="4" customFormat="1" ht="18" x14ac:dyDescent="0.35">
      <c r="I2285" s="57"/>
    </row>
    <row r="2286" spans="9:9" s="4" customFormat="1" ht="18" x14ac:dyDescent="0.35">
      <c r="I2286" s="57"/>
    </row>
    <row r="2287" spans="9:9" s="4" customFormat="1" ht="18" x14ac:dyDescent="0.35">
      <c r="I2287" s="57"/>
    </row>
    <row r="2288" spans="9:9" s="4" customFormat="1" ht="18" x14ac:dyDescent="0.35">
      <c r="I2288" s="57"/>
    </row>
    <row r="2289" spans="9:9" s="4" customFormat="1" ht="18" x14ac:dyDescent="0.35">
      <c r="I2289" s="57"/>
    </row>
    <row r="2290" spans="9:9" s="4" customFormat="1" ht="18" x14ac:dyDescent="0.35">
      <c r="I2290" s="57"/>
    </row>
    <row r="2291" spans="9:9" s="4" customFormat="1" ht="18" x14ac:dyDescent="0.35">
      <c r="I2291" s="57"/>
    </row>
    <row r="2292" spans="9:9" s="4" customFormat="1" ht="18" x14ac:dyDescent="0.35">
      <c r="I2292" s="57"/>
    </row>
    <row r="2293" spans="9:9" s="4" customFormat="1" ht="18" x14ac:dyDescent="0.35">
      <c r="I2293" s="57"/>
    </row>
    <row r="2294" spans="9:9" s="4" customFormat="1" ht="18" x14ac:dyDescent="0.35">
      <c r="I2294" s="57"/>
    </row>
    <row r="2295" spans="9:9" s="4" customFormat="1" ht="18" x14ac:dyDescent="0.35">
      <c r="I2295" s="57"/>
    </row>
    <row r="2296" spans="9:9" s="4" customFormat="1" ht="18" x14ac:dyDescent="0.35">
      <c r="I2296" s="57"/>
    </row>
    <row r="2297" spans="9:9" s="4" customFormat="1" ht="18" x14ac:dyDescent="0.35">
      <c r="I2297" s="57"/>
    </row>
    <row r="2298" spans="9:9" s="4" customFormat="1" ht="18" x14ac:dyDescent="0.35">
      <c r="I2298" s="57"/>
    </row>
    <row r="2299" spans="9:9" s="4" customFormat="1" ht="18" x14ac:dyDescent="0.35">
      <c r="I2299" s="57"/>
    </row>
    <row r="2300" spans="9:9" s="4" customFormat="1" ht="18" x14ac:dyDescent="0.35">
      <c r="I2300" s="57"/>
    </row>
    <row r="2301" spans="9:9" s="4" customFormat="1" ht="18" x14ac:dyDescent="0.35">
      <c r="I2301" s="57"/>
    </row>
    <row r="2302" spans="9:9" s="4" customFormat="1" ht="18" x14ac:dyDescent="0.35">
      <c r="I2302" s="57"/>
    </row>
    <row r="2303" spans="9:9" s="4" customFormat="1" ht="18" x14ac:dyDescent="0.35">
      <c r="I2303" s="57"/>
    </row>
    <row r="2304" spans="9:9" s="4" customFormat="1" ht="18" x14ac:dyDescent="0.35">
      <c r="I2304" s="57"/>
    </row>
    <row r="2305" spans="9:9" s="4" customFormat="1" ht="18" x14ac:dyDescent="0.35">
      <c r="I2305" s="57"/>
    </row>
    <row r="2306" spans="9:9" s="4" customFormat="1" ht="18" x14ac:dyDescent="0.35">
      <c r="I2306" s="57"/>
    </row>
    <row r="2307" spans="9:9" s="4" customFormat="1" ht="18" x14ac:dyDescent="0.35">
      <c r="I2307" s="57"/>
    </row>
    <row r="2308" spans="9:9" s="4" customFormat="1" ht="18" x14ac:dyDescent="0.35">
      <c r="I2308" s="57"/>
    </row>
    <row r="2309" spans="9:9" s="4" customFormat="1" ht="18" x14ac:dyDescent="0.35">
      <c r="I2309" s="57"/>
    </row>
    <row r="2310" spans="9:9" s="4" customFormat="1" ht="18" x14ac:dyDescent="0.35">
      <c r="I2310" s="57"/>
    </row>
    <row r="2311" spans="9:9" s="4" customFormat="1" ht="18" x14ac:dyDescent="0.35">
      <c r="I2311" s="57"/>
    </row>
    <row r="2312" spans="9:9" s="4" customFormat="1" ht="18" x14ac:dyDescent="0.35">
      <c r="I2312" s="57"/>
    </row>
    <row r="2313" spans="9:9" s="4" customFormat="1" ht="18" x14ac:dyDescent="0.35">
      <c r="I2313" s="57"/>
    </row>
    <row r="2314" spans="9:9" s="4" customFormat="1" ht="18" x14ac:dyDescent="0.35">
      <c r="I2314" s="57"/>
    </row>
    <row r="2315" spans="9:9" s="4" customFormat="1" ht="18" x14ac:dyDescent="0.35">
      <c r="I2315" s="57"/>
    </row>
    <row r="2316" spans="9:9" s="4" customFormat="1" ht="18" x14ac:dyDescent="0.35">
      <c r="I2316" s="57"/>
    </row>
    <row r="2317" spans="9:9" s="4" customFormat="1" ht="18" x14ac:dyDescent="0.35">
      <c r="I2317" s="57"/>
    </row>
    <row r="2318" spans="9:9" s="4" customFormat="1" ht="18" x14ac:dyDescent="0.35">
      <c r="I2318" s="57"/>
    </row>
    <row r="2319" spans="9:9" s="4" customFormat="1" ht="18" x14ac:dyDescent="0.35">
      <c r="I2319" s="57"/>
    </row>
    <row r="2320" spans="9:9" s="4" customFormat="1" ht="18" x14ac:dyDescent="0.35">
      <c r="I2320" s="57"/>
    </row>
    <row r="2321" spans="9:9" s="4" customFormat="1" ht="18" x14ac:dyDescent="0.35">
      <c r="I2321" s="57"/>
    </row>
    <row r="2322" spans="9:9" s="4" customFormat="1" ht="18" x14ac:dyDescent="0.35">
      <c r="I2322" s="57"/>
    </row>
    <row r="2323" spans="9:9" s="4" customFormat="1" ht="18" x14ac:dyDescent="0.35">
      <c r="I2323" s="57"/>
    </row>
    <row r="2324" spans="9:9" s="4" customFormat="1" ht="18" x14ac:dyDescent="0.35">
      <c r="I2324" s="57"/>
    </row>
    <row r="2325" spans="9:9" s="4" customFormat="1" ht="18" x14ac:dyDescent="0.35">
      <c r="I2325" s="57"/>
    </row>
    <row r="2326" spans="9:9" s="4" customFormat="1" ht="18" x14ac:dyDescent="0.35">
      <c r="I2326" s="57"/>
    </row>
    <row r="2327" spans="9:9" s="4" customFormat="1" ht="18" x14ac:dyDescent="0.35">
      <c r="I2327" s="57"/>
    </row>
    <row r="2328" spans="9:9" s="4" customFormat="1" ht="18" x14ac:dyDescent="0.35">
      <c r="I2328" s="57"/>
    </row>
    <row r="2329" spans="9:9" s="4" customFormat="1" ht="18" x14ac:dyDescent="0.35">
      <c r="I2329" s="57"/>
    </row>
    <row r="2330" spans="9:9" s="4" customFormat="1" ht="18" x14ac:dyDescent="0.35">
      <c r="I2330" s="57"/>
    </row>
    <row r="2331" spans="9:9" s="4" customFormat="1" ht="18" x14ac:dyDescent="0.35">
      <c r="I2331" s="57"/>
    </row>
    <row r="2332" spans="9:9" s="4" customFormat="1" ht="18" x14ac:dyDescent="0.35">
      <c r="I2332" s="57"/>
    </row>
    <row r="2333" spans="9:9" s="4" customFormat="1" ht="18" x14ac:dyDescent="0.35">
      <c r="I2333" s="57"/>
    </row>
    <row r="2334" spans="9:9" s="4" customFormat="1" ht="18" x14ac:dyDescent="0.35">
      <c r="I2334" s="57"/>
    </row>
    <row r="2335" spans="9:9" s="4" customFormat="1" ht="18" x14ac:dyDescent="0.35">
      <c r="I2335" s="57"/>
    </row>
    <row r="2336" spans="9:9" s="4" customFormat="1" ht="18" x14ac:dyDescent="0.35">
      <c r="I2336" s="57"/>
    </row>
    <row r="2337" spans="9:9" s="4" customFormat="1" ht="18" x14ac:dyDescent="0.35">
      <c r="I2337" s="57"/>
    </row>
    <row r="2338" spans="9:9" s="4" customFormat="1" ht="18" x14ac:dyDescent="0.35">
      <c r="I2338" s="57"/>
    </row>
    <row r="2339" spans="9:9" s="4" customFormat="1" ht="18" x14ac:dyDescent="0.35">
      <c r="I2339" s="57"/>
    </row>
    <row r="2340" spans="9:9" s="4" customFormat="1" ht="18" x14ac:dyDescent="0.35">
      <c r="I2340" s="57"/>
    </row>
    <row r="2341" spans="9:9" s="4" customFormat="1" ht="18" x14ac:dyDescent="0.35">
      <c r="I2341" s="57"/>
    </row>
    <row r="2342" spans="9:9" s="4" customFormat="1" ht="18" x14ac:dyDescent="0.35">
      <c r="I2342" s="57"/>
    </row>
    <row r="2343" spans="9:9" s="4" customFormat="1" ht="18" x14ac:dyDescent="0.35">
      <c r="I2343" s="57"/>
    </row>
    <row r="2344" spans="9:9" s="4" customFormat="1" ht="18" x14ac:dyDescent="0.35">
      <c r="I2344" s="57"/>
    </row>
    <row r="2345" spans="9:9" s="4" customFormat="1" ht="18" x14ac:dyDescent="0.35">
      <c r="I2345" s="57"/>
    </row>
    <row r="2346" spans="9:9" s="4" customFormat="1" ht="18" x14ac:dyDescent="0.35">
      <c r="I2346" s="57"/>
    </row>
    <row r="2347" spans="9:9" s="4" customFormat="1" ht="18" x14ac:dyDescent="0.35">
      <c r="I2347" s="57"/>
    </row>
    <row r="2348" spans="9:9" s="4" customFormat="1" ht="18" x14ac:dyDescent="0.35">
      <c r="I2348" s="57"/>
    </row>
    <row r="2349" spans="9:9" s="4" customFormat="1" ht="18" x14ac:dyDescent="0.35">
      <c r="I2349" s="57"/>
    </row>
    <row r="2350" spans="9:9" s="4" customFormat="1" ht="18" x14ac:dyDescent="0.35">
      <c r="I2350" s="57"/>
    </row>
    <row r="2351" spans="9:9" s="4" customFormat="1" ht="18" x14ac:dyDescent="0.35">
      <c r="I2351" s="57"/>
    </row>
    <row r="2352" spans="9:9" s="4" customFormat="1" ht="18" x14ac:dyDescent="0.35">
      <c r="I2352" s="57"/>
    </row>
    <row r="2353" spans="9:9" s="4" customFormat="1" ht="18" x14ac:dyDescent="0.35">
      <c r="I2353" s="57"/>
    </row>
    <row r="2354" spans="9:9" s="4" customFormat="1" ht="18" x14ac:dyDescent="0.35">
      <c r="I2354" s="57"/>
    </row>
    <row r="2355" spans="9:9" s="4" customFormat="1" ht="18" x14ac:dyDescent="0.35">
      <c r="I2355" s="57"/>
    </row>
    <row r="2356" spans="9:9" s="4" customFormat="1" ht="18" x14ac:dyDescent="0.35">
      <c r="I2356" s="57"/>
    </row>
    <row r="2357" spans="9:9" s="4" customFormat="1" ht="18" x14ac:dyDescent="0.35">
      <c r="I2357" s="57"/>
    </row>
    <row r="2358" spans="9:9" s="4" customFormat="1" ht="18" x14ac:dyDescent="0.35">
      <c r="I2358" s="57"/>
    </row>
    <row r="2359" spans="9:9" s="4" customFormat="1" ht="18" x14ac:dyDescent="0.35">
      <c r="I2359" s="57"/>
    </row>
    <row r="2360" spans="9:9" s="4" customFormat="1" ht="18" x14ac:dyDescent="0.35">
      <c r="I2360" s="57"/>
    </row>
    <row r="2361" spans="9:9" s="4" customFormat="1" ht="18" x14ac:dyDescent="0.35">
      <c r="I2361" s="57"/>
    </row>
    <row r="2362" spans="9:9" s="4" customFormat="1" ht="18" x14ac:dyDescent="0.35">
      <c r="I2362" s="57"/>
    </row>
    <row r="2363" spans="9:9" s="4" customFormat="1" ht="18" x14ac:dyDescent="0.35">
      <c r="I2363" s="57"/>
    </row>
    <row r="2364" spans="9:9" s="4" customFormat="1" ht="18" x14ac:dyDescent="0.35">
      <c r="I2364" s="57"/>
    </row>
    <row r="2365" spans="9:9" s="4" customFormat="1" ht="18" x14ac:dyDescent="0.35">
      <c r="I2365" s="57"/>
    </row>
    <row r="2366" spans="9:9" s="4" customFormat="1" ht="18" x14ac:dyDescent="0.35">
      <c r="I2366" s="57"/>
    </row>
    <row r="2367" spans="9:9" s="4" customFormat="1" ht="18" x14ac:dyDescent="0.35">
      <c r="I2367" s="57"/>
    </row>
    <row r="2368" spans="9:9" s="4" customFormat="1" ht="18" x14ac:dyDescent="0.35">
      <c r="I2368" s="57"/>
    </row>
    <row r="2369" spans="9:9" s="4" customFormat="1" ht="18" x14ac:dyDescent="0.35">
      <c r="I2369" s="57"/>
    </row>
    <row r="2370" spans="9:9" s="4" customFormat="1" ht="18" x14ac:dyDescent="0.35">
      <c r="I2370" s="57"/>
    </row>
    <row r="2371" spans="9:9" s="4" customFormat="1" ht="18" x14ac:dyDescent="0.35">
      <c r="I2371" s="57"/>
    </row>
    <row r="2372" spans="9:9" s="4" customFormat="1" ht="18" x14ac:dyDescent="0.35">
      <c r="I2372" s="57"/>
    </row>
    <row r="2373" spans="9:9" s="4" customFormat="1" ht="18" x14ac:dyDescent="0.35">
      <c r="I2373" s="57"/>
    </row>
    <row r="2374" spans="9:9" s="4" customFormat="1" ht="18" x14ac:dyDescent="0.35">
      <c r="I2374" s="57"/>
    </row>
    <row r="2375" spans="9:9" s="4" customFormat="1" ht="18" x14ac:dyDescent="0.35">
      <c r="I2375" s="57"/>
    </row>
    <row r="2376" spans="9:9" s="4" customFormat="1" ht="18" x14ac:dyDescent="0.35">
      <c r="I2376" s="57"/>
    </row>
    <row r="2377" spans="9:9" s="4" customFormat="1" ht="18" x14ac:dyDescent="0.35">
      <c r="I2377" s="57"/>
    </row>
    <row r="2378" spans="9:9" s="4" customFormat="1" ht="18" x14ac:dyDescent="0.35">
      <c r="I2378" s="57"/>
    </row>
    <row r="2379" spans="9:9" s="4" customFormat="1" ht="18" x14ac:dyDescent="0.35">
      <c r="I2379" s="57"/>
    </row>
    <row r="2380" spans="9:9" s="4" customFormat="1" ht="18" x14ac:dyDescent="0.35">
      <c r="I2380" s="57"/>
    </row>
    <row r="2381" spans="9:9" s="4" customFormat="1" ht="18" x14ac:dyDescent="0.35">
      <c r="I2381" s="57"/>
    </row>
    <row r="2382" spans="9:9" s="4" customFormat="1" ht="18" x14ac:dyDescent="0.35">
      <c r="I2382" s="57"/>
    </row>
    <row r="2383" spans="9:9" s="4" customFormat="1" ht="18" x14ac:dyDescent="0.35">
      <c r="I2383" s="57"/>
    </row>
    <row r="2384" spans="9:9" s="4" customFormat="1" ht="18" x14ac:dyDescent="0.35">
      <c r="I2384" s="57"/>
    </row>
    <row r="2385" spans="9:9" s="4" customFormat="1" ht="18" x14ac:dyDescent="0.35">
      <c r="I2385" s="57"/>
    </row>
    <row r="2386" spans="9:9" s="4" customFormat="1" ht="18" x14ac:dyDescent="0.35">
      <c r="I2386" s="57"/>
    </row>
    <row r="2387" spans="9:9" s="4" customFormat="1" ht="18" x14ac:dyDescent="0.35">
      <c r="I2387" s="57"/>
    </row>
    <row r="2388" spans="9:9" s="4" customFormat="1" ht="18" x14ac:dyDescent="0.35">
      <c r="I2388" s="57"/>
    </row>
    <row r="2389" spans="9:9" s="4" customFormat="1" ht="18" x14ac:dyDescent="0.35">
      <c r="I2389" s="57"/>
    </row>
    <row r="2390" spans="9:9" s="4" customFormat="1" ht="18" x14ac:dyDescent="0.35">
      <c r="I2390" s="57"/>
    </row>
    <row r="2391" spans="9:9" s="4" customFormat="1" ht="18" x14ac:dyDescent="0.35">
      <c r="I2391" s="57"/>
    </row>
    <row r="2392" spans="9:9" s="4" customFormat="1" ht="18" x14ac:dyDescent="0.35">
      <c r="I2392" s="57"/>
    </row>
    <row r="2393" spans="9:9" s="4" customFormat="1" ht="18" x14ac:dyDescent="0.35">
      <c r="I2393" s="57"/>
    </row>
    <row r="2394" spans="9:9" s="4" customFormat="1" ht="18" x14ac:dyDescent="0.35">
      <c r="I2394" s="57"/>
    </row>
    <row r="2395" spans="9:9" s="4" customFormat="1" ht="18" x14ac:dyDescent="0.35">
      <c r="I2395" s="57"/>
    </row>
    <row r="2396" spans="9:9" s="4" customFormat="1" ht="18" x14ac:dyDescent="0.35">
      <c r="I2396" s="57"/>
    </row>
    <row r="2397" spans="9:9" s="4" customFormat="1" ht="18" x14ac:dyDescent="0.35">
      <c r="I2397" s="57"/>
    </row>
    <row r="2398" spans="9:9" s="4" customFormat="1" ht="18" x14ac:dyDescent="0.35">
      <c r="I2398" s="57"/>
    </row>
    <row r="2399" spans="9:9" s="4" customFormat="1" ht="18" x14ac:dyDescent="0.35">
      <c r="I2399" s="57"/>
    </row>
    <row r="2400" spans="9:9" s="4" customFormat="1" ht="18" x14ac:dyDescent="0.35">
      <c r="I2400" s="57"/>
    </row>
    <row r="2401" spans="9:9" s="4" customFormat="1" ht="18" x14ac:dyDescent="0.35">
      <c r="I2401" s="57"/>
    </row>
    <row r="2402" spans="9:9" s="4" customFormat="1" ht="18" x14ac:dyDescent="0.35">
      <c r="I2402" s="57"/>
    </row>
    <row r="2403" spans="9:9" s="4" customFormat="1" ht="18" x14ac:dyDescent="0.35">
      <c r="I2403" s="57"/>
    </row>
    <row r="2404" spans="9:9" s="4" customFormat="1" ht="18" x14ac:dyDescent="0.35">
      <c r="I2404" s="57"/>
    </row>
    <row r="2405" spans="9:9" s="4" customFormat="1" ht="18" x14ac:dyDescent="0.35">
      <c r="I2405" s="57"/>
    </row>
    <row r="2406" spans="9:9" s="4" customFormat="1" ht="18" x14ac:dyDescent="0.35">
      <c r="I2406" s="57"/>
    </row>
    <row r="2407" spans="9:9" s="4" customFormat="1" ht="18" x14ac:dyDescent="0.35">
      <c r="I2407" s="57"/>
    </row>
    <row r="2408" spans="9:9" s="4" customFormat="1" ht="18" x14ac:dyDescent="0.35">
      <c r="I2408" s="57"/>
    </row>
    <row r="2409" spans="9:9" s="4" customFormat="1" ht="18" x14ac:dyDescent="0.35">
      <c r="I2409" s="57"/>
    </row>
    <row r="2410" spans="9:9" s="4" customFormat="1" ht="18" x14ac:dyDescent="0.35">
      <c r="I2410" s="57"/>
    </row>
    <row r="2411" spans="9:9" s="4" customFormat="1" ht="18" x14ac:dyDescent="0.35">
      <c r="I2411" s="57"/>
    </row>
    <row r="2412" spans="9:9" s="4" customFormat="1" ht="18" x14ac:dyDescent="0.35">
      <c r="I2412" s="57"/>
    </row>
    <row r="2413" spans="9:9" s="4" customFormat="1" ht="18" x14ac:dyDescent="0.35">
      <c r="I2413" s="57"/>
    </row>
    <row r="2414" spans="9:9" s="4" customFormat="1" ht="18" x14ac:dyDescent="0.35">
      <c r="I2414" s="57"/>
    </row>
    <row r="2415" spans="9:9" s="4" customFormat="1" ht="18" x14ac:dyDescent="0.35">
      <c r="I2415" s="57"/>
    </row>
    <row r="2416" spans="9:9" s="4" customFormat="1" ht="18" x14ac:dyDescent="0.35">
      <c r="I2416" s="57"/>
    </row>
    <row r="2417" spans="9:9" s="4" customFormat="1" ht="18" x14ac:dyDescent="0.35">
      <c r="I2417" s="57"/>
    </row>
    <row r="2418" spans="9:9" s="4" customFormat="1" ht="18" x14ac:dyDescent="0.35">
      <c r="I2418" s="57"/>
    </row>
    <row r="2419" spans="9:9" s="4" customFormat="1" ht="18" x14ac:dyDescent="0.35">
      <c r="I2419" s="57"/>
    </row>
    <row r="2420" spans="9:9" s="4" customFormat="1" ht="18" x14ac:dyDescent="0.35">
      <c r="I2420" s="57"/>
    </row>
    <row r="2421" spans="9:9" s="4" customFormat="1" ht="18" x14ac:dyDescent="0.35">
      <c r="I2421" s="57"/>
    </row>
    <row r="2422" spans="9:9" s="4" customFormat="1" ht="18" x14ac:dyDescent="0.35">
      <c r="I2422" s="57"/>
    </row>
    <row r="2423" spans="9:9" s="4" customFormat="1" ht="18" x14ac:dyDescent="0.35">
      <c r="I2423" s="57"/>
    </row>
    <row r="2424" spans="9:9" s="4" customFormat="1" ht="18" x14ac:dyDescent="0.35">
      <c r="I2424" s="57"/>
    </row>
    <row r="2425" spans="9:9" s="4" customFormat="1" ht="18" x14ac:dyDescent="0.35">
      <c r="I2425" s="57"/>
    </row>
    <row r="2426" spans="9:9" s="4" customFormat="1" ht="18" x14ac:dyDescent="0.35">
      <c r="I2426" s="57"/>
    </row>
    <row r="2427" spans="9:9" s="4" customFormat="1" ht="18" x14ac:dyDescent="0.35">
      <c r="I2427" s="57"/>
    </row>
    <row r="2428" spans="9:9" s="4" customFormat="1" ht="18" x14ac:dyDescent="0.35">
      <c r="I2428" s="57"/>
    </row>
    <row r="2429" spans="9:9" s="4" customFormat="1" ht="18" x14ac:dyDescent="0.35">
      <c r="I2429" s="57"/>
    </row>
    <row r="2430" spans="9:9" s="4" customFormat="1" ht="18" x14ac:dyDescent="0.35">
      <c r="I2430" s="57"/>
    </row>
    <row r="2431" spans="9:9" s="4" customFormat="1" ht="18" x14ac:dyDescent="0.35">
      <c r="I2431" s="57"/>
    </row>
    <row r="2432" spans="9:9" s="4" customFormat="1" ht="18" x14ac:dyDescent="0.35">
      <c r="I2432" s="57"/>
    </row>
    <row r="2433" spans="9:9" s="4" customFormat="1" ht="18" x14ac:dyDescent="0.35">
      <c r="I2433" s="57"/>
    </row>
    <row r="2434" spans="9:9" s="4" customFormat="1" ht="18" x14ac:dyDescent="0.35">
      <c r="I2434" s="57"/>
    </row>
    <row r="2435" spans="9:9" s="4" customFormat="1" ht="18" x14ac:dyDescent="0.35">
      <c r="I2435" s="57"/>
    </row>
    <row r="2436" spans="9:9" s="4" customFormat="1" ht="18" x14ac:dyDescent="0.35">
      <c r="I2436" s="57"/>
    </row>
    <row r="2437" spans="9:9" s="4" customFormat="1" ht="18" x14ac:dyDescent="0.35">
      <c r="I2437" s="57"/>
    </row>
    <row r="2438" spans="9:9" s="4" customFormat="1" ht="18" x14ac:dyDescent="0.35">
      <c r="I2438" s="57"/>
    </row>
    <row r="2439" spans="9:9" s="4" customFormat="1" ht="18" x14ac:dyDescent="0.35">
      <c r="I2439" s="57"/>
    </row>
    <row r="2440" spans="9:9" s="4" customFormat="1" ht="18" x14ac:dyDescent="0.35">
      <c r="I2440" s="57"/>
    </row>
    <row r="2441" spans="9:9" s="4" customFormat="1" ht="18" x14ac:dyDescent="0.35">
      <c r="I2441" s="57"/>
    </row>
    <row r="2442" spans="9:9" s="4" customFormat="1" ht="18" x14ac:dyDescent="0.35">
      <c r="I2442" s="57"/>
    </row>
    <row r="2443" spans="9:9" s="4" customFormat="1" ht="18" x14ac:dyDescent="0.35">
      <c r="I2443" s="57"/>
    </row>
    <row r="2444" spans="9:9" s="4" customFormat="1" ht="18" x14ac:dyDescent="0.35">
      <c r="I2444" s="57"/>
    </row>
    <row r="2445" spans="9:9" s="4" customFormat="1" ht="18" x14ac:dyDescent="0.35">
      <c r="I2445" s="57"/>
    </row>
    <row r="2446" spans="9:9" s="4" customFormat="1" ht="18" x14ac:dyDescent="0.35">
      <c r="I2446" s="57"/>
    </row>
    <row r="2447" spans="9:9" s="4" customFormat="1" ht="18" x14ac:dyDescent="0.35">
      <c r="I2447" s="57"/>
    </row>
    <row r="2448" spans="9:9" s="4" customFormat="1" ht="18" x14ac:dyDescent="0.35">
      <c r="I2448" s="57"/>
    </row>
    <row r="2449" spans="9:9" s="4" customFormat="1" ht="18" x14ac:dyDescent="0.35">
      <c r="I2449" s="57"/>
    </row>
    <row r="2450" spans="9:9" s="4" customFormat="1" ht="18" x14ac:dyDescent="0.35">
      <c r="I2450" s="57"/>
    </row>
    <row r="2451" spans="9:9" s="4" customFormat="1" ht="18" x14ac:dyDescent="0.35">
      <c r="I2451" s="57"/>
    </row>
    <row r="2452" spans="9:9" s="4" customFormat="1" ht="18" x14ac:dyDescent="0.35">
      <c r="I2452" s="57"/>
    </row>
    <row r="2453" spans="9:9" s="4" customFormat="1" ht="18" x14ac:dyDescent="0.35">
      <c r="I2453" s="57"/>
    </row>
    <row r="2454" spans="9:9" s="4" customFormat="1" ht="18" x14ac:dyDescent="0.35">
      <c r="I2454" s="57"/>
    </row>
    <row r="2455" spans="9:9" s="4" customFormat="1" ht="18" x14ac:dyDescent="0.35">
      <c r="I2455" s="57"/>
    </row>
    <row r="2456" spans="9:9" s="4" customFormat="1" ht="18" x14ac:dyDescent="0.35">
      <c r="I2456" s="57"/>
    </row>
    <row r="2457" spans="9:9" s="4" customFormat="1" ht="18" x14ac:dyDescent="0.35">
      <c r="I2457" s="57"/>
    </row>
    <row r="2458" spans="9:9" s="4" customFormat="1" ht="18" x14ac:dyDescent="0.35">
      <c r="I2458" s="57"/>
    </row>
    <row r="2459" spans="9:9" s="4" customFormat="1" ht="18" x14ac:dyDescent="0.35">
      <c r="I2459" s="57"/>
    </row>
    <row r="2460" spans="9:9" s="4" customFormat="1" ht="18" x14ac:dyDescent="0.35">
      <c r="I2460" s="57"/>
    </row>
    <row r="2461" spans="9:9" s="4" customFormat="1" ht="18" x14ac:dyDescent="0.35">
      <c r="I2461" s="57"/>
    </row>
    <row r="2462" spans="9:9" s="4" customFormat="1" ht="18" x14ac:dyDescent="0.35">
      <c r="I2462" s="57"/>
    </row>
    <row r="2463" spans="9:9" s="4" customFormat="1" ht="18" x14ac:dyDescent="0.35">
      <c r="I2463" s="57"/>
    </row>
    <row r="2464" spans="9:9" s="4" customFormat="1" ht="18" x14ac:dyDescent="0.35">
      <c r="I2464" s="57"/>
    </row>
    <row r="2465" spans="9:9" s="4" customFormat="1" ht="18" x14ac:dyDescent="0.35">
      <c r="I2465" s="57"/>
    </row>
    <row r="2466" spans="9:9" s="4" customFormat="1" ht="18" x14ac:dyDescent="0.35">
      <c r="I2466" s="57"/>
    </row>
    <row r="2467" spans="9:9" s="4" customFormat="1" ht="18" x14ac:dyDescent="0.35">
      <c r="I2467" s="57"/>
    </row>
    <row r="2468" spans="9:9" s="4" customFormat="1" ht="18" x14ac:dyDescent="0.35">
      <c r="I2468" s="57"/>
    </row>
    <row r="2469" spans="9:9" s="4" customFormat="1" ht="18" x14ac:dyDescent="0.35">
      <c r="I2469" s="57"/>
    </row>
    <row r="2470" spans="9:9" s="4" customFormat="1" ht="18" x14ac:dyDescent="0.35">
      <c r="I2470" s="57"/>
    </row>
    <row r="2471" spans="9:9" s="4" customFormat="1" ht="18" x14ac:dyDescent="0.35">
      <c r="I2471" s="57"/>
    </row>
    <row r="2472" spans="9:9" s="4" customFormat="1" ht="18" x14ac:dyDescent="0.35">
      <c r="I2472" s="57"/>
    </row>
    <row r="2473" spans="9:9" s="4" customFormat="1" ht="18" x14ac:dyDescent="0.35">
      <c r="I2473" s="57"/>
    </row>
    <row r="2474" spans="9:9" s="4" customFormat="1" ht="18" x14ac:dyDescent="0.35">
      <c r="I2474" s="57"/>
    </row>
    <row r="2475" spans="9:9" s="4" customFormat="1" ht="18" x14ac:dyDescent="0.35">
      <c r="I2475" s="57"/>
    </row>
    <row r="2476" spans="9:9" s="4" customFormat="1" ht="18" x14ac:dyDescent="0.35">
      <c r="I2476" s="57"/>
    </row>
    <row r="2477" spans="9:9" s="4" customFormat="1" ht="18" x14ac:dyDescent="0.35">
      <c r="I2477" s="57"/>
    </row>
    <row r="2478" spans="9:9" s="4" customFormat="1" ht="18" x14ac:dyDescent="0.35">
      <c r="I2478" s="57"/>
    </row>
    <row r="2479" spans="9:9" s="4" customFormat="1" ht="18" x14ac:dyDescent="0.35">
      <c r="I2479" s="57"/>
    </row>
    <row r="2480" spans="9:9" s="4" customFormat="1" ht="18" x14ac:dyDescent="0.35">
      <c r="I2480" s="57"/>
    </row>
    <row r="2481" spans="9:9" s="4" customFormat="1" ht="18" x14ac:dyDescent="0.35">
      <c r="I2481" s="57"/>
    </row>
    <row r="2482" spans="9:9" s="4" customFormat="1" ht="18" x14ac:dyDescent="0.35">
      <c r="I2482" s="57"/>
    </row>
    <row r="2483" spans="9:9" s="4" customFormat="1" ht="18" x14ac:dyDescent="0.35">
      <c r="I2483" s="57"/>
    </row>
    <row r="2484" spans="9:9" s="4" customFormat="1" ht="18" x14ac:dyDescent="0.35">
      <c r="I2484" s="57"/>
    </row>
    <row r="2485" spans="9:9" s="4" customFormat="1" ht="18" x14ac:dyDescent="0.35">
      <c r="I2485" s="57"/>
    </row>
    <row r="2486" spans="9:9" s="4" customFormat="1" ht="18" x14ac:dyDescent="0.35">
      <c r="I2486" s="57"/>
    </row>
    <row r="2487" spans="9:9" s="4" customFormat="1" ht="18" x14ac:dyDescent="0.35">
      <c r="I2487" s="57"/>
    </row>
    <row r="2488" spans="9:9" s="4" customFormat="1" ht="18" x14ac:dyDescent="0.35">
      <c r="I2488" s="57"/>
    </row>
    <row r="2489" spans="9:9" s="4" customFormat="1" ht="18" x14ac:dyDescent="0.35">
      <c r="I2489" s="57"/>
    </row>
    <row r="2490" spans="9:9" s="4" customFormat="1" ht="18" x14ac:dyDescent="0.35">
      <c r="I2490" s="57"/>
    </row>
    <row r="2491" spans="9:9" s="4" customFormat="1" ht="18" x14ac:dyDescent="0.35">
      <c r="I2491" s="57"/>
    </row>
    <row r="2492" spans="9:9" s="4" customFormat="1" ht="18" x14ac:dyDescent="0.35">
      <c r="I2492" s="57"/>
    </row>
    <row r="2493" spans="9:9" s="4" customFormat="1" ht="18" x14ac:dyDescent="0.35">
      <c r="I2493" s="57"/>
    </row>
    <row r="2494" spans="9:9" s="4" customFormat="1" ht="18" x14ac:dyDescent="0.35">
      <c r="I2494" s="57"/>
    </row>
    <row r="2495" spans="9:9" s="4" customFormat="1" ht="18" x14ac:dyDescent="0.35">
      <c r="I2495" s="57"/>
    </row>
    <row r="2496" spans="9:9" s="4" customFormat="1" ht="18" x14ac:dyDescent="0.35">
      <c r="I2496" s="57"/>
    </row>
    <row r="2497" spans="9:9" s="4" customFormat="1" ht="18" x14ac:dyDescent="0.35">
      <c r="I2497" s="57"/>
    </row>
    <row r="2498" spans="9:9" s="4" customFormat="1" ht="18" x14ac:dyDescent="0.35">
      <c r="I2498" s="57"/>
    </row>
    <row r="2499" spans="9:9" s="4" customFormat="1" ht="18" x14ac:dyDescent="0.35">
      <c r="I2499" s="57"/>
    </row>
    <row r="2500" spans="9:9" s="4" customFormat="1" ht="18" x14ac:dyDescent="0.35">
      <c r="I2500" s="57"/>
    </row>
    <row r="2501" spans="9:9" s="4" customFormat="1" ht="18" x14ac:dyDescent="0.35">
      <c r="I2501" s="57"/>
    </row>
    <row r="2502" spans="9:9" s="4" customFormat="1" ht="18" x14ac:dyDescent="0.35">
      <c r="I2502" s="57"/>
    </row>
    <row r="2503" spans="9:9" s="4" customFormat="1" ht="18" x14ac:dyDescent="0.35">
      <c r="I2503" s="57"/>
    </row>
    <row r="2504" spans="9:9" s="4" customFormat="1" ht="18" x14ac:dyDescent="0.35">
      <c r="I2504" s="57"/>
    </row>
    <row r="2505" spans="9:9" s="4" customFormat="1" ht="18" x14ac:dyDescent="0.35">
      <c r="I2505" s="57"/>
    </row>
    <row r="2506" spans="9:9" s="4" customFormat="1" ht="18" x14ac:dyDescent="0.35">
      <c r="I2506" s="57"/>
    </row>
    <row r="2507" spans="9:9" s="4" customFormat="1" ht="18" x14ac:dyDescent="0.35">
      <c r="I2507" s="57"/>
    </row>
    <row r="2508" spans="9:9" s="4" customFormat="1" ht="18" x14ac:dyDescent="0.35">
      <c r="I2508" s="57"/>
    </row>
    <row r="2509" spans="9:9" s="4" customFormat="1" ht="18" x14ac:dyDescent="0.35">
      <c r="I2509" s="57"/>
    </row>
    <row r="2510" spans="9:9" s="4" customFormat="1" ht="18" x14ac:dyDescent="0.35">
      <c r="I2510" s="57"/>
    </row>
    <row r="2511" spans="9:9" s="4" customFormat="1" ht="18" x14ac:dyDescent="0.35">
      <c r="I2511" s="57"/>
    </row>
    <row r="2512" spans="9:9" s="4" customFormat="1" ht="18" x14ac:dyDescent="0.35">
      <c r="I2512" s="57"/>
    </row>
    <row r="2513" spans="9:9" s="4" customFormat="1" ht="18" x14ac:dyDescent="0.35">
      <c r="I2513" s="57"/>
    </row>
    <row r="2514" spans="9:9" s="4" customFormat="1" ht="18" x14ac:dyDescent="0.35">
      <c r="I2514" s="57"/>
    </row>
    <row r="2515" spans="9:9" s="4" customFormat="1" ht="18" x14ac:dyDescent="0.35">
      <c r="I2515" s="57"/>
    </row>
    <row r="2516" spans="9:9" s="4" customFormat="1" ht="18" x14ac:dyDescent="0.35">
      <c r="I2516" s="57"/>
    </row>
    <row r="2517" spans="9:9" s="4" customFormat="1" ht="18" x14ac:dyDescent="0.35">
      <c r="I2517" s="57"/>
    </row>
    <row r="2518" spans="9:9" s="4" customFormat="1" ht="18" x14ac:dyDescent="0.35">
      <c r="I2518" s="57"/>
    </row>
    <row r="2519" spans="9:9" s="4" customFormat="1" ht="18" x14ac:dyDescent="0.35">
      <c r="I2519" s="57"/>
    </row>
    <row r="2520" spans="9:9" s="4" customFormat="1" ht="18" x14ac:dyDescent="0.35">
      <c r="I2520" s="57"/>
    </row>
    <row r="2521" spans="9:9" s="4" customFormat="1" ht="18" x14ac:dyDescent="0.35">
      <c r="I2521" s="57"/>
    </row>
    <row r="2522" spans="9:9" s="4" customFormat="1" ht="18" x14ac:dyDescent="0.35">
      <c r="I2522" s="57"/>
    </row>
    <row r="2523" spans="9:9" s="4" customFormat="1" ht="18" x14ac:dyDescent="0.35">
      <c r="I2523" s="57"/>
    </row>
    <row r="2524" spans="9:9" s="4" customFormat="1" ht="18" x14ac:dyDescent="0.35">
      <c r="I2524" s="57"/>
    </row>
    <row r="2525" spans="9:9" s="4" customFormat="1" ht="18" x14ac:dyDescent="0.35">
      <c r="I2525" s="57"/>
    </row>
    <row r="2526" spans="9:9" s="4" customFormat="1" ht="18" x14ac:dyDescent="0.35">
      <c r="I2526" s="57"/>
    </row>
    <row r="2527" spans="9:9" s="4" customFormat="1" ht="18" x14ac:dyDescent="0.35">
      <c r="I2527" s="57"/>
    </row>
    <row r="2528" spans="9:9" s="4" customFormat="1" ht="18" x14ac:dyDescent="0.35">
      <c r="I2528" s="57"/>
    </row>
    <row r="2529" spans="9:9" s="4" customFormat="1" ht="18" x14ac:dyDescent="0.35">
      <c r="I2529" s="57"/>
    </row>
    <row r="2530" spans="9:9" s="4" customFormat="1" ht="18" x14ac:dyDescent="0.35">
      <c r="I2530" s="57"/>
    </row>
    <row r="2531" spans="9:9" s="4" customFormat="1" ht="18" x14ac:dyDescent="0.35">
      <c r="I2531" s="57"/>
    </row>
    <row r="2532" spans="9:9" s="4" customFormat="1" ht="18" x14ac:dyDescent="0.35">
      <c r="I2532" s="57"/>
    </row>
    <row r="2533" spans="9:9" s="4" customFormat="1" ht="18" x14ac:dyDescent="0.35">
      <c r="I2533" s="57"/>
    </row>
    <row r="2534" spans="9:9" s="4" customFormat="1" ht="18" x14ac:dyDescent="0.35">
      <c r="I2534" s="57"/>
    </row>
    <row r="2535" spans="9:9" s="4" customFormat="1" ht="18" x14ac:dyDescent="0.35">
      <c r="I2535" s="57"/>
    </row>
    <row r="2536" spans="9:9" s="4" customFormat="1" ht="18" x14ac:dyDescent="0.35">
      <c r="I2536" s="57"/>
    </row>
    <row r="2537" spans="9:9" s="4" customFormat="1" ht="18" x14ac:dyDescent="0.35">
      <c r="I2537" s="57"/>
    </row>
    <row r="2538" spans="9:9" s="4" customFormat="1" ht="18" x14ac:dyDescent="0.35">
      <c r="I2538" s="57"/>
    </row>
    <row r="2539" spans="9:9" s="4" customFormat="1" ht="18" x14ac:dyDescent="0.35">
      <c r="I2539" s="57"/>
    </row>
    <row r="2540" spans="9:9" s="4" customFormat="1" ht="18" x14ac:dyDescent="0.35">
      <c r="I2540" s="57"/>
    </row>
    <row r="2541" spans="9:9" s="4" customFormat="1" ht="18" x14ac:dyDescent="0.35">
      <c r="I2541" s="57"/>
    </row>
    <row r="2542" spans="9:9" s="4" customFormat="1" ht="18" x14ac:dyDescent="0.35">
      <c r="I2542" s="57"/>
    </row>
    <row r="2543" spans="9:9" s="4" customFormat="1" ht="18" x14ac:dyDescent="0.35">
      <c r="I2543" s="57"/>
    </row>
    <row r="2544" spans="9:9" s="4" customFormat="1" ht="18" x14ac:dyDescent="0.35">
      <c r="I2544" s="57"/>
    </row>
    <row r="2545" spans="9:9" s="4" customFormat="1" ht="18" x14ac:dyDescent="0.35">
      <c r="I2545" s="57"/>
    </row>
    <row r="2546" spans="9:9" s="4" customFormat="1" ht="18" x14ac:dyDescent="0.35">
      <c r="I2546" s="57"/>
    </row>
    <row r="2547" spans="9:9" s="4" customFormat="1" ht="18" x14ac:dyDescent="0.35">
      <c r="I2547" s="57"/>
    </row>
    <row r="2548" spans="9:9" s="4" customFormat="1" ht="18" x14ac:dyDescent="0.35">
      <c r="I2548" s="57"/>
    </row>
    <row r="2549" spans="9:9" s="4" customFormat="1" ht="18" x14ac:dyDescent="0.35">
      <c r="I2549" s="57"/>
    </row>
    <row r="2550" spans="9:9" s="4" customFormat="1" ht="18" x14ac:dyDescent="0.35">
      <c r="I2550" s="57"/>
    </row>
    <row r="2551" spans="9:9" s="4" customFormat="1" ht="18" x14ac:dyDescent="0.35">
      <c r="I2551" s="57"/>
    </row>
    <row r="2552" spans="9:9" s="4" customFormat="1" ht="18" x14ac:dyDescent="0.35">
      <c r="I2552" s="57"/>
    </row>
    <row r="2553" spans="9:9" s="4" customFormat="1" ht="18" x14ac:dyDescent="0.35">
      <c r="I2553" s="57"/>
    </row>
    <row r="2554" spans="9:9" s="4" customFormat="1" ht="18" x14ac:dyDescent="0.35">
      <c r="I2554" s="57"/>
    </row>
    <row r="2555" spans="9:9" s="4" customFormat="1" ht="18" x14ac:dyDescent="0.35">
      <c r="I2555" s="57"/>
    </row>
    <row r="2556" spans="9:9" s="4" customFormat="1" ht="18" x14ac:dyDescent="0.35">
      <c r="I2556" s="57"/>
    </row>
    <row r="2557" spans="9:9" s="4" customFormat="1" ht="18" x14ac:dyDescent="0.35">
      <c r="I2557" s="57"/>
    </row>
    <row r="2558" spans="9:9" s="4" customFormat="1" ht="18" x14ac:dyDescent="0.35">
      <c r="I2558" s="57"/>
    </row>
    <row r="2559" spans="9:9" s="4" customFormat="1" ht="18" x14ac:dyDescent="0.35">
      <c r="I2559" s="57"/>
    </row>
    <row r="2560" spans="9:9" s="4" customFormat="1" ht="18" x14ac:dyDescent="0.35">
      <c r="I2560" s="57"/>
    </row>
    <row r="2561" spans="9:9" s="4" customFormat="1" ht="18" x14ac:dyDescent="0.35">
      <c r="I2561" s="57"/>
    </row>
    <row r="2562" spans="9:9" s="4" customFormat="1" ht="18" x14ac:dyDescent="0.35">
      <c r="I2562" s="57"/>
    </row>
    <row r="2563" spans="9:9" s="4" customFormat="1" ht="18" x14ac:dyDescent="0.35">
      <c r="I2563" s="57"/>
    </row>
    <row r="2564" spans="9:9" s="4" customFormat="1" ht="18" x14ac:dyDescent="0.35">
      <c r="I2564" s="57"/>
    </row>
    <row r="2565" spans="9:9" s="4" customFormat="1" ht="18" x14ac:dyDescent="0.35">
      <c r="I2565" s="57"/>
    </row>
    <row r="2566" spans="9:9" s="4" customFormat="1" ht="18" x14ac:dyDescent="0.35">
      <c r="I2566" s="57"/>
    </row>
    <row r="2567" spans="9:9" s="4" customFormat="1" ht="18" x14ac:dyDescent="0.35">
      <c r="I2567" s="57"/>
    </row>
    <row r="2568" spans="9:9" s="4" customFormat="1" ht="18" x14ac:dyDescent="0.35">
      <c r="I2568" s="57"/>
    </row>
    <row r="2569" spans="9:9" s="4" customFormat="1" ht="18" x14ac:dyDescent="0.35">
      <c r="I2569" s="57"/>
    </row>
    <row r="2570" spans="9:9" s="4" customFormat="1" ht="18" x14ac:dyDescent="0.35">
      <c r="I2570" s="57"/>
    </row>
    <row r="2571" spans="9:9" s="4" customFormat="1" ht="18" x14ac:dyDescent="0.35">
      <c r="I2571" s="57"/>
    </row>
    <row r="2572" spans="9:9" s="4" customFormat="1" ht="18" x14ac:dyDescent="0.35">
      <c r="I2572" s="57"/>
    </row>
    <row r="2573" spans="9:9" s="4" customFormat="1" ht="18" x14ac:dyDescent="0.35">
      <c r="I2573" s="57"/>
    </row>
    <row r="2574" spans="9:9" s="4" customFormat="1" ht="18" x14ac:dyDescent="0.35">
      <c r="I2574" s="57"/>
    </row>
    <row r="2575" spans="9:9" s="4" customFormat="1" ht="18" x14ac:dyDescent="0.35">
      <c r="I2575" s="57"/>
    </row>
    <row r="2576" spans="9:9" s="4" customFormat="1" ht="18" x14ac:dyDescent="0.35">
      <c r="I2576" s="57"/>
    </row>
    <row r="2577" spans="9:9" s="4" customFormat="1" ht="18" x14ac:dyDescent="0.35">
      <c r="I2577" s="57"/>
    </row>
    <row r="2578" spans="9:9" s="4" customFormat="1" ht="18" x14ac:dyDescent="0.35">
      <c r="I2578" s="57"/>
    </row>
    <row r="2579" spans="9:9" s="4" customFormat="1" ht="18" x14ac:dyDescent="0.35">
      <c r="I2579" s="57"/>
    </row>
    <row r="2580" spans="9:9" s="4" customFormat="1" ht="18" x14ac:dyDescent="0.35">
      <c r="I2580" s="57"/>
    </row>
    <row r="2581" spans="9:9" s="4" customFormat="1" ht="18" x14ac:dyDescent="0.35">
      <c r="I2581" s="57"/>
    </row>
    <row r="2582" spans="9:9" s="4" customFormat="1" ht="18" x14ac:dyDescent="0.35">
      <c r="I2582" s="57"/>
    </row>
    <row r="2583" spans="9:9" s="4" customFormat="1" ht="18" x14ac:dyDescent="0.35">
      <c r="I2583" s="57"/>
    </row>
    <row r="2584" spans="9:9" s="4" customFormat="1" ht="18" x14ac:dyDescent="0.35">
      <c r="I2584" s="57"/>
    </row>
    <row r="2585" spans="9:9" s="4" customFormat="1" ht="18" x14ac:dyDescent="0.35">
      <c r="I2585" s="57"/>
    </row>
    <row r="2586" spans="9:9" s="4" customFormat="1" ht="18" x14ac:dyDescent="0.35">
      <c r="I2586" s="57"/>
    </row>
    <row r="2587" spans="9:9" s="4" customFormat="1" ht="18" x14ac:dyDescent="0.35">
      <c r="I2587" s="57"/>
    </row>
    <row r="2588" spans="9:9" s="4" customFormat="1" ht="18" x14ac:dyDescent="0.35">
      <c r="I2588" s="57"/>
    </row>
    <row r="2589" spans="9:9" s="4" customFormat="1" ht="18" x14ac:dyDescent="0.35">
      <c r="I2589" s="57"/>
    </row>
    <row r="2590" spans="9:9" s="4" customFormat="1" ht="18" x14ac:dyDescent="0.35">
      <c r="I2590" s="57"/>
    </row>
    <row r="2591" spans="9:9" s="4" customFormat="1" ht="18" x14ac:dyDescent="0.35">
      <c r="I2591" s="57"/>
    </row>
    <row r="2592" spans="9:9" s="4" customFormat="1" ht="18" x14ac:dyDescent="0.35">
      <c r="I2592" s="57"/>
    </row>
    <row r="2593" spans="9:9" s="4" customFormat="1" ht="18" x14ac:dyDescent="0.35">
      <c r="I2593" s="57"/>
    </row>
    <row r="2594" spans="9:9" s="4" customFormat="1" ht="18" x14ac:dyDescent="0.35">
      <c r="I2594" s="57"/>
    </row>
    <row r="2595" spans="9:9" s="4" customFormat="1" ht="18" x14ac:dyDescent="0.35">
      <c r="I2595" s="57"/>
    </row>
    <row r="2596" spans="9:9" s="4" customFormat="1" ht="18" x14ac:dyDescent="0.35">
      <c r="I2596" s="57"/>
    </row>
    <row r="2597" spans="9:9" s="4" customFormat="1" ht="18" x14ac:dyDescent="0.35">
      <c r="I2597" s="57"/>
    </row>
    <row r="2598" spans="9:9" s="4" customFormat="1" ht="18" x14ac:dyDescent="0.35">
      <c r="I2598" s="57"/>
    </row>
    <row r="2599" spans="9:9" s="4" customFormat="1" ht="18" x14ac:dyDescent="0.35">
      <c r="I2599" s="57"/>
    </row>
    <row r="2600" spans="9:9" s="4" customFormat="1" ht="18" x14ac:dyDescent="0.35">
      <c r="I2600" s="57"/>
    </row>
    <row r="2601" spans="9:9" s="4" customFormat="1" ht="18" x14ac:dyDescent="0.35">
      <c r="I2601" s="57"/>
    </row>
    <row r="2602" spans="9:9" s="4" customFormat="1" ht="18" x14ac:dyDescent="0.35">
      <c r="I2602" s="57"/>
    </row>
    <row r="2603" spans="9:9" s="4" customFormat="1" ht="18" x14ac:dyDescent="0.35">
      <c r="I2603" s="57"/>
    </row>
    <row r="2604" spans="9:9" s="4" customFormat="1" ht="18" x14ac:dyDescent="0.35">
      <c r="I2604" s="57"/>
    </row>
    <row r="2605" spans="9:9" s="4" customFormat="1" ht="18" x14ac:dyDescent="0.35">
      <c r="I2605" s="57"/>
    </row>
    <row r="2606" spans="9:9" s="4" customFormat="1" ht="18" x14ac:dyDescent="0.35">
      <c r="I2606" s="57"/>
    </row>
    <row r="2607" spans="9:9" s="4" customFormat="1" ht="18" x14ac:dyDescent="0.35">
      <c r="I2607" s="57"/>
    </row>
    <row r="2608" spans="9:9" s="4" customFormat="1" ht="18" x14ac:dyDescent="0.35">
      <c r="I2608" s="57"/>
    </row>
    <row r="2609" spans="9:9" s="4" customFormat="1" ht="18" x14ac:dyDescent="0.35">
      <c r="I2609" s="57"/>
    </row>
    <row r="2610" spans="9:9" s="4" customFormat="1" ht="18" x14ac:dyDescent="0.35">
      <c r="I2610" s="57"/>
    </row>
    <row r="2611" spans="9:9" s="4" customFormat="1" ht="18" x14ac:dyDescent="0.35">
      <c r="I2611" s="57"/>
    </row>
    <row r="2612" spans="9:9" s="4" customFormat="1" ht="18" x14ac:dyDescent="0.35">
      <c r="I2612" s="57"/>
    </row>
    <row r="2613" spans="9:9" s="4" customFormat="1" ht="18" x14ac:dyDescent="0.35">
      <c r="I2613" s="57"/>
    </row>
    <row r="2614" spans="9:9" s="4" customFormat="1" ht="18" x14ac:dyDescent="0.35">
      <c r="I2614" s="57"/>
    </row>
    <row r="2615" spans="9:9" s="4" customFormat="1" ht="18" x14ac:dyDescent="0.35">
      <c r="I2615" s="57"/>
    </row>
    <row r="2616" spans="9:9" s="4" customFormat="1" ht="18" x14ac:dyDescent="0.35">
      <c r="I2616" s="57"/>
    </row>
    <row r="2617" spans="9:9" s="4" customFormat="1" ht="18" x14ac:dyDescent="0.35">
      <c r="I2617" s="57"/>
    </row>
    <row r="2618" spans="9:9" s="4" customFormat="1" ht="18" x14ac:dyDescent="0.35">
      <c r="I2618" s="57"/>
    </row>
    <row r="2619" spans="9:9" s="4" customFormat="1" ht="18" x14ac:dyDescent="0.35">
      <c r="I2619" s="57"/>
    </row>
    <row r="2620" spans="9:9" s="4" customFormat="1" ht="18" x14ac:dyDescent="0.35">
      <c r="I2620" s="57"/>
    </row>
    <row r="2621" spans="9:9" s="4" customFormat="1" ht="18" x14ac:dyDescent="0.35">
      <c r="I2621" s="57"/>
    </row>
    <row r="2622" spans="9:9" s="4" customFormat="1" ht="18" x14ac:dyDescent="0.35">
      <c r="I2622" s="57"/>
    </row>
    <row r="2623" spans="9:9" s="4" customFormat="1" ht="18" x14ac:dyDescent="0.35">
      <c r="I2623" s="57"/>
    </row>
    <row r="2624" spans="9:9" s="4" customFormat="1" ht="18" x14ac:dyDescent="0.35">
      <c r="I2624" s="57"/>
    </row>
    <row r="2625" spans="9:9" s="4" customFormat="1" ht="18" x14ac:dyDescent="0.35">
      <c r="I2625" s="57"/>
    </row>
    <row r="2626" spans="9:9" s="4" customFormat="1" ht="18" x14ac:dyDescent="0.35">
      <c r="I2626" s="57"/>
    </row>
    <row r="2627" spans="9:9" s="4" customFormat="1" ht="18" x14ac:dyDescent="0.35">
      <c r="I2627" s="57"/>
    </row>
    <row r="2628" spans="9:9" s="4" customFormat="1" ht="18" x14ac:dyDescent="0.35">
      <c r="I2628" s="57"/>
    </row>
    <row r="2629" spans="9:9" s="4" customFormat="1" ht="18" x14ac:dyDescent="0.35">
      <c r="I2629" s="57"/>
    </row>
    <row r="2630" spans="9:9" s="4" customFormat="1" ht="18" x14ac:dyDescent="0.35">
      <c r="I2630" s="57"/>
    </row>
    <row r="2631" spans="9:9" s="4" customFormat="1" ht="18" x14ac:dyDescent="0.35">
      <c r="I2631" s="57"/>
    </row>
    <row r="2632" spans="9:9" s="4" customFormat="1" ht="18" x14ac:dyDescent="0.35">
      <c r="I2632" s="57"/>
    </row>
    <row r="2633" spans="9:9" s="4" customFormat="1" ht="18" x14ac:dyDescent="0.35">
      <c r="I2633" s="57"/>
    </row>
    <row r="2634" spans="9:9" s="4" customFormat="1" ht="18" x14ac:dyDescent="0.35">
      <c r="I2634" s="57"/>
    </row>
    <row r="2635" spans="9:9" s="4" customFormat="1" ht="18" x14ac:dyDescent="0.35">
      <c r="I2635" s="57"/>
    </row>
    <row r="2636" spans="9:9" s="4" customFormat="1" ht="18" x14ac:dyDescent="0.35">
      <c r="I2636" s="57"/>
    </row>
    <row r="2637" spans="9:9" s="4" customFormat="1" ht="18" x14ac:dyDescent="0.35">
      <c r="I2637" s="57"/>
    </row>
    <row r="2638" spans="9:9" s="4" customFormat="1" ht="18" x14ac:dyDescent="0.35">
      <c r="I2638" s="57"/>
    </row>
    <row r="2639" spans="9:9" s="4" customFormat="1" ht="18" x14ac:dyDescent="0.35">
      <c r="I2639" s="57"/>
    </row>
    <row r="2640" spans="9:9" s="4" customFormat="1" ht="18" x14ac:dyDescent="0.35">
      <c r="I2640" s="57"/>
    </row>
    <row r="2641" spans="9:9" s="4" customFormat="1" ht="18" x14ac:dyDescent="0.35">
      <c r="I2641" s="57"/>
    </row>
    <row r="2642" spans="9:9" s="4" customFormat="1" ht="18" x14ac:dyDescent="0.35">
      <c r="I2642" s="57"/>
    </row>
    <row r="2643" spans="9:9" s="4" customFormat="1" ht="18" x14ac:dyDescent="0.35">
      <c r="I2643" s="57"/>
    </row>
    <row r="2644" spans="9:9" s="4" customFormat="1" ht="18" x14ac:dyDescent="0.35">
      <c r="I2644" s="57"/>
    </row>
    <row r="2645" spans="9:9" s="4" customFormat="1" ht="18" x14ac:dyDescent="0.35">
      <c r="I2645" s="57"/>
    </row>
    <row r="2646" spans="9:9" s="4" customFormat="1" ht="18" x14ac:dyDescent="0.35">
      <c r="I2646" s="57"/>
    </row>
    <row r="2647" spans="9:9" s="4" customFormat="1" ht="18" x14ac:dyDescent="0.35">
      <c r="I2647" s="57"/>
    </row>
    <row r="2648" spans="9:9" s="4" customFormat="1" ht="18" x14ac:dyDescent="0.35">
      <c r="I2648" s="57"/>
    </row>
    <row r="2649" spans="9:9" s="4" customFormat="1" ht="18" x14ac:dyDescent="0.35">
      <c r="I2649" s="57"/>
    </row>
    <row r="2650" spans="9:9" s="4" customFormat="1" ht="18" x14ac:dyDescent="0.35">
      <c r="I2650" s="57"/>
    </row>
    <row r="2651" spans="9:9" s="4" customFormat="1" ht="18" x14ac:dyDescent="0.35">
      <c r="I2651" s="57"/>
    </row>
    <row r="2652" spans="9:9" s="4" customFormat="1" ht="18" x14ac:dyDescent="0.35">
      <c r="I2652" s="57"/>
    </row>
    <row r="2653" spans="9:9" s="4" customFormat="1" ht="18" x14ac:dyDescent="0.35">
      <c r="I2653" s="57"/>
    </row>
    <row r="2654" spans="9:9" s="4" customFormat="1" ht="18" x14ac:dyDescent="0.35">
      <c r="I2654" s="57"/>
    </row>
    <row r="2655" spans="9:9" s="4" customFormat="1" ht="18" x14ac:dyDescent="0.35">
      <c r="I2655" s="57"/>
    </row>
    <row r="2656" spans="9:9" s="4" customFormat="1" ht="18" x14ac:dyDescent="0.35">
      <c r="I2656" s="57"/>
    </row>
    <row r="2657" spans="9:9" s="4" customFormat="1" ht="18" x14ac:dyDescent="0.35">
      <c r="I2657" s="57"/>
    </row>
    <row r="2658" spans="9:9" s="4" customFormat="1" ht="18" x14ac:dyDescent="0.35">
      <c r="I2658" s="57"/>
    </row>
    <row r="2659" spans="9:9" s="4" customFormat="1" ht="18" x14ac:dyDescent="0.35">
      <c r="I2659" s="57"/>
    </row>
    <row r="2660" spans="9:9" s="4" customFormat="1" ht="18" x14ac:dyDescent="0.35">
      <c r="I2660" s="57"/>
    </row>
    <row r="2661" spans="9:9" s="4" customFormat="1" ht="18" x14ac:dyDescent="0.35">
      <c r="I2661" s="57"/>
    </row>
    <row r="2662" spans="9:9" s="4" customFormat="1" ht="18" x14ac:dyDescent="0.35">
      <c r="I2662" s="57"/>
    </row>
    <row r="2663" spans="9:9" s="4" customFormat="1" ht="18" x14ac:dyDescent="0.35">
      <c r="I2663" s="57"/>
    </row>
    <row r="2664" spans="9:9" s="4" customFormat="1" ht="18" x14ac:dyDescent="0.35">
      <c r="I2664" s="57"/>
    </row>
    <row r="2665" spans="9:9" s="4" customFormat="1" ht="18" x14ac:dyDescent="0.35">
      <c r="I2665" s="57"/>
    </row>
    <row r="2666" spans="9:9" s="4" customFormat="1" ht="18" x14ac:dyDescent="0.35">
      <c r="I2666" s="57"/>
    </row>
    <row r="2667" spans="9:9" s="4" customFormat="1" ht="18" x14ac:dyDescent="0.35">
      <c r="I2667" s="57"/>
    </row>
    <row r="2668" spans="9:9" s="4" customFormat="1" ht="18" x14ac:dyDescent="0.35">
      <c r="I2668" s="57"/>
    </row>
    <row r="2669" spans="9:9" s="4" customFormat="1" ht="18" x14ac:dyDescent="0.35">
      <c r="I2669" s="57"/>
    </row>
    <row r="2670" spans="9:9" s="4" customFormat="1" ht="18" x14ac:dyDescent="0.35">
      <c r="I2670" s="57"/>
    </row>
    <row r="2671" spans="9:9" s="4" customFormat="1" ht="18" x14ac:dyDescent="0.35">
      <c r="I2671" s="57"/>
    </row>
    <row r="2672" spans="9:9" s="4" customFormat="1" ht="18" x14ac:dyDescent="0.35">
      <c r="I2672" s="57"/>
    </row>
    <row r="2673" spans="9:9" s="4" customFormat="1" ht="18" x14ac:dyDescent="0.35">
      <c r="I2673" s="57"/>
    </row>
    <row r="2674" spans="9:9" s="4" customFormat="1" ht="18" x14ac:dyDescent="0.35">
      <c r="I2674" s="57"/>
    </row>
    <row r="2675" spans="9:9" s="4" customFormat="1" ht="18" x14ac:dyDescent="0.35">
      <c r="I2675" s="57"/>
    </row>
    <row r="2676" spans="9:9" s="4" customFormat="1" ht="18" x14ac:dyDescent="0.35">
      <c r="I2676" s="57"/>
    </row>
    <row r="2677" spans="9:9" s="4" customFormat="1" ht="18" x14ac:dyDescent="0.35">
      <c r="I2677" s="57"/>
    </row>
    <row r="2678" spans="9:9" s="4" customFormat="1" ht="18" x14ac:dyDescent="0.35">
      <c r="I2678" s="57"/>
    </row>
    <row r="2679" spans="9:9" s="4" customFormat="1" ht="18" x14ac:dyDescent="0.35">
      <c r="I2679" s="57"/>
    </row>
    <row r="2680" spans="9:9" s="4" customFormat="1" ht="18" x14ac:dyDescent="0.35">
      <c r="I2680" s="57"/>
    </row>
    <row r="2681" spans="9:9" s="4" customFormat="1" ht="18" x14ac:dyDescent="0.35">
      <c r="I2681" s="57"/>
    </row>
    <row r="2682" spans="9:9" s="4" customFormat="1" ht="18" x14ac:dyDescent="0.35">
      <c r="I2682" s="57"/>
    </row>
    <row r="2683" spans="9:9" s="4" customFormat="1" ht="18" x14ac:dyDescent="0.35">
      <c r="I2683" s="57"/>
    </row>
    <row r="2684" spans="9:9" s="4" customFormat="1" ht="18" x14ac:dyDescent="0.35">
      <c r="I2684" s="57"/>
    </row>
    <row r="2685" spans="9:9" s="4" customFormat="1" ht="18" x14ac:dyDescent="0.35">
      <c r="I2685" s="57"/>
    </row>
    <row r="2686" spans="9:9" s="4" customFormat="1" ht="18" x14ac:dyDescent="0.35">
      <c r="I2686" s="57"/>
    </row>
    <row r="2687" spans="9:9" s="4" customFormat="1" ht="18" x14ac:dyDescent="0.35">
      <c r="I2687" s="57"/>
    </row>
    <row r="2688" spans="9:9" s="4" customFormat="1" ht="18" x14ac:dyDescent="0.35">
      <c r="I2688" s="57"/>
    </row>
    <row r="2689" spans="9:9" s="4" customFormat="1" ht="18" x14ac:dyDescent="0.35">
      <c r="I2689" s="57"/>
    </row>
    <row r="2690" spans="9:9" s="4" customFormat="1" ht="18" x14ac:dyDescent="0.35">
      <c r="I2690" s="57"/>
    </row>
    <row r="2691" spans="9:9" s="4" customFormat="1" ht="18" x14ac:dyDescent="0.35">
      <c r="I2691" s="57"/>
    </row>
    <row r="2692" spans="9:9" s="4" customFormat="1" ht="18" x14ac:dyDescent="0.35">
      <c r="I2692" s="57"/>
    </row>
    <row r="2693" spans="9:9" s="4" customFormat="1" ht="18" x14ac:dyDescent="0.35">
      <c r="I2693" s="57"/>
    </row>
    <row r="2694" spans="9:9" s="4" customFormat="1" ht="18" x14ac:dyDescent="0.35">
      <c r="I2694" s="57"/>
    </row>
    <row r="2695" spans="9:9" s="4" customFormat="1" ht="18" x14ac:dyDescent="0.35">
      <c r="I2695" s="57"/>
    </row>
    <row r="2696" spans="9:9" s="4" customFormat="1" ht="18" x14ac:dyDescent="0.35">
      <c r="I2696" s="57"/>
    </row>
    <row r="2697" spans="9:9" s="4" customFormat="1" ht="18" x14ac:dyDescent="0.35">
      <c r="I2697" s="57"/>
    </row>
    <row r="2698" spans="9:9" s="4" customFormat="1" ht="18" x14ac:dyDescent="0.35">
      <c r="I2698" s="57"/>
    </row>
    <row r="2699" spans="9:9" s="4" customFormat="1" ht="18" x14ac:dyDescent="0.35">
      <c r="I2699" s="57"/>
    </row>
    <row r="2700" spans="9:9" s="4" customFormat="1" ht="18" x14ac:dyDescent="0.35">
      <c r="I2700" s="57"/>
    </row>
    <row r="2701" spans="9:9" s="4" customFormat="1" ht="18" x14ac:dyDescent="0.35">
      <c r="I2701" s="57"/>
    </row>
    <row r="2702" spans="9:9" s="4" customFormat="1" ht="18" x14ac:dyDescent="0.35">
      <c r="I2702" s="57"/>
    </row>
    <row r="2703" spans="9:9" s="4" customFormat="1" ht="18" x14ac:dyDescent="0.35">
      <c r="I2703" s="57"/>
    </row>
    <row r="2704" spans="9:9" s="4" customFormat="1" ht="18" x14ac:dyDescent="0.35">
      <c r="I2704" s="57"/>
    </row>
    <row r="2705" spans="9:9" s="4" customFormat="1" ht="18" x14ac:dyDescent="0.35">
      <c r="I2705" s="57"/>
    </row>
    <row r="2706" spans="9:9" s="4" customFormat="1" ht="18" x14ac:dyDescent="0.35">
      <c r="I2706" s="57"/>
    </row>
    <row r="2707" spans="9:9" s="4" customFormat="1" ht="18" x14ac:dyDescent="0.35">
      <c r="I2707" s="57"/>
    </row>
    <row r="2708" spans="9:9" s="4" customFormat="1" ht="18" x14ac:dyDescent="0.35">
      <c r="I2708" s="57"/>
    </row>
    <row r="2709" spans="9:9" s="4" customFormat="1" ht="18" x14ac:dyDescent="0.35">
      <c r="I2709" s="57"/>
    </row>
    <row r="2710" spans="9:9" s="4" customFormat="1" ht="18" x14ac:dyDescent="0.35">
      <c r="I2710" s="57"/>
    </row>
    <row r="2711" spans="9:9" s="4" customFormat="1" ht="18" x14ac:dyDescent="0.35">
      <c r="I2711" s="57"/>
    </row>
    <row r="2712" spans="9:9" s="4" customFormat="1" ht="18" x14ac:dyDescent="0.35">
      <c r="I2712" s="57"/>
    </row>
    <row r="2713" spans="9:9" s="4" customFormat="1" ht="18" x14ac:dyDescent="0.35">
      <c r="I2713" s="57"/>
    </row>
    <row r="2714" spans="9:9" s="4" customFormat="1" ht="18" x14ac:dyDescent="0.35">
      <c r="I2714" s="57"/>
    </row>
    <row r="2715" spans="9:9" s="4" customFormat="1" ht="18" x14ac:dyDescent="0.35">
      <c r="I2715" s="57"/>
    </row>
    <row r="2716" spans="9:9" s="4" customFormat="1" ht="18" x14ac:dyDescent="0.35">
      <c r="I2716" s="57"/>
    </row>
    <row r="2717" spans="9:9" s="4" customFormat="1" ht="18" x14ac:dyDescent="0.35">
      <c r="I2717" s="57"/>
    </row>
    <row r="2718" spans="9:9" s="4" customFormat="1" ht="18" x14ac:dyDescent="0.35">
      <c r="I2718" s="57"/>
    </row>
    <row r="2719" spans="9:9" s="4" customFormat="1" ht="18" x14ac:dyDescent="0.35">
      <c r="I2719" s="57"/>
    </row>
    <row r="2720" spans="9:9" s="4" customFormat="1" ht="18" x14ac:dyDescent="0.35">
      <c r="I2720" s="57"/>
    </row>
    <row r="2721" spans="9:9" s="4" customFormat="1" ht="18" x14ac:dyDescent="0.35">
      <c r="I2721" s="57"/>
    </row>
    <row r="2722" spans="9:9" s="4" customFormat="1" ht="18" x14ac:dyDescent="0.35">
      <c r="I2722" s="57"/>
    </row>
    <row r="2723" spans="9:9" s="4" customFormat="1" ht="18" x14ac:dyDescent="0.35">
      <c r="I2723" s="57"/>
    </row>
    <row r="2724" spans="9:9" s="4" customFormat="1" ht="18" x14ac:dyDescent="0.35">
      <c r="I2724" s="57"/>
    </row>
    <row r="2725" spans="9:9" s="4" customFormat="1" ht="18" x14ac:dyDescent="0.35">
      <c r="I2725" s="57"/>
    </row>
    <row r="2726" spans="9:9" s="4" customFormat="1" ht="18" x14ac:dyDescent="0.35">
      <c r="I2726" s="57"/>
    </row>
    <row r="2727" spans="9:9" s="4" customFormat="1" ht="18" x14ac:dyDescent="0.35">
      <c r="I2727" s="57"/>
    </row>
    <row r="2728" spans="9:9" s="4" customFormat="1" ht="18" x14ac:dyDescent="0.35">
      <c r="I2728" s="57"/>
    </row>
    <row r="2729" spans="9:9" s="4" customFormat="1" ht="18" x14ac:dyDescent="0.35">
      <c r="I2729" s="57"/>
    </row>
    <row r="2730" spans="9:9" s="4" customFormat="1" ht="18" x14ac:dyDescent="0.35">
      <c r="I2730" s="57"/>
    </row>
    <row r="2731" spans="9:9" s="4" customFormat="1" ht="18" x14ac:dyDescent="0.35">
      <c r="I2731" s="57"/>
    </row>
    <row r="2732" spans="9:9" s="4" customFormat="1" ht="18" x14ac:dyDescent="0.35">
      <c r="I2732" s="57"/>
    </row>
    <row r="2733" spans="9:9" s="4" customFormat="1" ht="18" x14ac:dyDescent="0.35">
      <c r="I2733" s="57"/>
    </row>
    <row r="2734" spans="9:9" s="4" customFormat="1" ht="18" x14ac:dyDescent="0.35">
      <c r="I2734" s="57"/>
    </row>
    <row r="2735" spans="9:9" s="4" customFormat="1" ht="18" x14ac:dyDescent="0.35">
      <c r="I2735" s="57"/>
    </row>
    <row r="2736" spans="9:9" s="4" customFormat="1" ht="18" x14ac:dyDescent="0.35">
      <c r="I2736" s="57"/>
    </row>
    <row r="2737" spans="9:9" s="4" customFormat="1" ht="18" x14ac:dyDescent="0.35">
      <c r="I2737" s="57"/>
    </row>
    <row r="2738" spans="9:9" s="4" customFormat="1" ht="18" x14ac:dyDescent="0.35">
      <c r="I2738" s="57"/>
    </row>
    <row r="2739" spans="9:9" s="4" customFormat="1" ht="18" x14ac:dyDescent="0.35">
      <c r="I2739" s="57"/>
    </row>
    <row r="2740" spans="9:9" s="4" customFormat="1" ht="18" x14ac:dyDescent="0.35">
      <c r="I2740" s="57"/>
    </row>
    <row r="2741" spans="9:9" s="4" customFormat="1" ht="18" x14ac:dyDescent="0.35">
      <c r="I2741" s="57"/>
    </row>
    <row r="2742" spans="9:9" s="4" customFormat="1" ht="18" x14ac:dyDescent="0.35">
      <c r="I2742" s="57"/>
    </row>
    <row r="2743" spans="9:9" s="4" customFormat="1" ht="18" x14ac:dyDescent="0.35">
      <c r="I2743" s="57"/>
    </row>
    <row r="2744" spans="9:9" s="4" customFormat="1" ht="18" x14ac:dyDescent="0.35">
      <c r="I2744" s="57"/>
    </row>
    <row r="2745" spans="9:9" s="4" customFormat="1" ht="18" x14ac:dyDescent="0.35">
      <c r="I2745" s="57"/>
    </row>
    <row r="2746" spans="9:9" s="4" customFormat="1" ht="18" x14ac:dyDescent="0.35">
      <c r="I2746" s="57"/>
    </row>
    <row r="2747" spans="9:9" s="4" customFormat="1" ht="18" x14ac:dyDescent="0.35">
      <c r="I2747" s="57"/>
    </row>
    <row r="2748" spans="9:9" s="4" customFormat="1" ht="18" x14ac:dyDescent="0.35">
      <c r="I2748" s="57"/>
    </row>
    <row r="2749" spans="9:9" s="4" customFormat="1" ht="18" x14ac:dyDescent="0.35">
      <c r="I2749" s="57"/>
    </row>
    <row r="2750" spans="9:9" s="4" customFormat="1" ht="18" x14ac:dyDescent="0.35">
      <c r="I2750" s="57"/>
    </row>
    <row r="2751" spans="9:9" s="4" customFormat="1" ht="18" x14ac:dyDescent="0.35">
      <c r="I2751" s="57"/>
    </row>
    <row r="2752" spans="9:9" s="4" customFormat="1" ht="18" x14ac:dyDescent="0.35">
      <c r="I2752" s="57"/>
    </row>
    <row r="2753" spans="9:9" s="4" customFormat="1" ht="18" x14ac:dyDescent="0.35">
      <c r="I2753" s="57"/>
    </row>
    <row r="2754" spans="9:9" s="4" customFormat="1" ht="18" x14ac:dyDescent="0.35">
      <c r="I2754" s="57"/>
    </row>
    <row r="2755" spans="9:9" s="4" customFormat="1" ht="18" x14ac:dyDescent="0.35">
      <c r="I2755" s="57"/>
    </row>
    <row r="2756" spans="9:9" s="4" customFormat="1" ht="18" x14ac:dyDescent="0.35">
      <c r="I2756" s="57"/>
    </row>
    <row r="2757" spans="9:9" s="4" customFormat="1" ht="18" x14ac:dyDescent="0.35">
      <c r="I2757" s="57"/>
    </row>
    <row r="2758" spans="9:9" s="4" customFormat="1" ht="18" x14ac:dyDescent="0.35">
      <c r="I2758" s="57"/>
    </row>
    <row r="2759" spans="9:9" s="4" customFormat="1" ht="18" x14ac:dyDescent="0.35">
      <c r="I2759" s="57"/>
    </row>
    <row r="2760" spans="9:9" s="4" customFormat="1" ht="18" x14ac:dyDescent="0.35">
      <c r="I2760" s="57"/>
    </row>
    <row r="2761" spans="9:9" s="4" customFormat="1" ht="18" x14ac:dyDescent="0.35">
      <c r="I2761" s="57"/>
    </row>
    <row r="2762" spans="9:9" s="4" customFormat="1" ht="18" x14ac:dyDescent="0.35">
      <c r="I2762" s="57"/>
    </row>
    <row r="2763" spans="9:9" s="4" customFormat="1" ht="18" x14ac:dyDescent="0.35">
      <c r="I2763" s="57"/>
    </row>
    <row r="2764" spans="9:9" s="4" customFormat="1" ht="18" x14ac:dyDescent="0.35">
      <c r="I2764" s="57"/>
    </row>
    <row r="2765" spans="9:9" s="4" customFormat="1" ht="18" x14ac:dyDescent="0.35">
      <c r="I2765" s="57"/>
    </row>
    <row r="2766" spans="9:9" s="4" customFormat="1" ht="18" x14ac:dyDescent="0.35">
      <c r="I2766" s="57"/>
    </row>
    <row r="2767" spans="9:9" s="4" customFormat="1" ht="18" x14ac:dyDescent="0.35">
      <c r="I2767" s="57"/>
    </row>
    <row r="2768" spans="9:9" s="4" customFormat="1" ht="18" x14ac:dyDescent="0.35">
      <c r="I2768" s="57"/>
    </row>
    <row r="2769" spans="9:9" s="4" customFormat="1" ht="18" x14ac:dyDescent="0.35">
      <c r="I2769" s="57"/>
    </row>
    <row r="2770" spans="9:9" s="4" customFormat="1" ht="18" x14ac:dyDescent="0.35">
      <c r="I2770" s="57"/>
    </row>
    <row r="2771" spans="9:9" s="4" customFormat="1" ht="18" x14ac:dyDescent="0.35">
      <c r="I2771" s="57"/>
    </row>
    <row r="2772" spans="9:9" s="4" customFormat="1" ht="18" x14ac:dyDescent="0.35">
      <c r="I2772" s="57"/>
    </row>
    <row r="2773" spans="9:9" s="4" customFormat="1" ht="18" x14ac:dyDescent="0.35">
      <c r="I2773" s="57"/>
    </row>
    <row r="2774" spans="9:9" s="4" customFormat="1" ht="18" x14ac:dyDescent="0.35">
      <c r="I2774" s="57"/>
    </row>
    <row r="2775" spans="9:9" s="4" customFormat="1" ht="18" x14ac:dyDescent="0.35">
      <c r="I2775" s="57"/>
    </row>
    <row r="2776" spans="9:9" s="4" customFormat="1" ht="18" x14ac:dyDescent="0.35">
      <c r="I2776" s="57"/>
    </row>
    <row r="2777" spans="9:9" s="4" customFormat="1" ht="18" x14ac:dyDescent="0.35">
      <c r="I2777" s="57"/>
    </row>
    <row r="2778" spans="9:9" s="4" customFormat="1" ht="18" x14ac:dyDescent="0.35">
      <c r="I2778" s="57"/>
    </row>
    <row r="2779" spans="9:9" s="4" customFormat="1" ht="18" x14ac:dyDescent="0.35">
      <c r="I2779" s="57"/>
    </row>
    <row r="2780" spans="9:9" s="4" customFormat="1" ht="18" x14ac:dyDescent="0.35">
      <c r="I2780" s="57"/>
    </row>
    <row r="2781" spans="9:9" s="4" customFormat="1" ht="18" x14ac:dyDescent="0.35">
      <c r="I2781" s="57"/>
    </row>
    <row r="2782" spans="9:9" s="4" customFormat="1" ht="18" x14ac:dyDescent="0.35">
      <c r="I2782" s="57"/>
    </row>
    <row r="2783" spans="9:9" s="4" customFormat="1" ht="18" x14ac:dyDescent="0.35">
      <c r="I2783" s="57"/>
    </row>
    <row r="2784" spans="9:9" s="4" customFormat="1" ht="18" x14ac:dyDescent="0.35">
      <c r="I2784" s="57"/>
    </row>
    <row r="2785" spans="9:9" s="4" customFormat="1" ht="18" x14ac:dyDescent="0.35">
      <c r="I2785" s="57"/>
    </row>
    <row r="2786" spans="9:9" s="4" customFormat="1" ht="18" x14ac:dyDescent="0.35">
      <c r="I2786" s="57"/>
    </row>
    <row r="2787" spans="9:9" s="4" customFormat="1" ht="18" x14ac:dyDescent="0.35">
      <c r="I2787" s="57"/>
    </row>
    <row r="2788" spans="9:9" s="4" customFormat="1" ht="18" x14ac:dyDescent="0.35">
      <c r="I2788" s="57"/>
    </row>
    <row r="2789" spans="9:9" s="4" customFormat="1" ht="18" x14ac:dyDescent="0.35">
      <c r="I2789" s="57"/>
    </row>
    <row r="2790" spans="9:9" s="4" customFormat="1" ht="18" x14ac:dyDescent="0.35">
      <c r="I2790" s="57"/>
    </row>
    <row r="2791" spans="9:9" s="4" customFormat="1" ht="18" x14ac:dyDescent="0.35">
      <c r="I2791" s="57"/>
    </row>
    <row r="2792" spans="9:9" s="4" customFormat="1" ht="18" x14ac:dyDescent="0.35">
      <c r="I2792" s="57"/>
    </row>
    <row r="2793" spans="9:9" s="4" customFormat="1" ht="18" x14ac:dyDescent="0.35">
      <c r="I2793" s="57"/>
    </row>
    <row r="2794" spans="9:9" s="4" customFormat="1" ht="18" x14ac:dyDescent="0.35">
      <c r="I2794" s="57"/>
    </row>
    <row r="2795" spans="9:9" s="4" customFormat="1" ht="18" x14ac:dyDescent="0.35">
      <c r="I2795" s="57"/>
    </row>
    <row r="2796" spans="9:9" s="4" customFormat="1" ht="18" x14ac:dyDescent="0.35">
      <c r="I2796" s="57"/>
    </row>
    <row r="2797" spans="9:9" s="4" customFormat="1" ht="18" x14ac:dyDescent="0.35">
      <c r="I2797" s="57"/>
    </row>
    <row r="2798" spans="9:9" s="4" customFormat="1" ht="18" x14ac:dyDescent="0.35">
      <c r="I2798" s="57"/>
    </row>
    <row r="2799" spans="9:9" s="4" customFormat="1" ht="18" x14ac:dyDescent="0.35">
      <c r="I2799" s="57"/>
    </row>
    <row r="2800" spans="9:9" s="4" customFormat="1" ht="18" x14ac:dyDescent="0.35">
      <c r="I2800" s="57"/>
    </row>
    <row r="2801" spans="9:9" s="4" customFormat="1" ht="18" x14ac:dyDescent="0.35">
      <c r="I2801" s="57"/>
    </row>
    <row r="2802" spans="9:9" s="4" customFormat="1" ht="18" x14ac:dyDescent="0.35">
      <c r="I2802" s="57"/>
    </row>
    <row r="2803" spans="9:9" s="4" customFormat="1" ht="18" x14ac:dyDescent="0.35">
      <c r="I2803" s="57"/>
    </row>
    <row r="2804" spans="9:9" s="4" customFormat="1" ht="18" x14ac:dyDescent="0.35">
      <c r="I2804" s="57"/>
    </row>
    <row r="2805" spans="9:9" s="4" customFormat="1" ht="18" x14ac:dyDescent="0.35">
      <c r="I2805" s="57"/>
    </row>
    <row r="2806" spans="9:9" s="4" customFormat="1" ht="18" x14ac:dyDescent="0.35">
      <c r="I2806" s="57"/>
    </row>
    <row r="2807" spans="9:9" s="4" customFormat="1" ht="18" x14ac:dyDescent="0.35">
      <c r="I2807" s="57"/>
    </row>
    <row r="2808" spans="9:9" s="4" customFormat="1" ht="18" x14ac:dyDescent="0.35">
      <c r="I2808" s="57"/>
    </row>
    <row r="2809" spans="9:9" s="4" customFormat="1" ht="18" x14ac:dyDescent="0.35">
      <c r="I2809" s="57"/>
    </row>
    <row r="2810" spans="9:9" s="4" customFormat="1" ht="18" x14ac:dyDescent="0.35">
      <c r="I2810" s="57"/>
    </row>
    <row r="2811" spans="9:9" s="4" customFormat="1" ht="18" x14ac:dyDescent="0.35">
      <c r="I2811" s="57"/>
    </row>
    <row r="2812" spans="9:9" s="4" customFormat="1" ht="18" x14ac:dyDescent="0.35">
      <c r="I2812" s="57"/>
    </row>
    <row r="2813" spans="9:9" s="4" customFormat="1" ht="18" x14ac:dyDescent="0.35">
      <c r="I2813" s="57"/>
    </row>
    <row r="2814" spans="9:9" s="4" customFormat="1" ht="18" x14ac:dyDescent="0.35">
      <c r="I2814" s="57"/>
    </row>
    <row r="2815" spans="9:9" s="4" customFormat="1" ht="18" x14ac:dyDescent="0.35">
      <c r="I2815" s="57"/>
    </row>
    <row r="2816" spans="9:9" s="4" customFormat="1" ht="18" x14ac:dyDescent="0.35">
      <c r="I2816" s="57"/>
    </row>
    <row r="2817" spans="9:9" s="4" customFormat="1" ht="18" x14ac:dyDescent="0.35">
      <c r="I2817" s="57"/>
    </row>
    <row r="2818" spans="9:9" s="4" customFormat="1" ht="18" x14ac:dyDescent="0.35">
      <c r="I2818" s="57"/>
    </row>
    <row r="2819" spans="9:9" s="4" customFormat="1" ht="18" x14ac:dyDescent="0.35">
      <c r="I2819" s="57"/>
    </row>
    <row r="2820" spans="9:9" s="4" customFormat="1" ht="18" x14ac:dyDescent="0.35">
      <c r="I2820" s="57"/>
    </row>
    <row r="2821" spans="9:9" s="4" customFormat="1" ht="18" x14ac:dyDescent="0.35">
      <c r="I2821" s="57"/>
    </row>
    <row r="2822" spans="9:9" s="4" customFormat="1" ht="18" x14ac:dyDescent="0.35">
      <c r="I2822" s="57"/>
    </row>
    <row r="2823" spans="9:9" s="4" customFormat="1" ht="18" x14ac:dyDescent="0.35">
      <c r="I2823" s="57"/>
    </row>
    <row r="2824" spans="9:9" s="4" customFormat="1" ht="18" x14ac:dyDescent="0.35">
      <c r="I2824" s="57"/>
    </row>
    <row r="2825" spans="9:9" s="4" customFormat="1" ht="18" x14ac:dyDescent="0.35">
      <c r="I2825" s="57"/>
    </row>
    <row r="2826" spans="9:9" s="4" customFormat="1" ht="18" x14ac:dyDescent="0.35">
      <c r="I2826" s="57"/>
    </row>
    <row r="2827" spans="9:9" s="4" customFormat="1" ht="18" x14ac:dyDescent="0.35">
      <c r="I2827" s="57"/>
    </row>
    <row r="2828" spans="9:9" s="4" customFormat="1" ht="18" x14ac:dyDescent="0.35">
      <c r="I2828" s="57"/>
    </row>
    <row r="2829" spans="9:9" s="4" customFormat="1" ht="18" x14ac:dyDescent="0.35">
      <c r="I2829" s="57"/>
    </row>
    <row r="2830" spans="9:9" s="4" customFormat="1" ht="18" x14ac:dyDescent="0.35">
      <c r="I2830" s="57"/>
    </row>
    <row r="2831" spans="9:9" s="4" customFormat="1" ht="18" x14ac:dyDescent="0.35">
      <c r="I2831" s="57"/>
    </row>
    <row r="2832" spans="9:9" s="4" customFormat="1" ht="18" x14ac:dyDescent="0.35">
      <c r="I2832" s="57"/>
    </row>
    <row r="2833" spans="9:9" s="4" customFormat="1" ht="18" x14ac:dyDescent="0.35">
      <c r="I2833" s="57"/>
    </row>
    <row r="2834" spans="9:9" s="4" customFormat="1" ht="18" x14ac:dyDescent="0.35">
      <c r="I2834" s="57"/>
    </row>
    <row r="2835" spans="9:9" s="4" customFormat="1" ht="18" x14ac:dyDescent="0.35">
      <c r="I2835" s="57"/>
    </row>
    <row r="2836" spans="9:9" s="4" customFormat="1" ht="18" x14ac:dyDescent="0.35">
      <c r="I2836" s="57"/>
    </row>
    <row r="2837" spans="9:9" s="4" customFormat="1" ht="18" x14ac:dyDescent="0.35">
      <c r="I2837" s="57"/>
    </row>
    <row r="2838" spans="9:9" s="4" customFormat="1" ht="18" x14ac:dyDescent="0.35">
      <c r="I2838" s="57"/>
    </row>
    <row r="2839" spans="9:9" s="4" customFormat="1" ht="18" x14ac:dyDescent="0.35">
      <c r="I2839" s="57"/>
    </row>
    <row r="2840" spans="9:9" s="4" customFormat="1" ht="18" x14ac:dyDescent="0.35">
      <c r="I2840" s="57"/>
    </row>
    <row r="2841" spans="9:9" s="4" customFormat="1" ht="18" x14ac:dyDescent="0.35">
      <c r="I2841" s="57"/>
    </row>
    <row r="2842" spans="9:9" s="4" customFormat="1" ht="18" x14ac:dyDescent="0.35">
      <c r="I2842" s="57"/>
    </row>
    <row r="2843" spans="9:9" s="4" customFormat="1" ht="18" x14ac:dyDescent="0.35">
      <c r="I2843" s="57"/>
    </row>
    <row r="2844" spans="9:9" s="4" customFormat="1" ht="18" x14ac:dyDescent="0.35">
      <c r="I2844" s="57"/>
    </row>
    <row r="2845" spans="9:9" s="4" customFormat="1" ht="18" x14ac:dyDescent="0.35">
      <c r="I2845" s="57"/>
    </row>
    <row r="2846" spans="9:9" s="4" customFormat="1" ht="18" x14ac:dyDescent="0.35">
      <c r="I2846" s="57"/>
    </row>
    <row r="2847" spans="9:9" s="4" customFormat="1" ht="18" x14ac:dyDescent="0.35">
      <c r="I2847" s="57"/>
    </row>
    <row r="2848" spans="9:9" s="4" customFormat="1" ht="18" x14ac:dyDescent="0.35">
      <c r="I2848" s="57"/>
    </row>
    <row r="2849" spans="9:9" s="4" customFormat="1" ht="18" x14ac:dyDescent="0.35">
      <c r="I2849" s="57"/>
    </row>
    <row r="2850" spans="9:9" s="4" customFormat="1" ht="18" x14ac:dyDescent="0.35">
      <c r="I2850" s="57"/>
    </row>
    <row r="2851" spans="9:9" s="4" customFormat="1" ht="18" x14ac:dyDescent="0.35">
      <c r="I2851" s="57"/>
    </row>
    <row r="2852" spans="9:9" s="4" customFormat="1" ht="18" x14ac:dyDescent="0.35">
      <c r="I2852" s="57"/>
    </row>
    <row r="2853" spans="9:9" s="4" customFormat="1" ht="18" x14ac:dyDescent="0.35">
      <c r="I2853" s="57"/>
    </row>
    <row r="2854" spans="9:9" s="4" customFormat="1" ht="18" x14ac:dyDescent="0.35">
      <c r="I2854" s="57"/>
    </row>
    <row r="2855" spans="9:9" s="4" customFormat="1" ht="18" x14ac:dyDescent="0.35">
      <c r="I2855" s="57"/>
    </row>
    <row r="2856" spans="9:9" s="4" customFormat="1" ht="18" x14ac:dyDescent="0.35">
      <c r="I2856" s="57"/>
    </row>
    <row r="2857" spans="9:9" s="4" customFormat="1" ht="18" x14ac:dyDescent="0.35">
      <c r="I2857" s="57"/>
    </row>
    <row r="2858" spans="9:9" s="4" customFormat="1" ht="18" x14ac:dyDescent="0.35">
      <c r="I2858" s="57"/>
    </row>
    <row r="2859" spans="9:9" s="4" customFormat="1" ht="18" x14ac:dyDescent="0.35">
      <c r="I2859" s="57"/>
    </row>
    <row r="2860" spans="9:9" s="4" customFormat="1" ht="18" x14ac:dyDescent="0.35">
      <c r="I2860" s="57"/>
    </row>
    <row r="2861" spans="9:9" s="4" customFormat="1" ht="18" x14ac:dyDescent="0.35">
      <c r="I2861" s="57"/>
    </row>
    <row r="2862" spans="9:9" s="4" customFormat="1" ht="18" x14ac:dyDescent="0.35">
      <c r="I2862" s="57"/>
    </row>
    <row r="2863" spans="9:9" s="4" customFormat="1" ht="18" x14ac:dyDescent="0.35">
      <c r="I2863" s="57"/>
    </row>
    <row r="2864" spans="9:9" s="4" customFormat="1" ht="18" x14ac:dyDescent="0.35">
      <c r="I2864" s="57"/>
    </row>
    <row r="2865" spans="9:9" s="4" customFormat="1" ht="18" x14ac:dyDescent="0.35">
      <c r="I2865" s="57"/>
    </row>
    <row r="2866" spans="9:9" s="4" customFormat="1" ht="18" x14ac:dyDescent="0.35">
      <c r="I2866" s="57"/>
    </row>
    <row r="2867" spans="9:9" s="4" customFormat="1" ht="18" x14ac:dyDescent="0.35">
      <c r="I2867" s="57"/>
    </row>
    <row r="2868" spans="9:9" s="4" customFormat="1" ht="18" x14ac:dyDescent="0.35">
      <c r="I2868" s="57"/>
    </row>
    <row r="2869" spans="9:9" s="4" customFormat="1" ht="18" x14ac:dyDescent="0.35">
      <c r="I2869" s="57"/>
    </row>
    <row r="2870" spans="9:9" s="4" customFormat="1" ht="18" x14ac:dyDescent="0.35">
      <c r="I2870" s="57"/>
    </row>
    <row r="2871" spans="9:9" s="4" customFormat="1" ht="18" x14ac:dyDescent="0.35">
      <c r="I2871" s="57"/>
    </row>
    <row r="2872" spans="9:9" s="4" customFormat="1" ht="18" x14ac:dyDescent="0.35">
      <c r="I2872" s="57"/>
    </row>
    <row r="2873" spans="9:9" s="4" customFormat="1" ht="18" x14ac:dyDescent="0.35">
      <c r="I2873" s="57"/>
    </row>
    <row r="2874" spans="9:9" s="4" customFormat="1" ht="18" x14ac:dyDescent="0.35">
      <c r="I2874" s="57"/>
    </row>
    <row r="2875" spans="9:9" s="4" customFormat="1" ht="18" x14ac:dyDescent="0.35">
      <c r="I2875" s="57"/>
    </row>
    <row r="2876" spans="9:9" s="4" customFormat="1" ht="18" x14ac:dyDescent="0.35">
      <c r="I2876" s="57"/>
    </row>
    <row r="2877" spans="9:9" s="4" customFormat="1" ht="18" x14ac:dyDescent="0.35">
      <c r="I2877" s="57"/>
    </row>
    <row r="2878" spans="9:9" s="4" customFormat="1" ht="18" x14ac:dyDescent="0.35">
      <c r="I2878" s="57"/>
    </row>
    <row r="2879" spans="9:9" s="4" customFormat="1" ht="18" x14ac:dyDescent="0.35">
      <c r="I2879" s="57"/>
    </row>
    <row r="2880" spans="9:9" s="4" customFormat="1" ht="18" x14ac:dyDescent="0.35">
      <c r="I2880" s="57"/>
    </row>
    <row r="2881" spans="9:9" s="4" customFormat="1" ht="18" x14ac:dyDescent="0.35">
      <c r="I2881" s="57"/>
    </row>
    <row r="2882" spans="9:9" s="4" customFormat="1" ht="18" x14ac:dyDescent="0.35">
      <c r="I2882" s="57"/>
    </row>
    <row r="2883" spans="9:9" s="4" customFormat="1" ht="18" x14ac:dyDescent="0.35">
      <c r="I2883" s="57"/>
    </row>
    <row r="2884" spans="9:9" s="4" customFormat="1" ht="18" x14ac:dyDescent="0.35">
      <c r="I2884" s="57"/>
    </row>
    <row r="2885" spans="9:9" s="4" customFormat="1" ht="18" x14ac:dyDescent="0.35">
      <c r="I2885" s="57"/>
    </row>
    <row r="2886" spans="9:9" s="4" customFormat="1" ht="18" x14ac:dyDescent="0.35">
      <c r="I2886" s="57"/>
    </row>
    <row r="2887" spans="9:9" s="4" customFormat="1" ht="18" x14ac:dyDescent="0.35">
      <c r="I2887" s="57"/>
    </row>
    <row r="2888" spans="9:9" s="4" customFormat="1" ht="18" x14ac:dyDescent="0.35">
      <c r="I2888" s="57"/>
    </row>
    <row r="2889" spans="9:9" s="4" customFormat="1" ht="18" x14ac:dyDescent="0.35">
      <c r="I2889" s="57"/>
    </row>
    <row r="2890" spans="9:9" s="4" customFormat="1" ht="18" x14ac:dyDescent="0.35">
      <c r="I2890" s="57"/>
    </row>
    <row r="2891" spans="9:9" s="4" customFormat="1" ht="18" x14ac:dyDescent="0.35">
      <c r="I2891" s="57"/>
    </row>
    <row r="2892" spans="9:9" s="4" customFormat="1" ht="18" x14ac:dyDescent="0.35">
      <c r="I2892" s="57"/>
    </row>
    <row r="2893" spans="9:9" s="4" customFormat="1" ht="18" x14ac:dyDescent="0.35">
      <c r="I2893" s="57"/>
    </row>
    <row r="2894" spans="9:9" s="4" customFormat="1" ht="18" x14ac:dyDescent="0.35">
      <c r="I2894" s="57"/>
    </row>
    <row r="2895" spans="9:9" s="4" customFormat="1" ht="18" x14ac:dyDescent="0.35">
      <c r="I2895" s="57"/>
    </row>
    <row r="2896" spans="9:9" s="4" customFormat="1" ht="18" x14ac:dyDescent="0.35">
      <c r="I2896" s="57"/>
    </row>
    <row r="2897" spans="9:9" s="4" customFormat="1" ht="18" x14ac:dyDescent="0.35">
      <c r="I2897" s="57"/>
    </row>
    <row r="2898" spans="9:9" s="4" customFormat="1" ht="18" x14ac:dyDescent="0.35">
      <c r="I2898" s="57"/>
    </row>
    <row r="2899" spans="9:9" s="4" customFormat="1" ht="18" x14ac:dyDescent="0.35">
      <c r="I2899" s="57"/>
    </row>
    <row r="2900" spans="9:9" s="4" customFormat="1" ht="18" x14ac:dyDescent="0.35">
      <c r="I2900" s="57"/>
    </row>
    <row r="2901" spans="9:9" s="4" customFormat="1" ht="18" x14ac:dyDescent="0.35">
      <c r="I2901" s="57"/>
    </row>
    <row r="2902" spans="9:9" s="4" customFormat="1" ht="18" x14ac:dyDescent="0.35">
      <c r="I2902" s="57"/>
    </row>
    <row r="2903" spans="9:9" s="4" customFormat="1" ht="18" x14ac:dyDescent="0.35">
      <c r="I2903" s="57"/>
    </row>
    <row r="2904" spans="9:9" s="4" customFormat="1" ht="18" x14ac:dyDescent="0.35">
      <c r="I2904" s="57"/>
    </row>
    <row r="2905" spans="9:9" s="4" customFormat="1" ht="18" x14ac:dyDescent="0.35">
      <c r="I2905" s="57"/>
    </row>
    <row r="2906" spans="9:9" s="4" customFormat="1" ht="18" x14ac:dyDescent="0.35">
      <c r="I2906" s="57"/>
    </row>
    <row r="2907" spans="9:9" s="4" customFormat="1" ht="18" x14ac:dyDescent="0.35">
      <c r="I2907" s="57"/>
    </row>
    <row r="2908" spans="9:9" s="4" customFormat="1" ht="18" x14ac:dyDescent="0.35">
      <c r="I2908" s="57"/>
    </row>
    <row r="2909" spans="9:9" s="4" customFormat="1" ht="18" x14ac:dyDescent="0.35">
      <c r="I2909" s="57"/>
    </row>
    <row r="2910" spans="9:9" s="4" customFormat="1" ht="18" x14ac:dyDescent="0.35">
      <c r="I2910" s="57"/>
    </row>
    <row r="2911" spans="9:9" s="4" customFormat="1" ht="18" x14ac:dyDescent="0.35">
      <c r="I2911" s="57"/>
    </row>
    <row r="2912" spans="9:9" s="4" customFormat="1" ht="18" x14ac:dyDescent="0.35">
      <c r="I2912" s="57"/>
    </row>
    <row r="2913" spans="9:9" s="4" customFormat="1" ht="18" x14ac:dyDescent="0.35">
      <c r="I2913" s="57"/>
    </row>
    <row r="2914" spans="9:9" s="4" customFormat="1" ht="18" x14ac:dyDescent="0.35">
      <c r="I2914" s="57"/>
    </row>
    <row r="2915" spans="9:9" s="4" customFormat="1" ht="18" x14ac:dyDescent="0.35">
      <c r="I2915" s="57"/>
    </row>
    <row r="2916" spans="9:9" s="4" customFormat="1" ht="18" x14ac:dyDescent="0.35">
      <c r="I2916" s="57"/>
    </row>
    <row r="2917" spans="9:9" s="4" customFormat="1" ht="18" x14ac:dyDescent="0.35">
      <c r="I2917" s="57"/>
    </row>
    <row r="2918" spans="9:9" s="4" customFormat="1" ht="18" x14ac:dyDescent="0.35">
      <c r="I2918" s="57"/>
    </row>
    <row r="2919" spans="9:9" s="4" customFormat="1" ht="18" x14ac:dyDescent="0.35">
      <c r="I2919" s="57"/>
    </row>
    <row r="2920" spans="9:9" s="4" customFormat="1" ht="18" x14ac:dyDescent="0.35">
      <c r="I2920" s="57"/>
    </row>
    <row r="2921" spans="9:9" s="4" customFormat="1" ht="18" x14ac:dyDescent="0.35">
      <c r="I2921" s="57"/>
    </row>
    <row r="2922" spans="9:9" s="4" customFormat="1" ht="18" x14ac:dyDescent="0.35">
      <c r="I2922" s="57"/>
    </row>
    <row r="2923" spans="9:9" s="4" customFormat="1" ht="18" x14ac:dyDescent="0.35">
      <c r="I2923" s="57"/>
    </row>
    <row r="2924" spans="9:9" s="4" customFormat="1" ht="18" x14ac:dyDescent="0.35">
      <c r="I2924" s="57"/>
    </row>
    <row r="2925" spans="9:9" s="4" customFormat="1" ht="18" x14ac:dyDescent="0.35">
      <c r="I2925" s="57"/>
    </row>
    <row r="2926" spans="9:9" s="4" customFormat="1" ht="18" x14ac:dyDescent="0.35">
      <c r="I2926" s="57"/>
    </row>
    <row r="2927" spans="9:9" s="4" customFormat="1" ht="18" x14ac:dyDescent="0.35">
      <c r="I2927" s="57"/>
    </row>
    <row r="2928" spans="9:9" s="4" customFormat="1" ht="18" x14ac:dyDescent="0.35">
      <c r="I2928" s="57"/>
    </row>
    <row r="2929" spans="9:9" s="4" customFormat="1" ht="18" x14ac:dyDescent="0.35">
      <c r="I2929" s="57"/>
    </row>
    <row r="2930" spans="9:9" s="4" customFormat="1" ht="18" x14ac:dyDescent="0.35">
      <c r="I2930" s="57"/>
    </row>
    <row r="2931" spans="9:9" s="4" customFormat="1" ht="18" x14ac:dyDescent="0.35">
      <c r="I2931" s="57"/>
    </row>
    <row r="2932" spans="9:9" s="4" customFormat="1" ht="18" x14ac:dyDescent="0.35">
      <c r="I2932" s="57"/>
    </row>
    <row r="2933" spans="9:9" s="4" customFormat="1" ht="18" x14ac:dyDescent="0.35">
      <c r="I2933" s="57"/>
    </row>
    <row r="2934" spans="9:9" s="4" customFormat="1" ht="18" x14ac:dyDescent="0.35">
      <c r="I2934" s="57"/>
    </row>
    <row r="2935" spans="9:9" s="4" customFormat="1" ht="18" x14ac:dyDescent="0.35">
      <c r="I2935" s="57"/>
    </row>
    <row r="2936" spans="9:9" s="4" customFormat="1" ht="18" x14ac:dyDescent="0.35">
      <c r="I2936" s="57"/>
    </row>
    <row r="2937" spans="9:9" s="4" customFormat="1" ht="18" x14ac:dyDescent="0.35">
      <c r="I2937" s="57"/>
    </row>
    <row r="2938" spans="9:9" s="4" customFormat="1" ht="18" x14ac:dyDescent="0.35">
      <c r="I2938" s="57"/>
    </row>
    <row r="2939" spans="9:9" s="4" customFormat="1" ht="18" x14ac:dyDescent="0.35">
      <c r="I2939" s="57"/>
    </row>
    <row r="2940" spans="9:9" s="4" customFormat="1" ht="18" x14ac:dyDescent="0.35">
      <c r="I2940" s="57"/>
    </row>
    <row r="2941" spans="9:9" s="4" customFormat="1" ht="18" x14ac:dyDescent="0.35">
      <c r="I2941" s="57"/>
    </row>
    <row r="2942" spans="9:9" s="4" customFormat="1" ht="18" x14ac:dyDescent="0.35">
      <c r="I2942" s="57"/>
    </row>
    <row r="2943" spans="9:9" s="4" customFormat="1" ht="18" x14ac:dyDescent="0.35">
      <c r="I2943" s="57"/>
    </row>
    <row r="2944" spans="9:9" s="4" customFormat="1" ht="18" x14ac:dyDescent="0.35">
      <c r="I2944" s="57"/>
    </row>
    <row r="2945" spans="9:9" s="4" customFormat="1" ht="18" x14ac:dyDescent="0.35">
      <c r="I2945" s="57"/>
    </row>
    <row r="2946" spans="9:9" s="4" customFormat="1" ht="18" x14ac:dyDescent="0.35">
      <c r="I2946" s="57"/>
    </row>
    <row r="2947" spans="9:9" s="4" customFormat="1" ht="18" x14ac:dyDescent="0.35">
      <c r="I2947" s="57"/>
    </row>
    <row r="2948" spans="9:9" s="4" customFormat="1" ht="18" x14ac:dyDescent="0.35">
      <c r="I2948" s="57"/>
    </row>
    <row r="2949" spans="9:9" s="4" customFormat="1" ht="18" x14ac:dyDescent="0.35">
      <c r="I2949" s="57"/>
    </row>
    <row r="2950" spans="9:9" s="4" customFormat="1" ht="18" x14ac:dyDescent="0.35">
      <c r="I2950" s="57"/>
    </row>
    <row r="2951" spans="9:9" s="4" customFormat="1" ht="18" x14ac:dyDescent="0.35">
      <c r="I2951" s="57"/>
    </row>
    <row r="2952" spans="9:9" s="4" customFormat="1" ht="18" x14ac:dyDescent="0.35">
      <c r="I2952" s="57"/>
    </row>
    <row r="2953" spans="9:9" s="4" customFormat="1" ht="18" x14ac:dyDescent="0.35">
      <c r="I2953" s="57"/>
    </row>
    <row r="2954" spans="9:9" s="4" customFormat="1" ht="18" x14ac:dyDescent="0.35">
      <c r="I2954" s="57"/>
    </row>
    <row r="2955" spans="9:9" s="4" customFormat="1" ht="18" x14ac:dyDescent="0.35">
      <c r="I2955" s="57"/>
    </row>
    <row r="2956" spans="9:9" s="4" customFormat="1" ht="18" x14ac:dyDescent="0.35">
      <c r="I2956" s="57"/>
    </row>
    <row r="2957" spans="9:9" s="4" customFormat="1" ht="18" x14ac:dyDescent="0.35">
      <c r="I2957" s="57"/>
    </row>
    <row r="2958" spans="9:9" s="4" customFormat="1" ht="18" x14ac:dyDescent="0.35">
      <c r="I2958" s="57"/>
    </row>
    <row r="2959" spans="9:9" s="4" customFormat="1" ht="18" x14ac:dyDescent="0.35">
      <c r="I2959" s="57"/>
    </row>
    <row r="2960" spans="9:9" s="4" customFormat="1" ht="18" x14ac:dyDescent="0.35">
      <c r="I2960" s="57"/>
    </row>
    <row r="2961" spans="9:9" s="4" customFormat="1" ht="18" x14ac:dyDescent="0.35">
      <c r="I2961" s="57"/>
    </row>
    <row r="2962" spans="9:9" s="4" customFormat="1" ht="18" x14ac:dyDescent="0.35">
      <c r="I2962" s="57"/>
    </row>
    <row r="2963" spans="9:9" s="4" customFormat="1" ht="18" x14ac:dyDescent="0.35">
      <c r="I2963" s="57"/>
    </row>
    <row r="2964" spans="9:9" s="4" customFormat="1" ht="18" x14ac:dyDescent="0.35">
      <c r="I2964" s="57"/>
    </row>
    <row r="2965" spans="9:9" s="4" customFormat="1" ht="18" x14ac:dyDescent="0.35">
      <c r="I2965" s="57"/>
    </row>
    <row r="2966" spans="9:9" s="4" customFormat="1" ht="18" x14ac:dyDescent="0.35">
      <c r="I2966" s="57"/>
    </row>
    <row r="2967" spans="9:9" s="4" customFormat="1" ht="18" x14ac:dyDescent="0.35">
      <c r="I2967" s="57"/>
    </row>
    <row r="2968" spans="9:9" s="4" customFormat="1" ht="18" x14ac:dyDescent="0.35">
      <c r="I2968" s="57"/>
    </row>
    <row r="2969" spans="9:9" s="4" customFormat="1" ht="18" x14ac:dyDescent="0.35">
      <c r="I2969" s="57"/>
    </row>
    <row r="2970" spans="9:9" s="4" customFormat="1" ht="18" x14ac:dyDescent="0.35">
      <c r="I2970" s="57"/>
    </row>
    <row r="2971" spans="9:9" s="4" customFormat="1" ht="18" x14ac:dyDescent="0.35">
      <c r="I2971" s="57"/>
    </row>
    <row r="2972" spans="9:9" s="4" customFormat="1" ht="18" x14ac:dyDescent="0.35">
      <c r="I2972" s="57"/>
    </row>
    <row r="2973" spans="9:9" s="4" customFormat="1" ht="18" x14ac:dyDescent="0.35">
      <c r="I2973" s="57"/>
    </row>
    <row r="2974" spans="9:9" s="4" customFormat="1" ht="18" x14ac:dyDescent="0.35">
      <c r="I2974" s="57"/>
    </row>
    <row r="2975" spans="9:9" s="4" customFormat="1" ht="18" x14ac:dyDescent="0.35">
      <c r="I2975" s="57"/>
    </row>
    <row r="2976" spans="9:9" s="4" customFormat="1" ht="18" x14ac:dyDescent="0.35">
      <c r="I2976" s="57"/>
    </row>
    <row r="2977" spans="9:9" s="4" customFormat="1" ht="18" x14ac:dyDescent="0.35">
      <c r="I2977" s="57"/>
    </row>
    <row r="2978" spans="9:9" s="4" customFormat="1" ht="18" x14ac:dyDescent="0.35">
      <c r="I2978" s="57"/>
    </row>
    <row r="2979" spans="9:9" s="4" customFormat="1" ht="18" x14ac:dyDescent="0.35">
      <c r="I2979" s="57"/>
    </row>
    <row r="2980" spans="9:9" s="4" customFormat="1" ht="18" x14ac:dyDescent="0.35">
      <c r="I2980" s="57"/>
    </row>
    <row r="2981" spans="9:9" s="4" customFormat="1" ht="18" x14ac:dyDescent="0.35">
      <c r="I2981" s="57"/>
    </row>
    <row r="2982" spans="9:9" s="4" customFormat="1" ht="18" x14ac:dyDescent="0.35">
      <c r="I2982" s="57"/>
    </row>
    <row r="2983" spans="9:9" s="4" customFormat="1" ht="18" x14ac:dyDescent="0.35">
      <c r="I2983" s="57"/>
    </row>
    <row r="2984" spans="9:9" s="4" customFormat="1" ht="18" x14ac:dyDescent="0.35">
      <c r="I2984" s="57"/>
    </row>
    <row r="2985" spans="9:9" s="4" customFormat="1" ht="18" x14ac:dyDescent="0.35">
      <c r="I2985" s="57"/>
    </row>
    <row r="2986" spans="9:9" s="4" customFormat="1" ht="18" x14ac:dyDescent="0.35">
      <c r="I2986" s="57"/>
    </row>
    <row r="2987" spans="9:9" s="4" customFormat="1" ht="18" x14ac:dyDescent="0.35">
      <c r="I2987" s="57"/>
    </row>
    <row r="2988" spans="9:9" s="4" customFormat="1" ht="18" x14ac:dyDescent="0.35">
      <c r="I2988" s="57"/>
    </row>
    <row r="2989" spans="9:9" s="4" customFormat="1" ht="18" x14ac:dyDescent="0.35">
      <c r="I2989" s="57"/>
    </row>
    <row r="2990" spans="9:9" s="4" customFormat="1" ht="18" x14ac:dyDescent="0.35">
      <c r="I2990" s="57"/>
    </row>
    <row r="2991" spans="9:9" s="4" customFormat="1" ht="18" x14ac:dyDescent="0.35">
      <c r="I2991" s="57"/>
    </row>
    <row r="2992" spans="9:9" s="4" customFormat="1" ht="18" x14ac:dyDescent="0.35">
      <c r="I2992" s="57"/>
    </row>
    <row r="2993" spans="9:9" s="4" customFormat="1" ht="18" x14ac:dyDescent="0.35">
      <c r="I2993" s="57"/>
    </row>
    <row r="2994" spans="9:9" s="4" customFormat="1" ht="18" x14ac:dyDescent="0.35">
      <c r="I2994" s="57"/>
    </row>
    <row r="2995" spans="9:9" s="4" customFormat="1" ht="18" x14ac:dyDescent="0.35">
      <c r="I2995" s="57"/>
    </row>
    <row r="2996" spans="9:9" s="4" customFormat="1" ht="18" x14ac:dyDescent="0.35">
      <c r="I2996" s="57"/>
    </row>
    <row r="2997" spans="9:9" s="4" customFormat="1" ht="18" x14ac:dyDescent="0.35">
      <c r="I2997" s="57"/>
    </row>
    <row r="2998" spans="9:9" s="4" customFormat="1" ht="18" x14ac:dyDescent="0.35">
      <c r="I2998" s="57"/>
    </row>
    <row r="2999" spans="9:9" s="4" customFormat="1" ht="18" x14ac:dyDescent="0.35">
      <c r="I2999" s="57"/>
    </row>
    <row r="3000" spans="9:9" s="4" customFormat="1" ht="18" x14ac:dyDescent="0.35">
      <c r="I3000" s="57"/>
    </row>
    <row r="3001" spans="9:9" s="4" customFormat="1" ht="18" x14ac:dyDescent="0.35">
      <c r="I3001" s="57"/>
    </row>
    <row r="3002" spans="9:9" s="4" customFormat="1" ht="18" x14ac:dyDescent="0.35">
      <c r="I3002" s="57"/>
    </row>
    <row r="3003" spans="9:9" s="4" customFormat="1" ht="18" x14ac:dyDescent="0.35">
      <c r="I3003" s="57"/>
    </row>
    <row r="3004" spans="9:9" s="4" customFormat="1" ht="18" x14ac:dyDescent="0.35">
      <c r="I3004" s="57"/>
    </row>
    <row r="3005" spans="9:9" s="4" customFormat="1" ht="18" x14ac:dyDescent="0.35">
      <c r="I3005" s="57"/>
    </row>
    <row r="3006" spans="9:9" s="4" customFormat="1" ht="18" x14ac:dyDescent="0.35">
      <c r="I3006" s="57"/>
    </row>
    <row r="3007" spans="9:9" s="4" customFormat="1" ht="18" x14ac:dyDescent="0.35">
      <c r="I3007" s="57"/>
    </row>
    <row r="3008" spans="9:9" s="4" customFormat="1" ht="18" x14ac:dyDescent="0.35">
      <c r="I3008" s="57"/>
    </row>
    <row r="3009" spans="9:9" s="4" customFormat="1" ht="18" x14ac:dyDescent="0.35">
      <c r="I3009" s="57"/>
    </row>
    <row r="3010" spans="9:9" s="4" customFormat="1" ht="18" x14ac:dyDescent="0.35">
      <c r="I3010" s="57"/>
    </row>
    <row r="3011" spans="9:9" s="4" customFormat="1" ht="18" x14ac:dyDescent="0.35">
      <c r="I3011" s="57"/>
    </row>
    <row r="3012" spans="9:9" s="4" customFormat="1" ht="18" x14ac:dyDescent="0.35">
      <c r="I3012" s="57"/>
    </row>
    <row r="3013" spans="9:9" s="4" customFormat="1" ht="18" x14ac:dyDescent="0.35">
      <c r="I3013" s="57"/>
    </row>
    <row r="3014" spans="9:9" s="4" customFormat="1" ht="18" x14ac:dyDescent="0.35">
      <c r="I3014" s="57"/>
    </row>
    <row r="3015" spans="9:9" s="4" customFormat="1" ht="18" x14ac:dyDescent="0.35">
      <c r="I3015" s="57"/>
    </row>
    <row r="3016" spans="9:9" s="4" customFormat="1" ht="18" x14ac:dyDescent="0.35">
      <c r="I3016" s="57"/>
    </row>
    <row r="3017" spans="9:9" s="4" customFormat="1" ht="18" x14ac:dyDescent="0.35">
      <c r="I3017" s="57"/>
    </row>
    <row r="3018" spans="9:9" s="4" customFormat="1" ht="18" x14ac:dyDescent="0.35">
      <c r="I3018" s="57"/>
    </row>
    <row r="3019" spans="9:9" s="4" customFormat="1" ht="18" x14ac:dyDescent="0.35">
      <c r="I3019" s="57"/>
    </row>
    <row r="3020" spans="9:9" s="4" customFormat="1" ht="18" x14ac:dyDescent="0.35">
      <c r="I3020" s="57"/>
    </row>
    <row r="3021" spans="9:9" s="4" customFormat="1" ht="18" x14ac:dyDescent="0.35">
      <c r="I3021" s="57"/>
    </row>
    <row r="3022" spans="9:9" s="4" customFormat="1" ht="18" x14ac:dyDescent="0.35">
      <c r="I3022" s="57"/>
    </row>
    <row r="3023" spans="9:9" s="4" customFormat="1" ht="18" x14ac:dyDescent="0.35">
      <c r="I3023" s="57"/>
    </row>
    <row r="3024" spans="9:9" s="4" customFormat="1" ht="18" x14ac:dyDescent="0.35">
      <c r="I3024" s="57"/>
    </row>
    <row r="3025" spans="9:9" s="4" customFormat="1" ht="18" x14ac:dyDescent="0.35">
      <c r="I3025" s="57"/>
    </row>
    <row r="3026" spans="9:9" s="4" customFormat="1" ht="18" x14ac:dyDescent="0.35">
      <c r="I3026" s="57"/>
    </row>
    <row r="3027" spans="9:9" s="4" customFormat="1" ht="18" x14ac:dyDescent="0.35">
      <c r="I3027" s="57"/>
    </row>
    <row r="3028" spans="9:9" s="4" customFormat="1" ht="18" x14ac:dyDescent="0.35">
      <c r="I3028" s="57"/>
    </row>
    <row r="3029" spans="9:9" s="4" customFormat="1" ht="18" x14ac:dyDescent="0.35">
      <c r="I3029" s="57"/>
    </row>
    <row r="3030" spans="9:9" s="4" customFormat="1" ht="18" x14ac:dyDescent="0.35">
      <c r="I3030" s="57"/>
    </row>
    <row r="3031" spans="9:9" s="4" customFormat="1" ht="18" x14ac:dyDescent="0.35">
      <c r="I3031" s="57"/>
    </row>
    <row r="3032" spans="9:9" s="4" customFormat="1" ht="18" x14ac:dyDescent="0.35">
      <c r="I3032" s="57"/>
    </row>
    <row r="3033" spans="9:9" s="4" customFormat="1" ht="18" x14ac:dyDescent="0.35">
      <c r="I3033" s="57"/>
    </row>
    <row r="3034" spans="9:9" s="4" customFormat="1" ht="18" x14ac:dyDescent="0.35">
      <c r="I3034" s="57"/>
    </row>
    <row r="3035" spans="9:9" s="4" customFormat="1" ht="18" x14ac:dyDescent="0.35">
      <c r="I3035" s="57"/>
    </row>
    <row r="3036" spans="9:9" s="4" customFormat="1" ht="18" x14ac:dyDescent="0.35">
      <c r="I3036" s="57"/>
    </row>
    <row r="3037" spans="9:9" s="4" customFormat="1" ht="18" x14ac:dyDescent="0.35">
      <c r="I3037" s="57"/>
    </row>
    <row r="3038" spans="9:9" s="4" customFormat="1" ht="18" x14ac:dyDescent="0.35">
      <c r="I3038" s="57"/>
    </row>
    <row r="3039" spans="9:9" s="4" customFormat="1" ht="18" x14ac:dyDescent="0.35">
      <c r="I3039" s="57"/>
    </row>
    <row r="3040" spans="9:9" s="4" customFormat="1" ht="18" x14ac:dyDescent="0.35">
      <c r="I3040" s="57"/>
    </row>
    <row r="3041" spans="9:9" s="4" customFormat="1" ht="18" x14ac:dyDescent="0.35">
      <c r="I3041" s="57"/>
    </row>
    <row r="3042" spans="9:9" s="4" customFormat="1" ht="18" x14ac:dyDescent="0.35">
      <c r="I3042" s="57"/>
    </row>
    <row r="3043" spans="9:9" s="4" customFormat="1" ht="18" x14ac:dyDescent="0.35">
      <c r="I3043" s="57"/>
    </row>
    <row r="3044" spans="9:9" s="4" customFormat="1" ht="18" x14ac:dyDescent="0.35">
      <c r="I3044" s="57"/>
    </row>
    <row r="3045" spans="9:9" s="4" customFormat="1" ht="18" x14ac:dyDescent="0.35">
      <c r="I3045" s="57"/>
    </row>
    <row r="3046" spans="9:9" s="4" customFormat="1" ht="18" x14ac:dyDescent="0.35">
      <c r="I3046" s="57"/>
    </row>
    <row r="3047" spans="9:9" s="4" customFormat="1" ht="18" x14ac:dyDescent="0.35">
      <c r="I3047" s="57"/>
    </row>
    <row r="3048" spans="9:9" s="4" customFormat="1" ht="18" x14ac:dyDescent="0.35">
      <c r="I3048" s="57"/>
    </row>
    <row r="3049" spans="9:9" s="4" customFormat="1" ht="18" x14ac:dyDescent="0.35">
      <c r="I3049" s="57"/>
    </row>
    <row r="3050" spans="9:9" s="4" customFormat="1" ht="18" x14ac:dyDescent="0.35">
      <c r="I3050" s="57"/>
    </row>
    <row r="3051" spans="9:9" s="4" customFormat="1" ht="18" x14ac:dyDescent="0.35">
      <c r="I3051" s="57"/>
    </row>
    <row r="3052" spans="9:9" s="4" customFormat="1" ht="18" x14ac:dyDescent="0.35">
      <c r="I3052" s="57"/>
    </row>
    <row r="3053" spans="9:9" s="4" customFormat="1" ht="18" x14ac:dyDescent="0.35">
      <c r="I3053" s="57"/>
    </row>
    <row r="3054" spans="9:9" s="4" customFormat="1" ht="18" x14ac:dyDescent="0.35">
      <c r="I3054" s="57"/>
    </row>
    <row r="3055" spans="9:9" s="4" customFormat="1" ht="18" x14ac:dyDescent="0.35">
      <c r="I3055" s="57"/>
    </row>
    <row r="3056" spans="9:9" s="4" customFormat="1" ht="18" x14ac:dyDescent="0.35">
      <c r="I3056" s="57"/>
    </row>
    <row r="3057" spans="9:9" s="4" customFormat="1" ht="18" x14ac:dyDescent="0.35">
      <c r="I3057" s="57"/>
    </row>
    <row r="3058" spans="9:9" s="4" customFormat="1" ht="18" x14ac:dyDescent="0.35">
      <c r="I3058" s="57"/>
    </row>
    <row r="3059" spans="9:9" s="4" customFormat="1" ht="18" x14ac:dyDescent="0.35">
      <c r="I3059" s="57"/>
    </row>
    <row r="3060" spans="9:9" s="4" customFormat="1" ht="18" x14ac:dyDescent="0.35">
      <c r="I3060" s="57"/>
    </row>
    <row r="3061" spans="9:9" s="4" customFormat="1" ht="18" x14ac:dyDescent="0.35">
      <c r="I3061" s="57"/>
    </row>
    <row r="3062" spans="9:9" s="4" customFormat="1" ht="18" x14ac:dyDescent="0.35">
      <c r="I3062" s="57"/>
    </row>
    <row r="3063" spans="9:9" s="4" customFormat="1" ht="18" x14ac:dyDescent="0.35">
      <c r="I3063" s="57"/>
    </row>
    <row r="3064" spans="9:9" s="4" customFormat="1" ht="18" x14ac:dyDescent="0.35">
      <c r="I3064" s="57"/>
    </row>
    <row r="3065" spans="9:9" s="4" customFormat="1" ht="18" x14ac:dyDescent="0.35">
      <c r="I3065" s="57"/>
    </row>
    <row r="3066" spans="9:9" s="4" customFormat="1" ht="18" x14ac:dyDescent="0.35">
      <c r="I3066" s="57"/>
    </row>
    <row r="3067" spans="9:9" s="4" customFormat="1" ht="18" x14ac:dyDescent="0.35">
      <c r="I3067" s="57"/>
    </row>
    <row r="3068" spans="9:9" s="4" customFormat="1" ht="18" x14ac:dyDescent="0.35">
      <c r="I3068" s="57"/>
    </row>
    <row r="3069" spans="9:9" s="4" customFormat="1" ht="18" x14ac:dyDescent="0.35">
      <c r="I3069" s="57"/>
    </row>
    <row r="3070" spans="9:9" s="4" customFormat="1" ht="18" x14ac:dyDescent="0.35">
      <c r="I3070" s="57"/>
    </row>
    <row r="3071" spans="9:9" s="4" customFormat="1" ht="18" x14ac:dyDescent="0.35">
      <c r="I3071" s="57"/>
    </row>
    <row r="3072" spans="9:9" s="4" customFormat="1" ht="18" x14ac:dyDescent="0.35">
      <c r="I3072" s="57"/>
    </row>
    <row r="3073" spans="9:9" s="4" customFormat="1" ht="18" x14ac:dyDescent="0.35">
      <c r="I3073" s="57"/>
    </row>
    <row r="3074" spans="9:9" s="4" customFormat="1" ht="18" x14ac:dyDescent="0.35">
      <c r="I3074" s="57"/>
    </row>
    <row r="3075" spans="9:9" s="4" customFormat="1" ht="18" x14ac:dyDescent="0.35">
      <c r="I3075" s="57"/>
    </row>
    <row r="3076" spans="9:9" s="4" customFormat="1" ht="18" x14ac:dyDescent="0.35">
      <c r="I3076" s="57"/>
    </row>
    <row r="3077" spans="9:9" s="4" customFormat="1" ht="18" x14ac:dyDescent="0.35">
      <c r="I3077" s="57"/>
    </row>
    <row r="3078" spans="9:9" s="4" customFormat="1" ht="18" x14ac:dyDescent="0.35">
      <c r="I3078" s="57"/>
    </row>
    <row r="3079" spans="9:9" s="4" customFormat="1" ht="18" x14ac:dyDescent="0.35">
      <c r="I3079" s="57"/>
    </row>
    <row r="3080" spans="9:9" s="4" customFormat="1" ht="18" x14ac:dyDescent="0.35">
      <c r="I3080" s="57"/>
    </row>
    <row r="3081" spans="9:9" s="4" customFormat="1" ht="18" x14ac:dyDescent="0.35">
      <c r="I3081" s="57"/>
    </row>
    <row r="3082" spans="9:9" s="4" customFormat="1" ht="18" x14ac:dyDescent="0.35">
      <c r="I3082" s="57"/>
    </row>
    <row r="3083" spans="9:9" s="4" customFormat="1" ht="18" x14ac:dyDescent="0.35">
      <c r="I3083" s="57"/>
    </row>
    <row r="3084" spans="9:9" s="4" customFormat="1" ht="18" x14ac:dyDescent="0.35">
      <c r="I3084" s="57"/>
    </row>
    <row r="3085" spans="9:9" s="4" customFormat="1" ht="18" x14ac:dyDescent="0.35">
      <c r="I3085" s="57"/>
    </row>
    <row r="3086" spans="9:9" s="4" customFormat="1" ht="18" x14ac:dyDescent="0.35">
      <c r="I3086" s="57"/>
    </row>
    <row r="3087" spans="9:9" s="4" customFormat="1" ht="18" x14ac:dyDescent="0.35">
      <c r="I3087" s="57"/>
    </row>
    <row r="3088" spans="9:9" s="4" customFormat="1" ht="18" x14ac:dyDescent="0.35">
      <c r="I3088" s="57"/>
    </row>
    <row r="3089" spans="9:9" s="4" customFormat="1" ht="18" x14ac:dyDescent="0.35">
      <c r="I3089" s="57"/>
    </row>
    <row r="3090" spans="9:9" s="4" customFormat="1" ht="18" x14ac:dyDescent="0.35">
      <c r="I3090" s="57"/>
    </row>
    <row r="3091" spans="9:9" s="4" customFormat="1" ht="18" x14ac:dyDescent="0.35">
      <c r="I3091" s="57"/>
    </row>
    <row r="3092" spans="9:9" s="4" customFormat="1" ht="18" x14ac:dyDescent="0.35">
      <c r="I3092" s="57"/>
    </row>
    <row r="3093" spans="9:9" s="4" customFormat="1" ht="18" x14ac:dyDescent="0.35">
      <c r="I3093" s="57"/>
    </row>
    <row r="3094" spans="9:9" s="4" customFormat="1" ht="18" x14ac:dyDescent="0.35">
      <c r="I3094" s="57"/>
    </row>
    <row r="3095" spans="9:9" s="4" customFormat="1" ht="18" x14ac:dyDescent="0.35">
      <c r="I3095" s="57"/>
    </row>
    <row r="3096" spans="9:9" s="4" customFormat="1" ht="18" x14ac:dyDescent="0.35">
      <c r="I3096" s="57"/>
    </row>
    <row r="3097" spans="9:9" s="4" customFormat="1" ht="18" x14ac:dyDescent="0.35">
      <c r="I3097" s="57"/>
    </row>
    <row r="3098" spans="9:9" s="4" customFormat="1" ht="18" x14ac:dyDescent="0.35">
      <c r="I3098" s="57"/>
    </row>
    <row r="3099" spans="9:9" s="4" customFormat="1" ht="18" x14ac:dyDescent="0.35">
      <c r="I3099" s="57"/>
    </row>
    <row r="3100" spans="9:9" s="4" customFormat="1" ht="18" x14ac:dyDescent="0.35">
      <c r="I3100" s="57"/>
    </row>
    <row r="3101" spans="9:9" s="4" customFormat="1" ht="18" x14ac:dyDescent="0.35">
      <c r="I3101" s="57"/>
    </row>
    <row r="3102" spans="9:9" s="4" customFormat="1" ht="18" x14ac:dyDescent="0.35">
      <c r="I3102" s="57"/>
    </row>
    <row r="3103" spans="9:9" s="4" customFormat="1" ht="18" x14ac:dyDescent="0.35">
      <c r="I3103" s="57"/>
    </row>
    <row r="3104" spans="9:9" s="4" customFormat="1" ht="18" x14ac:dyDescent="0.35">
      <c r="I3104" s="57"/>
    </row>
    <row r="3105" spans="9:9" s="4" customFormat="1" ht="18" x14ac:dyDescent="0.35">
      <c r="I3105" s="57"/>
    </row>
    <row r="3106" spans="9:9" s="4" customFormat="1" ht="18" x14ac:dyDescent="0.35">
      <c r="I3106" s="57"/>
    </row>
    <row r="3107" spans="9:9" s="4" customFormat="1" ht="18" x14ac:dyDescent="0.35">
      <c r="I3107" s="57"/>
    </row>
    <row r="3108" spans="9:9" s="4" customFormat="1" ht="18" x14ac:dyDescent="0.35">
      <c r="I3108" s="57"/>
    </row>
    <row r="3109" spans="9:9" s="4" customFormat="1" ht="18" x14ac:dyDescent="0.35">
      <c r="I3109" s="57"/>
    </row>
    <row r="3110" spans="9:9" s="4" customFormat="1" ht="18" x14ac:dyDescent="0.35">
      <c r="I3110" s="57"/>
    </row>
    <row r="3111" spans="9:9" s="4" customFormat="1" ht="18" x14ac:dyDescent="0.35">
      <c r="I3111" s="57"/>
    </row>
    <row r="3112" spans="9:9" s="4" customFormat="1" ht="18" x14ac:dyDescent="0.35">
      <c r="I3112" s="57"/>
    </row>
    <row r="3113" spans="9:9" s="4" customFormat="1" ht="18" x14ac:dyDescent="0.35">
      <c r="I3113" s="57"/>
    </row>
    <row r="3114" spans="9:9" s="4" customFormat="1" ht="18" x14ac:dyDescent="0.35">
      <c r="I3114" s="57"/>
    </row>
    <row r="3115" spans="9:9" s="4" customFormat="1" ht="18" x14ac:dyDescent="0.35">
      <c r="I3115" s="57"/>
    </row>
    <row r="3116" spans="9:9" s="4" customFormat="1" ht="18" x14ac:dyDescent="0.35">
      <c r="I3116" s="57"/>
    </row>
    <row r="3117" spans="9:9" s="4" customFormat="1" ht="18" x14ac:dyDescent="0.35">
      <c r="I3117" s="57"/>
    </row>
    <row r="3118" spans="9:9" s="4" customFormat="1" ht="18" x14ac:dyDescent="0.35">
      <c r="I3118" s="57"/>
    </row>
    <row r="3119" spans="9:9" s="4" customFormat="1" ht="18" x14ac:dyDescent="0.35">
      <c r="I3119" s="57"/>
    </row>
    <row r="3120" spans="9:9" s="4" customFormat="1" ht="18" x14ac:dyDescent="0.35">
      <c r="I3120" s="57"/>
    </row>
    <row r="3121" spans="9:9" s="4" customFormat="1" ht="18" x14ac:dyDescent="0.35">
      <c r="I3121" s="57"/>
    </row>
    <row r="3122" spans="9:9" s="4" customFormat="1" ht="18" x14ac:dyDescent="0.35">
      <c r="I3122" s="57"/>
    </row>
    <row r="3123" spans="9:9" s="4" customFormat="1" ht="18" x14ac:dyDescent="0.35">
      <c r="I3123" s="57"/>
    </row>
    <row r="3124" spans="9:9" s="4" customFormat="1" ht="18" x14ac:dyDescent="0.35">
      <c r="I3124" s="57"/>
    </row>
    <row r="3125" spans="9:9" s="4" customFormat="1" ht="18" x14ac:dyDescent="0.35">
      <c r="I3125" s="57"/>
    </row>
    <row r="3126" spans="9:9" s="4" customFormat="1" ht="18" x14ac:dyDescent="0.35">
      <c r="I3126" s="57"/>
    </row>
    <row r="3127" spans="9:9" s="4" customFormat="1" ht="18" x14ac:dyDescent="0.35">
      <c r="I3127" s="57"/>
    </row>
    <row r="3128" spans="9:9" s="4" customFormat="1" ht="18" x14ac:dyDescent="0.35">
      <c r="I3128" s="57"/>
    </row>
    <row r="3129" spans="9:9" s="4" customFormat="1" ht="18" x14ac:dyDescent="0.35">
      <c r="I3129" s="57"/>
    </row>
    <row r="3130" spans="9:9" s="4" customFormat="1" ht="18" x14ac:dyDescent="0.35">
      <c r="I3130" s="57"/>
    </row>
    <row r="3131" spans="9:9" s="4" customFormat="1" ht="18" x14ac:dyDescent="0.35">
      <c r="I3131" s="57"/>
    </row>
    <row r="3132" spans="9:9" s="4" customFormat="1" ht="18" x14ac:dyDescent="0.35">
      <c r="I3132" s="57"/>
    </row>
    <row r="3133" spans="9:9" s="4" customFormat="1" ht="18" x14ac:dyDescent="0.35">
      <c r="I3133" s="57"/>
    </row>
    <row r="3134" spans="9:9" s="4" customFormat="1" ht="18" x14ac:dyDescent="0.35">
      <c r="I3134" s="57"/>
    </row>
    <row r="3135" spans="9:9" s="4" customFormat="1" ht="18" x14ac:dyDescent="0.35">
      <c r="I3135" s="57"/>
    </row>
    <row r="3136" spans="9:9" s="4" customFormat="1" ht="18" x14ac:dyDescent="0.35">
      <c r="I3136" s="57"/>
    </row>
    <row r="3137" spans="9:9" s="4" customFormat="1" ht="18" x14ac:dyDescent="0.35">
      <c r="I3137" s="57"/>
    </row>
    <row r="3138" spans="9:9" s="4" customFormat="1" ht="18" x14ac:dyDescent="0.35">
      <c r="I3138" s="57"/>
    </row>
    <row r="3139" spans="9:9" s="4" customFormat="1" ht="18" x14ac:dyDescent="0.35">
      <c r="I3139" s="57"/>
    </row>
    <row r="3140" spans="9:9" s="4" customFormat="1" ht="18" x14ac:dyDescent="0.35">
      <c r="I3140" s="57"/>
    </row>
    <row r="3141" spans="9:9" s="4" customFormat="1" ht="18" x14ac:dyDescent="0.35">
      <c r="I3141" s="57"/>
    </row>
    <row r="3142" spans="9:9" s="4" customFormat="1" ht="18" x14ac:dyDescent="0.35">
      <c r="I3142" s="57"/>
    </row>
    <row r="3143" spans="9:9" s="4" customFormat="1" ht="18" x14ac:dyDescent="0.35">
      <c r="I3143" s="57"/>
    </row>
    <row r="3144" spans="9:9" s="4" customFormat="1" ht="18" x14ac:dyDescent="0.35">
      <c r="I3144" s="57"/>
    </row>
    <row r="3145" spans="9:9" s="4" customFormat="1" ht="18" x14ac:dyDescent="0.35">
      <c r="I3145" s="57"/>
    </row>
    <row r="3146" spans="9:9" s="4" customFormat="1" ht="18" x14ac:dyDescent="0.35">
      <c r="I3146" s="57"/>
    </row>
    <row r="3147" spans="9:9" s="4" customFormat="1" ht="18" x14ac:dyDescent="0.35">
      <c r="I3147" s="57"/>
    </row>
    <row r="3148" spans="9:9" s="4" customFormat="1" ht="18" x14ac:dyDescent="0.35">
      <c r="I3148" s="57"/>
    </row>
    <row r="3149" spans="9:9" s="4" customFormat="1" ht="18" x14ac:dyDescent="0.35">
      <c r="I3149" s="57"/>
    </row>
    <row r="3150" spans="9:9" s="4" customFormat="1" ht="18" x14ac:dyDescent="0.35">
      <c r="I3150" s="57"/>
    </row>
    <row r="3151" spans="9:9" s="4" customFormat="1" ht="18" x14ac:dyDescent="0.35">
      <c r="I3151" s="57"/>
    </row>
    <row r="3152" spans="9:9" s="4" customFormat="1" ht="18" x14ac:dyDescent="0.35">
      <c r="I3152" s="57"/>
    </row>
    <row r="3153" spans="9:9" s="4" customFormat="1" ht="18" x14ac:dyDescent="0.35">
      <c r="I3153" s="57"/>
    </row>
    <row r="3154" spans="9:9" s="4" customFormat="1" ht="18" x14ac:dyDescent="0.35">
      <c r="I3154" s="57"/>
    </row>
    <row r="3155" spans="9:9" s="4" customFormat="1" ht="18" x14ac:dyDescent="0.35">
      <c r="I3155" s="57"/>
    </row>
    <row r="3156" spans="9:9" s="4" customFormat="1" ht="18" x14ac:dyDescent="0.35">
      <c r="I3156" s="57"/>
    </row>
    <row r="3157" spans="9:9" s="4" customFormat="1" ht="18" x14ac:dyDescent="0.35">
      <c r="I3157" s="57"/>
    </row>
    <row r="3158" spans="9:9" s="4" customFormat="1" ht="18" x14ac:dyDescent="0.35">
      <c r="I3158" s="57"/>
    </row>
    <row r="3159" spans="9:9" s="4" customFormat="1" ht="18" x14ac:dyDescent="0.35">
      <c r="I3159" s="57"/>
    </row>
    <row r="3160" spans="9:9" s="4" customFormat="1" ht="18" x14ac:dyDescent="0.35">
      <c r="I3160" s="57"/>
    </row>
    <row r="3161" spans="9:9" s="4" customFormat="1" ht="18" x14ac:dyDescent="0.35">
      <c r="I3161" s="57"/>
    </row>
    <row r="3162" spans="9:9" s="4" customFormat="1" ht="18" x14ac:dyDescent="0.35">
      <c r="I3162" s="57"/>
    </row>
    <row r="3163" spans="9:9" s="4" customFormat="1" ht="18" x14ac:dyDescent="0.35">
      <c r="I3163" s="57"/>
    </row>
    <row r="3164" spans="9:9" s="4" customFormat="1" ht="18" x14ac:dyDescent="0.35">
      <c r="I3164" s="57"/>
    </row>
    <row r="3165" spans="9:9" s="4" customFormat="1" ht="18" x14ac:dyDescent="0.35">
      <c r="I3165" s="57"/>
    </row>
    <row r="3166" spans="9:9" s="4" customFormat="1" ht="18" x14ac:dyDescent="0.35">
      <c r="I3166" s="57"/>
    </row>
    <row r="3167" spans="9:9" s="4" customFormat="1" ht="18" x14ac:dyDescent="0.35">
      <c r="I3167" s="57"/>
    </row>
    <row r="3168" spans="9:9" s="4" customFormat="1" ht="18" x14ac:dyDescent="0.35">
      <c r="I3168" s="57"/>
    </row>
    <row r="3169" spans="9:9" s="4" customFormat="1" ht="18" x14ac:dyDescent="0.35">
      <c r="I3169" s="57"/>
    </row>
    <row r="3170" spans="9:9" s="4" customFormat="1" ht="18" x14ac:dyDescent="0.35">
      <c r="I3170" s="57"/>
    </row>
    <row r="3171" spans="9:9" s="4" customFormat="1" ht="18" x14ac:dyDescent="0.35">
      <c r="I3171" s="57"/>
    </row>
    <row r="3172" spans="9:9" s="4" customFormat="1" ht="18" x14ac:dyDescent="0.35">
      <c r="I3172" s="57"/>
    </row>
    <row r="3173" spans="9:9" s="4" customFormat="1" ht="18" x14ac:dyDescent="0.35">
      <c r="I3173" s="57"/>
    </row>
    <row r="3174" spans="9:9" s="4" customFormat="1" ht="18" x14ac:dyDescent="0.35">
      <c r="I3174" s="57"/>
    </row>
    <row r="3175" spans="9:9" s="4" customFormat="1" ht="18" x14ac:dyDescent="0.35">
      <c r="I3175" s="57"/>
    </row>
    <row r="3176" spans="9:9" s="4" customFormat="1" ht="18" x14ac:dyDescent="0.35">
      <c r="I3176" s="57"/>
    </row>
    <row r="3177" spans="9:9" s="4" customFormat="1" ht="18" x14ac:dyDescent="0.35">
      <c r="I3177" s="57"/>
    </row>
    <row r="3178" spans="9:9" s="4" customFormat="1" ht="18" x14ac:dyDescent="0.35">
      <c r="I3178" s="57"/>
    </row>
    <row r="3179" spans="9:9" s="4" customFormat="1" ht="18" x14ac:dyDescent="0.35">
      <c r="I3179" s="57"/>
    </row>
    <row r="3180" spans="9:9" s="4" customFormat="1" ht="18" x14ac:dyDescent="0.35">
      <c r="I3180" s="57"/>
    </row>
    <row r="3181" spans="9:9" s="4" customFormat="1" ht="18" x14ac:dyDescent="0.35">
      <c r="I3181" s="57"/>
    </row>
    <row r="3182" spans="9:9" s="4" customFormat="1" ht="18" x14ac:dyDescent="0.35">
      <c r="I3182" s="57"/>
    </row>
    <row r="3183" spans="9:9" s="4" customFormat="1" ht="18" x14ac:dyDescent="0.35">
      <c r="I3183" s="57"/>
    </row>
    <row r="3184" spans="9:9" s="4" customFormat="1" ht="18" x14ac:dyDescent="0.35">
      <c r="I3184" s="57"/>
    </row>
    <row r="3185" spans="9:9" s="4" customFormat="1" ht="18" x14ac:dyDescent="0.35">
      <c r="I3185" s="57"/>
    </row>
    <row r="3186" spans="9:9" s="4" customFormat="1" ht="18" x14ac:dyDescent="0.35">
      <c r="I3186" s="57"/>
    </row>
    <row r="3187" spans="9:9" s="4" customFormat="1" ht="18" x14ac:dyDescent="0.35">
      <c r="I3187" s="57"/>
    </row>
    <row r="3188" spans="9:9" s="4" customFormat="1" ht="18" x14ac:dyDescent="0.35">
      <c r="I3188" s="57"/>
    </row>
    <row r="3189" spans="9:9" s="4" customFormat="1" ht="18" x14ac:dyDescent="0.35">
      <c r="I3189" s="57"/>
    </row>
    <row r="3190" spans="9:9" s="4" customFormat="1" ht="18" x14ac:dyDescent="0.35">
      <c r="I3190" s="57"/>
    </row>
    <row r="3191" spans="9:9" s="4" customFormat="1" ht="18" x14ac:dyDescent="0.35">
      <c r="I3191" s="57"/>
    </row>
    <row r="3192" spans="9:9" s="4" customFormat="1" ht="18" x14ac:dyDescent="0.35">
      <c r="I3192" s="57"/>
    </row>
    <row r="3193" spans="9:9" s="4" customFormat="1" ht="18" x14ac:dyDescent="0.35">
      <c r="I3193" s="57"/>
    </row>
    <row r="3194" spans="9:9" s="4" customFormat="1" ht="18" x14ac:dyDescent="0.35">
      <c r="I3194" s="57"/>
    </row>
    <row r="3195" spans="9:9" s="4" customFormat="1" ht="18" x14ac:dyDescent="0.35">
      <c r="I3195" s="57"/>
    </row>
    <row r="3196" spans="9:9" s="4" customFormat="1" ht="18" x14ac:dyDescent="0.35">
      <c r="I3196" s="57"/>
    </row>
    <row r="3197" spans="9:9" s="4" customFormat="1" ht="18" x14ac:dyDescent="0.35">
      <c r="I3197" s="57"/>
    </row>
    <row r="3198" spans="9:9" s="4" customFormat="1" ht="18" x14ac:dyDescent="0.35">
      <c r="I3198" s="57"/>
    </row>
    <row r="3199" spans="9:9" s="4" customFormat="1" ht="18" x14ac:dyDescent="0.35">
      <c r="I3199" s="57"/>
    </row>
    <row r="3200" spans="9:9" s="4" customFormat="1" ht="18" x14ac:dyDescent="0.35">
      <c r="I3200" s="57"/>
    </row>
    <row r="3201" spans="9:9" s="4" customFormat="1" ht="18" x14ac:dyDescent="0.35">
      <c r="I3201" s="57"/>
    </row>
    <row r="3202" spans="9:9" s="4" customFormat="1" ht="18" x14ac:dyDescent="0.35">
      <c r="I3202" s="57"/>
    </row>
    <row r="3203" spans="9:9" s="4" customFormat="1" ht="18" x14ac:dyDescent="0.35">
      <c r="I3203" s="57"/>
    </row>
    <row r="3204" spans="9:9" s="4" customFormat="1" ht="18" x14ac:dyDescent="0.35">
      <c r="I3204" s="57"/>
    </row>
    <row r="3205" spans="9:9" s="4" customFormat="1" ht="18" x14ac:dyDescent="0.35">
      <c r="I3205" s="57"/>
    </row>
    <row r="3206" spans="9:9" s="4" customFormat="1" ht="18" x14ac:dyDescent="0.35">
      <c r="I3206" s="57"/>
    </row>
    <row r="3207" spans="9:9" s="4" customFormat="1" ht="18" x14ac:dyDescent="0.35">
      <c r="I3207" s="57"/>
    </row>
    <row r="3208" spans="9:9" s="4" customFormat="1" ht="18" x14ac:dyDescent="0.35">
      <c r="I3208" s="57"/>
    </row>
    <row r="3209" spans="9:9" s="4" customFormat="1" ht="18" x14ac:dyDescent="0.35">
      <c r="I3209" s="57"/>
    </row>
    <row r="3210" spans="9:9" s="4" customFormat="1" ht="18" x14ac:dyDescent="0.35">
      <c r="I3210" s="57"/>
    </row>
    <row r="3211" spans="9:9" s="4" customFormat="1" ht="18" x14ac:dyDescent="0.35">
      <c r="I3211" s="57"/>
    </row>
    <row r="3212" spans="9:9" s="4" customFormat="1" ht="18" x14ac:dyDescent="0.35">
      <c r="I3212" s="57"/>
    </row>
    <row r="3213" spans="9:9" s="4" customFormat="1" ht="18" x14ac:dyDescent="0.35">
      <c r="I3213" s="57"/>
    </row>
    <row r="3214" spans="9:9" s="4" customFormat="1" ht="18" x14ac:dyDescent="0.35">
      <c r="I3214" s="57"/>
    </row>
    <row r="3215" spans="9:9" s="4" customFormat="1" ht="18" x14ac:dyDescent="0.35">
      <c r="I3215" s="57"/>
    </row>
    <row r="3216" spans="9:9" s="4" customFormat="1" ht="18" x14ac:dyDescent="0.35">
      <c r="I3216" s="57"/>
    </row>
    <row r="3217" spans="9:9" s="4" customFormat="1" ht="18" x14ac:dyDescent="0.35">
      <c r="I3217" s="57"/>
    </row>
    <row r="3218" spans="9:9" s="4" customFormat="1" ht="18" x14ac:dyDescent="0.35">
      <c r="I3218" s="57"/>
    </row>
    <row r="3219" spans="9:9" s="4" customFormat="1" ht="18" x14ac:dyDescent="0.35">
      <c r="I3219" s="57"/>
    </row>
    <row r="3220" spans="9:9" s="4" customFormat="1" ht="18" x14ac:dyDescent="0.35">
      <c r="I3220" s="57"/>
    </row>
    <row r="3221" spans="9:9" s="4" customFormat="1" ht="18" x14ac:dyDescent="0.35">
      <c r="I3221" s="57"/>
    </row>
    <row r="3222" spans="9:9" s="4" customFormat="1" ht="18" x14ac:dyDescent="0.35">
      <c r="I3222" s="57"/>
    </row>
    <row r="3223" spans="9:9" s="4" customFormat="1" ht="18" x14ac:dyDescent="0.35">
      <c r="I3223" s="57"/>
    </row>
    <row r="3224" spans="9:9" s="4" customFormat="1" ht="18" x14ac:dyDescent="0.35">
      <c r="I3224" s="57"/>
    </row>
    <row r="3225" spans="9:9" s="4" customFormat="1" ht="18" x14ac:dyDescent="0.35">
      <c r="I3225" s="57"/>
    </row>
    <row r="3226" spans="9:9" s="4" customFormat="1" ht="18" x14ac:dyDescent="0.35">
      <c r="I3226" s="57"/>
    </row>
    <row r="3227" spans="9:9" s="4" customFormat="1" ht="18" x14ac:dyDescent="0.35">
      <c r="I3227" s="57"/>
    </row>
    <row r="3228" spans="9:9" s="4" customFormat="1" ht="18" x14ac:dyDescent="0.35">
      <c r="I3228" s="57"/>
    </row>
    <row r="3229" spans="9:9" s="4" customFormat="1" ht="18" x14ac:dyDescent="0.35">
      <c r="I3229" s="57"/>
    </row>
    <row r="3230" spans="9:9" s="4" customFormat="1" ht="18" x14ac:dyDescent="0.35">
      <c r="I3230" s="57"/>
    </row>
    <row r="3231" spans="9:9" s="4" customFormat="1" ht="18" x14ac:dyDescent="0.35">
      <c r="I3231" s="57"/>
    </row>
    <row r="3232" spans="9:9" s="4" customFormat="1" ht="18" x14ac:dyDescent="0.35">
      <c r="I3232" s="57"/>
    </row>
    <row r="3233" spans="9:9" s="4" customFormat="1" ht="18" x14ac:dyDescent="0.35">
      <c r="I3233" s="57"/>
    </row>
    <row r="3234" spans="9:9" s="4" customFormat="1" ht="18" x14ac:dyDescent="0.35">
      <c r="I3234" s="57"/>
    </row>
    <row r="3235" spans="9:9" s="4" customFormat="1" ht="18" x14ac:dyDescent="0.35">
      <c r="I3235" s="57"/>
    </row>
    <row r="3236" spans="9:9" s="4" customFormat="1" ht="18" x14ac:dyDescent="0.35">
      <c r="I3236" s="57"/>
    </row>
    <row r="3237" spans="9:9" s="4" customFormat="1" ht="18" x14ac:dyDescent="0.35">
      <c r="I3237" s="57"/>
    </row>
    <row r="3238" spans="9:9" s="4" customFormat="1" ht="18" x14ac:dyDescent="0.35">
      <c r="I3238" s="57"/>
    </row>
    <row r="3239" spans="9:9" s="4" customFormat="1" ht="18" x14ac:dyDescent="0.35">
      <c r="I3239" s="57"/>
    </row>
    <row r="3240" spans="9:9" s="4" customFormat="1" ht="18" x14ac:dyDescent="0.35">
      <c r="I3240" s="57"/>
    </row>
    <row r="3241" spans="9:9" s="4" customFormat="1" ht="18" x14ac:dyDescent="0.35">
      <c r="I3241" s="57"/>
    </row>
    <row r="3242" spans="9:9" s="4" customFormat="1" ht="18" x14ac:dyDescent="0.35">
      <c r="I3242" s="57"/>
    </row>
    <row r="3243" spans="9:9" s="4" customFormat="1" ht="18" x14ac:dyDescent="0.35">
      <c r="I3243" s="57"/>
    </row>
    <row r="3244" spans="9:9" s="4" customFormat="1" ht="18" x14ac:dyDescent="0.35">
      <c r="I3244" s="57"/>
    </row>
  </sheetData>
  <autoFilter ref="A20:H147"/>
  <mergeCells count="23">
    <mergeCell ref="C6:H6"/>
    <mergeCell ref="C7:H7"/>
    <mergeCell ref="C8:H8"/>
    <mergeCell ref="C10:H10"/>
    <mergeCell ref="B17:H17"/>
    <mergeCell ref="C11:H11"/>
    <mergeCell ref="C13:H13"/>
    <mergeCell ref="C14:H14"/>
    <mergeCell ref="B16:H16"/>
    <mergeCell ref="B12:H12"/>
    <mergeCell ref="C9:H9"/>
    <mergeCell ref="G212:H212"/>
    <mergeCell ref="A201:C201"/>
    <mergeCell ref="A202:H202"/>
    <mergeCell ref="A20:A21"/>
    <mergeCell ref="B19:H19"/>
    <mergeCell ref="G20:G21"/>
    <mergeCell ref="H20:H21"/>
    <mergeCell ref="B20:B21"/>
    <mergeCell ref="C20:C21"/>
    <mergeCell ref="D20:D21"/>
    <mergeCell ref="E20:E21"/>
    <mergeCell ref="F20:F21"/>
  </mergeCells>
  <phoneticPr fontId="5" type="noConversion"/>
  <pageMargins left="0.59055118110236227" right="0.15748031496062992" top="0.9055118110236221" bottom="0.43307086614173229" header="0.62992125984251968" footer="0.31496062992125984"/>
  <pageSetup paperSize="9" scale="70" fitToHeight="0" orientation="portrait" r:id="rId1"/>
  <headerFooter differentFirst="1"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view="pageBreakPreview" topLeftCell="A34" zoomScaleNormal="77" zoomScaleSheetLayoutView="100" workbookViewId="0">
      <selection activeCell="C37" sqref="C37"/>
    </sheetView>
  </sheetViews>
  <sheetFormatPr defaultRowHeight="17.399999999999999" x14ac:dyDescent="0.3"/>
  <cols>
    <col min="1" max="1" width="37.109375" style="133" customWidth="1"/>
    <col min="2" max="2" width="43.33203125" style="133" customWidth="1"/>
    <col min="3" max="3" width="13.6640625" style="133" customWidth="1"/>
    <col min="4" max="4" width="2.33203125" style="133" customWidth="1"/>
    <col min="5" max="5" width="9.33203125" style="180" customWidth="1"/>
    <col min="6" max="6" width="8.88671875" style="180"/>
    <col min="7" max="7" width="18.109375" style="180" customWidth="1"/>
    <col min="8" max="16384" width="8.88671875" style="180"/>
  </cols>
  <sheetData>
    <row r="1" spans="1:3" ht="18" x14ac:dyDescent="0.3">
      <c r="B1" s="239" t="s">
        <v>477</v>
      </c>
      <c r="C1" s="239"/>
    </row>
    <row r="2" spans="1:3" ht="18" x14ac:dyDescent="0.3">
      <c r="B2" s="263" t="s">
        <v>591</v>
      </c>
      <c r="C2" s="263"/>
    </row>
    <row r="3" spans="1:3" ht="22.5" customHeight="1" x14ac:dyDescent="0.3">
      <c r="B3" s="263" t="s">
        <v>604</v>
      </c>
      <c r="C3" s="264"/>
    </row>
    <row r="4" spans="1:3" ht="22.5" customHeight="1" x14ac:dyDescent="0.3">
      <c r="B4" s="263" t="s">
        <v>602</v>
      </c>
      <c r="C4" s="263"/>
    </row>
    <row r="5" spans="1:3" ht="18" customHeight="1" x14ac:dyDescent="0.35">
      <c r="B5" s="265" t="str">
        <f>Прил.2!C5</f>
        <v>от 24.07.2025г. № 49</v>
      </c>
      <c r="C5" s="265"/>
    </row>
    <row r="6" spans="1:3" ht="18.75" customHeight="1" x14ac:dyDescent="0.3">
      <c r="B6" s="239" t="s">
        <v>523</v>
      </c>
      <c r="C6" s="239"/>
    </row>
    <row r="7" spans="1:3" ht="18" x14ac:dyDescent="0.3">
      <c r="B7" s="263" t="s">
        <v>591</v>
      </c>
      <c r="C7" s="263"/>
    </row>
    <row r="8" spans="1:3" ht="22.5" customHeight="1" x14ac:dyDescent="0.3">
      <c r="B8" s="263" t="s">
        <v>224</v>
      </c>
      <c r="C8" s="264"/>
    </row>
    <row r="9" spans="1:3" ht="16.95" customHeight="1" x14ac:dyDescent="0.35">
      <c r="B9" s="265" t="s">
        <v>600</v>
      </c>
      <c r="C9" s="265"/>
    </row>
    <row r="10" spans="1:3" ht="7.5" customHeight="1" x14ac:dyDescent="0.3"/>
    <row r="11" spans="1:3" ht="12.6" hidden="1" customHeight="1" x14ac:dyDescent="0.35">
      <c r="A11" s="57"/>
      <c r="B11" s="57"/>
      <c r="C11" s="57"/>
    </row>
    <row r="12" spans="1:3" ht="18" hidden="1" x14ac:dyDescent="0.35">
      <c r="A12" s="57"/>
      <c r="B12" s="242" t="s">
        <v>306</v>
      </c>
      <c r="C12" s="242"/>
    </row>
    <row r="13" spans="1:3" ht="39.6" hidden="1" customHeight="1" x14ac:dyDescent="0.35">
      <c r="A13" s="57"/>
      <c r="B13" s="266" t="s">
        <v>271</v>
      </c>
      <c r="C13" s="266"/>
    </row>
    <row r="14" spans="1:3" ht="18" hidden="1" x14ac:dyDescent="0.35">
      <c r="A14" s="206"/>
      <c r="B14" s="245" t="s">
        <v>394</v>
      </c>
      <c r="C14" s="245"/>
    </row>
    <row r="15" spans="1:3" ht="8.25" customHeight="1" x14ac:dyDescent="0.35">
      <c r="A15" s="206"/>
      <c r="B15" s="6"/>
      <c r="C15" s="6"/>
    </row>
    <row r="16" spans="1:3" ht="14.25" customHeight="1" x14ac:dyDescent="0.3">
      <c r="A16" s="243" t="s">
        <v>319</v>
      </c>
      <c r="B16" s="243"/>
      <c r="C16" s="243"/>
    </row>
    <row r="17" spans="1:9" ht="14.25" customHeight="1" x14ac:dyDescent="0.3">
      <c r="A17" s="243" t="s">
        <v>320</v>
      </c>
      <c r="B17" s="243"/>
      <c r="C17" s="243"/>
    </row>
    <row r="18" spans="1:9" ht="16.5" customHeight="1" x14ac:dyDescent="0.3">
      <c r="A18" s="243" t="s">
        <v>444</v>
      </c>
      <c r="B18" s="243"/>
      <c r="C18" s="243"/>
    </row>
    <row r="19" spans="1:9" ht="18.600000000000001" customHeight="1" x14ac:dyDescent="0.35">
      <c r="A19" s="57"/>
      <c r="B19" s="6"/>
      <c r="C19" s="205" t="s">
        <v>0</v>
      </c>
      <c r="G19" s="210"/>
      <c r="H19" s="261"/>
      <c r="I19" s="261"/>
    </row>
    <row r="20" spans="1:9" ht="49.95" customHeight="1" x14ac:dyDescent="0.3">
      <c r="A20" s="262" t="s">
        <v>188</v>
      </c>
      <c r="B20" s="262" t="s">
        <v>257</v>
      </c>
      <c r="C20" s="262" t="s">
        <v>1</v>
      </c>
      <c r="G20" s="210"/>
    </row>
    <row r="21" spans="1:9" ht="81" customHeight="1" x14ac:dyDescent="0.3">
      <c r="A21" s="262"/>
      <c r="B21" s="262"/>
      <c r="C21" s="262"/>
      <c r="G21" s="211"/>
    </row>
    <row r="22" spans="1:9" ht="18" customHeight="1" x14ac:dyDescent="0.3">
      <c r="A22" s="212">
        <v>1</v>
      </c>
      <c r="B22" s="212">
        <v>2</v>
      </c>
      <c r="C22" s="212">
        <v>3</v>
      </c>
    </row>
    <row r="23" spans="1:9" ht="42.75" customHeight="1" x14ac:dyDescent="0.3">
      <c r="A23" s="213"/>
      <c r="B23" s="214" t="s">
        <v>501</v>
      </c>
      <c r="C23" s="215">
        <f>C24+C30</f>
        <v>4014.5999999999985</v>
      </c>
    </row>
    <row r="24" spans="1:9" ht="54" customHeight="1" x14ac:dyDescent="0.3">
      <c r="A24" s="216" t="s">
        <v>307</v>
      </c>
      <c r="B24" s="214" t="s">
        <v>502</v>
      </c>
      <c r="C24" s="215">
        <f>C29+C27</f>
        <v>-950</v>
      </c>
    </row>
    <row r="25" spans="1:9" ht="59.4" customHeight="1" x14ac:dyDescent="0.3">
      <c r="A25" s="217" t="s">
        <v>503</v>
      </c>
      <c r="B25" s="218" t="s">
        <v>504</v>
      </c>
      <c r="C25" s="219">
        <v>0</v>
      </c>
    </row>
    <row r="26" spans="1:9" ht="65.400000000000006" customHeight="1" x14ac:dyDescent="0.3">
      <c r="A26" s="217" t="s">
        <v>512</v>
      </c>
      <c r="B26" s="218" t="s">
        <v>514</v>
      </c>
      <c r="C26" s="219">
        <f>C27</f>
        <v>0</v>
      </c>
    </row>
    <row r="27" spans="1:9" ht="80.25" customHeight="1" x14ac:dyDescent="0.3">
      <c r="A27" s="217" t="s">
        <v>505</v>
      </c>
      <c r="B27" s="217" t="s">
        <v>506</v>
      </c>
      <c r="C27" s="219">
        <v>0</v>
      </c>
    </row>
    <row r="28" spans="1:9" ht="80.25" customHeight="1" x14ac:dyDescent="0.3">
      <c r="A28" s="220" t="s">
        <v>511</v>
      </c>
      <c r="B28" s="220" t="s">
        <v>513</v>
      </c>
      <c r="C28" s="221">
        <f>C29</f>
        <v>-950</v>
      </c>
    </row>
    <row r="29" spans="1:9" ht="81.75" customHeight="1" x14ac:dyDescent="0.3">
      <c r="A29" s="220" t="s">
        <v>507</v>
      </c>
      <c r="B29" s="220" t="s">
        <v>508</v>
      </c>
      <c r="C29" s="221">
        <f>-1900+950</f>
        <v>-950</v>
      </c>
    </row>
    <row r="30" spans="1:9" s="225" customFormat="1" ht="44.25" customHeight="1" x14ac:dyDescent="0.3">
      <c r="A30" s="222" t="s">
        <v>48</v>
      </c>
      <c r="B30" s="222" t="s">
        <v>258</v>
      </c>
      <c r="C30" s="223">
        <f>C31+C34</f>
        <v>4964.5999999999985</v>
      </c>
      <c r="D30" s="224"/>
      <c r="F30" s="226"/>
    </row>
    <row r="31" spans="1:9" ht="42.75" customHeight="1" x14ac:dyDescent="0.3">
      <c r="A31" s="227" t="s">
        <v>259</v>
      </c>
      <c r="B31" s="227" t="s">
        <v>260</v>
      </c>
      <c r="C31" s="228">
        <f>C32</f>
        <v>-36110.800000000003</v>
      </c>
    </row>
    <row r="32" spans="1:9" ht="45.75" customHeight="1" x14ac:dyDescent="0.3">
      <c r="A32" s="227" t="s">
        <v>261</v>
      </c>
      <c r="B32" s="227" t="s">
        <v>262</v>
      </c>
      <c r="C32" s="228">
        <f>C33</f>
        <v>-36110.800000000003</v>
      </c>
    </row>
    <row r="33" spans="1:8" ht="60" customHeight="1" x14ac:dyDescent="0.3">
      <c r="A33" s="227" t="s">
        <v>263</v>
      </c>
      <c r="B33" s="227" t="s">
        <v>264</v>
      </c>
      <c r="C33" s="228">
        <f>-'Прил.1 Доходы'!C49</f>
        <v>-36110.800000000003</v>
      </c>
    </row>
    <row r="34" spans="1:8" ht="36.6" customHeight="1" x14ac:dyDescent="0.3">
      <c r="A34" s="227" t="s">
        <v>265</v>
      </c>
      <c r="B34" s="227" t="s">
        <v>266</v>
      </c>
      <c r="C34" s="228">
        <f>C35</f>
        <v>41075.4</v>
      </c>
    </row>
    <row r="35" spans="1:8" ht="48" customHeight="1" x14ac:dyDescent="0.3">
      <c r="A35" s="227" t="s">
        <v>267</v>
      </c>
      <c r="B35" s="227" t="s">
        <v>268</v>
      </c>
      <c r="C35" s="228">
        <f>C36</f>
        <v>41075.4</v>
      </c>
    </row>
    <row r="36" spans="1:8" ht="58.5" customHeight="1" x14ac:dyDescent="0.3">
      <c r="A36" s="227" t="s">
        <v>269</v>
      </c>
      <c r="B36" s="227" t="s">
        <v>270</v>
      </c>
      <c r="C36" s="228">
        <f>40125.4+950</f>
        <v>41075.4</v>
      </c>
    </row>
    <row r="37" spans="1:8" ht="11.25" customHeight="1" x14ac:dyDescent="0.3">
      <c r="A37" s="103"/>
      <c r="B37" s="103"/>
      <c r="C37" s="104"/>
    </row>
    <row r="38" spans="1:8" ht="18" x14ac:dyDescent="0.35">
      <c r="A38" s="233" t="s">
        <v>323</v>
      </c>
      <c r="B38" s="233"/>
      <c r="C38" s="233"/>
      <c r="D38" s="57"/>
      <c r="E38" s="57"/>
      <c r="F38" s="57"/>
      <c r="G38" s="57"/>
      <c r="H38" s="57"/>
    </row>
    <row r="39" spans="1:8" ht="18" x14ac:dyDescent="0.3">
      <c r="A39" s="139" t="s">
        <v>455</v>
      </c>
      <c r="B39" s="139"/>
      <c r="C39" s="139"/>
      <c r="D39" s="141"/>
      <c r="E39" s="139"/>
      <c r="F39" s="139"/>
      <c r="G39" s="139"/>
      <c r="H39" s="139"/>
    </row>
  </sheetData>
  <mergeCells count="20">
    <mergeCell ref="B1:C1"/>
    <mergeCell ref="B2:C2"/>
    <mergeCell ref="B3:C3"/>
    <mergeCell ref="B5:C5"/>
    <mergeCell ref="A38:C38"/>
    <mergeCell ref="B6:C6"/>
    <mergeCell ref="B7:C7"/>
    <mergeCell ref="B9:C9"/>
    <mergeCell ref="B12:C12"/>
    <mergeCell ref="B13:C13"/>
    <mergeCell ref="B8:C8"/>
    <mergeCell ref="B4:C4"/>
    <mergeCell ref="H19:I19"/>
    <mergeCell ref="A20:A21"/>
    <mergeCell ref="B20:B21"/>
    <mergeCell ref="C20:C21"/>
    <mergeCell ref="B14:C14"/>
    <mergeCell ref="A18:C18"/>
    <mergeCell ref="A17:C17"/>
    <mergeCell ref="A16:C1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differentFirst="1"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0" zoomScaleNormal="100" workbookViewId="0">
      <selection activeCell="B21" sqref="B21"/>
    </sheetView>
  </sheetViews>
  <sheetFormatPr defaultRowHeight="13.2" x14ac:dyDescent="0.25"/>
  <cols>
    <col min="1" max="1" width="8.44140625" bestFit="1" customWidth="1"/>
    <col min="2" max="2" width="50" customWidth="1"/>
    <col min="3" max="3" width="34.88671875" customWidth="1"/>
  </cols>
  <sheetData>
    <row r="1" spans="1:6" ht="18" hidden="1" x14ac:dyDescent="0.35">
      <c r="B1" s="55" t="s">
        <v>349</v>
      </c>
      <c r="C1" s="55"/>
      <c r="D1" s="55"/>
      <c r="E1" s="57"/>
      <c r="F1" s="55"/>
    </row>
    <row r="2" spans="1:6" ht="18" hidden="1" x14ac:dyDescent="0.35">
      <c r="B2" s="55" t="s">
        <v>340</v>
      </c>
      <c r="C2" s="55"/>
      <c r="D2" s="55"/>
      <c r="E2" s="57"/>
      <c r="F2" s="55"/>
    </row>
    <row r="3" spans="1:6" ht="18" hidden="1" x14ac:dyDescent="0.35">
      <c r="B3" s="55" t="s">
        <v>341</v>
      </c>
      <c r="C3" s="55"/>
      <c r="D3" s="55"/>
      <c r="E3" s="57"/>
      <c r="F3" s="55"/>
    </row>
    <row r="4" spans="1:6" ht="18" hidden="1" x14ac:dyDescent="0.35">
      <c r="B4" s="55" t="s">
        <v>342</v>
      </c>
      <c r="C4" s="55"/>
      <c r="D4" s="55"/>
      <c r="E4" s="57"/>
      <c r="F4" s="55"/>
    </row>
    <row r="5" spans="1:6" ht="18" x14ac:dyDescent="0.25">
      <c r="B5" s="91"/>
    </row>
    <row r="6" spans="1:6" ht="18" x14ac:dyDescent="0.25">
      <c r="B6" s="239" t="s">
        <v>522</v>
      </c>
      <c r="C6" s="239"/>
    </row>
    <row r="7" spans="1:6" ht="23.25" customHeight="1" x14ac:dyDescent="0.25">
      <c r="B7" s="239" t="s">
        <v>585</v>
      </c>
      <c r="C7" s="239"/>
    </row>
    <row r="8" spans="1:6" ht="18" x14ac:dyDescent="0.25">
      <c r="B8" s="242" t="s">
        <v>338</v>
      </c>
      <c r="C8" s="242"/>
    </row>
    <row r="9" spans="1:6" ht="18" x14ac:dyDescent="0.25">
      <c r="B9" s="242" t="s">
        <v>580</v>
      </c>
      <c r="C9" s="242"/>
    </row>
    <row r="10" spans="1:6" ht="18" x14ac:dyDescent="0.25">
      <c r="B10" s="91"/>
    </row>
    <row r="11" spans="1:6" ht="17.399999999999999" x14ac:dyDescent="0.25">
      <c r="A11" s="243" t="s">
        <v>297</v>
      </c>
      <c r="B11" s="243"/>
      <c r="C11" s="243"/>
    </row>
    <row r="12" spans="1:6" ht="17.399999999999999" x14ac:dyDescent="0.25">
      <c r="A12" s="243" t="s">
        <v>298</v>
      </c>
      <c r="B12" s="243"/>
      <c r="C12" s="243"/>
    </row>
    <row r="13" spans="1:6" ht="17.399999999999999" x14ac:dyDescent="0.25">
      <c r="A13" s="243" t="s">
        <v>299</v>
      </c>
      <c r="B13" s="243"/>
      <c r="C13" s="243"/>
    </row>
    <row r="14" spans="1:6" ht="17.399999999999999" x14ac:dyDescent="0.25">
      <c r="A14" s="243" t="s">
        <v>300</v>
      </c>
      <c r="B14" s="243"/>
      <c r="C14" s="243"/>
    </row>
    <row r="15" spans="1:6" ht="17.399999999999999" x14ac:dyDescent="0.25">
      <c r="A15" s="243" t="s">
        <v>457</v>
      </c>
      <c r="B15" s="243"/>
      <c r="C15" s="243"/>
    </row>
    <row r="16" spans="1:6" ht="17.399999999999999" x14ac:dyDescent="0.25">
      <c r="A16" s="243" t="s">
        <v>456</v>
      </c>
      <c r="B16" s="243"/>
      <c r="C16" s="243"/>
    </row>
    <row r="17" spans="1:3" ht="17.399999999999999" x14ac:dyDescent="0.25">
      <c r="B17" s="105"/>
    </row>
    <row r="18" spans="1:3" ht="18" x14ac:dyDescent="0.25">
      <c r="C18" s="22" t="s">
        <v>305</v>
      </c>
    </row>
    <row r="19" spans="1:3" ht="18" x14ac:dyDescent="0.35">
      <c r="A19" s="93" t="s">
        <v>253</v>
      </c>
      <c r="B19" s="93" t="s">
        <v>301</v>
      </c>
      <c r="C19" s="94" t="s">
        <v>1</v>
      </c>
    </row>
    <row r="20" spans="1:3" ht="18" x14ac:dyDescent="0.35">
      <c r="A20" s="94">
        <v>1</v>
      </c>
      <c r="B20" s="93">
        <v>2</v>
      </c>
      <c r="C20" s="94">
        <v>3</v>
      </c>
    </row>
    <row r="21" spans="1:3" ht="37.950000000000003" customHeight="1" x14ac:dyDescent="0.35">
      <c r="A21" s="94">
        <v>1</v>
      </c>
      <c r="B21" s="95" t="s">
        <v>302</v>
      </c>
      <c r="C21" s="101">
        <v>116.1</v>
      </c>
    </row>
    <row r="22" spans="1:3" ht="58.5" customHeight="1" x14ac:dyDescent="0.35">
      <c r="A22" s="94">
        <v>2</v>
      </c>
      <c r="B22" s="95" t="s">
        <v>303</v>
      </c>
      <c r="C22" s="29">
        <v>43.6</v>
      </c>
    </row>
    <row r="23" spans="1:3" ht="127.2" customHeight="1" x14ac:dyDescent="0.35">
      <c r="A23" s="94">
        <v>3</v>
      </c>
      <c r="B23" s="95" t="s">
        <v>458</v>
      </c>
      <c r="C23" s="29">
        <v>40.799999999999997</v>
      </c>
    </row>
    <row r="24" spans="1:3" ht="18" x14ac:dyDescent="0.35">
      <c r="A24" s="96"/>
      <c r="B24" s="93" t="s">
        <v>304</v>
      </c>
      <c r="C24" s="97">
        <f>SUM(C21:C23)</f>
        <v>200.5</v>
      </c>
    </row>
    <row r="25" spans="1:3" ht="17.399999999999999" x14ac:dyDescent="0.25">
      <c r="B25" s="92"/>
    </row>
    <row r="26" spans="1:3" ht="17.399999999999999" x14ac:dyDescent="0.25">
      <c r="B26" s="92"/>
    </row>
    <row r="27" spans="1:3" ht="17.399999999999999" x14ac:dyDescent="0.25">
      <c r="B27" s="92"/>
    </row>
    <row r="28" spans="1:3" ht="18" x14ac:dyDescent="0.25">
      <c r="A28" s="233" t="s">
        <v>527</v>
      </c>
      <c r="B28" s="233"/>
      <c r="C28" s="22" t="s">
        <v>443</v>
      </c>
    </row>
    <row r="29" spans="1:3" ht="18" x14ac:dyDescent="0.25">
      <c r="A29" s="233"/>
      <c r="B29" s="233"/>
    </row>
  </sheetData>
  <mergeCells count="12">
    <mergeCell ref="A29:B29"/>
    <mergeCell ref="B6:C6"/>
    <mergeCell ref="B7:C7"/>
    <mergeCell ref="B8:C8"/>
    <mergeCell ref="B9:C9"/>
    <mergeCell ref="A11:C11"/>
    <mergeCell ref="A12:C12"/>
    <mergeCell ref="A13:C13"/>
    <mergeCell ref="A14:C14"/>
    <mergeCell ref="A15:C15"/>
    <mergeCell ref="A16:C16"/>
    <mergeCell ref="A28:B28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8"/>
  <sheetViews>
    <sheetView zoomScaleNormal="100" workbookViewId="0">
      <selection activeCell="A3" sqref="A3:C3"/>
    </sheetView>
  </sheetViews>
  <sheetFormatPr defaultRowHeight="13.2" x14ac:dyDescent="0.25"/>
  <cols>
    <col min="1" max="1" width="7.33203125" customWidth="1"/>
    <col min="2" max="2" width="59.5546875" customWidth="1"/>
    <col min="3" max="3" width="14.33203125" customWidth="1"/>
  </cols>
  <sheetData>
    <row r="2" spans="1:3" ht="18" x14ac:dyDescent="0.25">
      <c r="A2" s="239" t="s">
        <v>521</v>
      </c>
      <c r="B2" s="239"/>
      <c r="C2" s="253"/>
    </row>
    <row r="3" spans="1:3" ht="18" x14ac:dyDescent="0.25">
      <c r="A3" s="239" t="s">
        <v>584</v>
      </c>
      <c r="B3" s="239"/>
      <c r="C3" s="253"/>
    </row>
    <row r="4" spans="1:3" ht="18" x14ac:dyDescent="0.25">
      <c r="A4" s="22"/>
      <c r="B4" s="239" t="s">
        <v>520</v>
      </c>
      <c r="C4" s="253"/>
    </row>
    <row r="5" spans="1:3" ht="18" x14ac:dyDescent="0.25">
      <c r="A5" s="239" t="s">
        <v>308</v>
      </c>
      <c r="B5" s="239"/>
      <c r="C5" s="253"/>
    </row>
    <row r="6" spans="1:3" ht="18" x14ac:dyDescent="0.25">
      <c r="A6" s="242" t="s">
        <v>581</v>
      </c>
      <c r="B6" s="242"/>
      <c r="C6" s="250"/>
    </row>
    <row r="7" spans="1:3" ht="18" x14ac:dyDescent="0.25">
      <c r="A7" s="99"/>
    </row>
    <row r="8" spans="1:3" ht="18" x14ac:dyDescent="0.25">
      <c r="A8" s="22"/>
    </row>
    <row r="9" spans="1:3" ht="17.399999999999999" x14ac:dyDescent="0.25">
      <c r="A9" s="243" t="s">
        <v>309</v>
      </c>
      <c r="B9" s="243"/>
    </row>
    <row r="10" spans="1:3" ht="17.399999999999999" x14ac:dyDescent="0.25">
      <c r="A10" s="243" t="s">
        <v>310</v>
      </c>
      <c r="B10" s="243"/>
    </row>
    <row r="11" spans="1:3" ht="37.5" customHeight="1" x14ac:dyDescent="0.25">
      <c r="A11" s="267" t="s">
        <v>459</v>
      </c>
      <c r="B11" s="267"/>
      <c r="C11" s="268"/>
    </row>
    <row r="12" spans="1:3" ht="17.399999999999999" x14ac:dyDescent="0.25">
      <c r="A12" s="100"/>
    </row>
    <row r="13" spans="1:3" ht="18" x14ac:dyDescent="0.25">
      <c r="B13" s="269" t="s">
        <v>0</v>
      </c>
      <c r="C13" s="270"/>
    </row>
    <row r="14" spans="1:3" ht="18" x14ac:dyDescent="0.25">
      <c r="A14" s="164" t="s">
        <v>420</v>
      </c>
      <c r="B14" s="164" t="s">
        <v>311</v>
      </c>
      <c r="C14" s="164" t="s">
        <v>1</v>
      </c>
    </row>
    <row r="15" spans="1:3" ht="36" x14ac:dyDescent="0.25">
      <c r="A15" s="271" t="s">
        <v>226</v>
      </c>
      <c r="B15" s="149" t="s">
        <v>515</v>
      </c>
      <c r="C15" s="150">
        <v>0</v>
      </c>
    </row>
    <row r="16" spans="1:3" ht="18" x14ac:dyDescent="0.25">
      <c r="A16" s="272"/>
      <c r="B16" s="149" t="s">
        <v>312</v>
      </c>
      <c r="C16" s="150"/>
    </row>
    <row r="17" spans="1:3" ht="18" x14ac:dyDescent="0.25">
      <c r="A17" s="272"/>
      <c r="B17" s="149" t="s">
        <v>423</v>
      </c>
      <c r="C17" s="150">
        <v>0</v>
      </c>
    </row>
    <row r="18" spans="1:3" ht="18" x14ac:dyDescent="0.25">
      <c r="A18" s="273"/>
      <c r="B18" s="149" t="s">
        <v>424</v>
      </c>
      <c r="C18" s="150">
        <v>0</v>
      </c>
    </row>
    <row r="19" spans="1:3" ht="72" x14ac:dyDescent="0.25">
      <c r="A19" s="271" t="s">
        <v>516</v>
      </c>
      <c r="B19" s="149" t="s">
        <v>517</v>
      </c>
      <c r="C19" s="150">
        <f>C22</f>
        <v>1900</v>
      </c>
    </row>
    <row r="20" spans="1:3" ht="18" x14ac:dyDescent="0.25">
      <c r="A20" s="272"/>
      <c r="B20" s="149" t="s">
        <v>422</v>
      </c>
      <c r="C20" s="150"/>
    </row>
    <row r="21" spans="1:3" ht="18" x14ac:dyDescent="0.25">
      <c r="A21" s="272"/>
      <c r="B21" s="149" t="s">
        <v>423</v>
      </c>
      <c r="C21" s="150">
        <v>0</v>
      </c>
    </row>
    <row r="22" spans="1:3" ht="18" x14ac:dyDescent="0.25">
      <c r="A22" s="273"/>
      <c r="B22" s="149" t="s">
        <v>424</v>
      </c>
      <c r="C22" s="150">
        <v>1900</v>
      </c>
    </row>
    <row r="23" spans="1:3" ht="54" x14ac:dyDescent="0.25">
      <c r="A23" s="271" t="s">
        <v>518</v>
      </c>
      <c r="B23" s="149" t="s">
        <v>519</v>
      </c>
      <c r="C23" s="150">
        <v>0</v>
      </c>
    </row>
    <row r="24" spans="1:3" ht="18" x14ac:dyDescent="0.25">
      <c r="A24" s="272"/>
      <c r="B24" s="149" t="s">
        <v>422</v>
      </c>
      <c r="C24" s="150"/>
    </row>
    <row r="25" spans="1:3" ht="18" x14ac:dyDescent="0.25">
      <c r="A25" s="272"/>
      <c r="B25" s="149" t="s">
        <v>423</v>
      </c>
      <c r="C25" s="150">
        <v>0</v>
      </c>
    </row>
    <row r="26" spans="1:3" ht="18" x14ac:dyDescent="0.25">
      <c r="A26" s="273"/>
      <c r="B26" s="149" t="s">
        <v>424</v>
      </c>
      <c r="C26" s="150">
        <v>0</v>
      </c>
    </row>
    <row r="28" spans="1:3" ht="45" customHeight="1" x14ac:dyDescent="0.25">
      <c r="B28" s="165" t="s">
        <v>527</v>
      </c>
      <c r="C28" s="178" t="s">
        <v>574</v>
      </c>
    </row>
  </sheetData>
  <mergeCells count="12">
    <mergeCell ref="A11:C11"/>
    <mergeCell ref="B13:C13"/>
    <mergeCell ref="A15:A18"/>
    <mergeCell ref="A19:A22"/>
    <mergeCell ref="A23:A26"/>
    <mergeCell ref="A9:B9"/>
    <mergeCell ref="A10:B10"/>
    <mergeCell ref="A2:C2"/>
    <mergeCell ref="A3:C3"/>
    <mergeCell ref="A5:C5"/>
    <mergeCell ref="A6:C6"/>
    <mergeCell ref="B4:C4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B2" sqref="B2:D2"/>
    </sheetView>
  </sheetViews>
  <sheetFormatPr defaultRowHeight="13.2" x14ac:dyDescent="0.25"/>
  <cols>
    <col min="1" max="1" width="8" customWidth="1"/>
    <col min="2" max="2" width="57" customWidth="1"/>
    <col min="3" max="3" width="17.44140625" customWidth="1"/>
  </cols>
  <sheetData>
    <row r="1" spans="1:4" ht="15.6" x14ac:dyDescent="0.3">
      <c r="D1" s="144" t="s">
        <v>418</v>
      </c>
    </row>
    <row r="2" spans="1:4" ht="15.6" x14ac:dyDescent="0.3">
      <c r="B2" s="276" t="s">
        <v>583</v>
      </c>
      <c r="C2" s="250"/>
      <c r="D2" s="250"/>
    </row>
    <row r="3" spans="1:4" ht="15.6" x14ac:dyDescent="0.3">
      <c r="D3" s="144" t="s">
        <v>419</v>
      </c>
    </row>
    <row r="4" spans="1:4" ht="15.6" x14ac:dyDescent="0.3">
      <c r="D4" s="144" t="s">
        <v>339</v>
      </c>
    </row>
    <row r="5" spans="1:4" ht="13.8" x14ac:dyDescent="0.25">
      <c r="B5" s="277" t="s">
        <v>579</v>
      </c>
      <c r="C5" s="250"/>
      <c r="D5" s="250"/>
    </row>
    <row r="6" spans="1:4" ht="15.6" x14ac:dyDescent="0.3">
      <c r="C6" s="145"/>
    </row>
    <row r="7" spans="1:4" ht="57.75" customHeight="1" x14ac:dyDescent="0.25">
      <c r="A7" s="274" t="s">
        <v>425</v>
      </c>
      <c r="B7" s="274"/>
      <c r="C7" s="274"/>
    </row>
    <row r="8" spans="1:4" ht="18" x14ac:dyDescent="0.35">
      <c r="A8" s="146"/>
      <c r="C8" s="147" t="s">
        <v>0</v>
      </c>
    </row>
    <row r="9" spans="1:4" ht="18" x14ac:dyDescent="0.25">
      <c r="A9" s="148" t="s">
        <v>420</v>
      </c>
      <c r="B9" s="148" t="s">
        <v>311</v>
      </c>
      <c r="C9" s="148" t="s">
        <v>1</v>
      </c>
    </row>
    <row r="10" spans="1:4" ht="128.25" customHeight="1" x14ac:dyDescent="0.25">
      <c r="A10" s="271">
        <v>1</v>
      </c>
      <c r="B10" s="149" t="s">
        <v>421</v>
      </c>
      <c r="C10" s="150">
        <v>0</v>
      </c>
    </row>
    <row r="11" spans="1:4" ht="30" customHeight="1" x14ac:dyDescent="0.25">
      <c r="A11" s="272"/>
      <c r="B11" s="149" t="s">
        <v>422</v>
      </c>
      <c r="C11" s="150"/>
    </row>
    <row r="12" spans="1:4" ht="24" customHeight="1" x14ac:dyDescent="0.25">
      <c r="A12" s="272"/>
      <c r="B12" s="149" t="s">
        <v>423</v>
      </c>
      <c r="C12" s="150">
        <v>0</v>
      </c>
    </row>
    <row r="13" spans="1:4" ht="46.5" customHeight="1" x14ac:dyDescent="0.25">
      <c r="A13" s="273"/>
      <c r="B13" s="149" t="s">
        <v>424</v>
      </c>
      <c r="C13" s="150">
        <v>0</v>
      </c>
    </row>
    <row r="14" spans="1:4" ht="30.75" customHeight="1" x14ac:dyDescent="0.3">
      <c r="A14" s="275" t="s">
        <v>528</v>
      </c>
      <c r="B14" s="275"/>
      <c r="C14" s="275"/>
      <c r="D14" s="151"/>
    </row>
  </sheetData>
  <mergeCells count="5">
    <mergeCell ref="A7:C7"/>
    <mergeCell ref="A10:A13"/>
    <mergeCell ref="A14:C14"/>
    <mergeCell ref="B2:D2"/>
    <mergeCell ref="B5:D5"/>
  </mergeCells>
  <pageMargins left="0.7" right="0.7" top="0.75" bottom="0.75" header="0.3" footer="0.3"/>
  <pageSetup paperSize="9" scale="85" orientation="portrait" horizontalDpi="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</vt:i4>
      </vt:variant>
    </vt:vector>
  </HeadingPairs>
  <TitlesOfParts>
    <vt:vector size="20" baseType="lpstr">
      <vt:lpstr>Прил.1 Доходы</vt:lpstr>
      <vt:lpstr>безвоз. пост.</vt:lpstr>
      <vt:lpstr>Прил.2</vt:lpstr>
      <vt:lpstr>Прил.3</vt:lpstr>
      <vt:lpstr>Прил.4</vt:lpstr>
      <vt:lpstr>Прил.5</vt:lpstr>
      <vt:lpstr>Трансферты</vt:lpstr>
      <vt:lpstr>заимствования</vt:lpstr>
      <vt:lpstr>прил.10</vt:lpstr>
      <vt:lpstr>прил.11</vt:lpstr>
      <vt:lpstr>прил.12</vt:lpstr>
      <vt:lpstr>прилож.8</vt:lpstr>
      <vt:lpstr>прилож.13</vt:lpstr>
      <vt:lpstr>Прил.2!_Toc105952697</vt:lpstr>
      <vt:lpstr>Прил.2!_Toc105952698</vt:lpstr>
      <vt:lpstr>'Прил.1 Доходы'!Область_печати</vt:lpstr>
      <vt:lpstr>Прил.2!Область_печати</vt:lpstr>
      <vt:lpstr>Прил.3!Область_печати</vt:lpstr>
      <vt:lpstr>Прил.4!Область_печати</vt:lpstr>
      <vt:lpstr>Прил.5!Область_печати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FINOTDEL</cp:lastModifiedBy>
  <cp:lastPrinted>2025-07-24T13:34:00Z</cp:lastPrinted>
  <dcterms:created xsi:type="dcterms:W3CDTF">2007-09-20T05:53:47Z</dcterms:created>
  <dcterms:modified xsi:type="dcterms:W3CDTF">2025-07-25T09:05:37Z</dcterms:modified>
</cp:coreProperties>
</file>