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Проект2020\"/>
    </mc:Choice>
  </mc:AlternateContent>
  <bookViews>
    <workbookView xWindow="-135" yWindow="735" windowWidth="12855" windowHeight="9150" tabRatio="849" activeTab="6"/>
  </bookViews>
  <sheets>
    <sheet name="Прил 1  (2)" sheetId="48" r:id="rId1"/>
    <sheet name="Прил 2" sheetId="41" r:id="rId2"/>
    <sheet name="Прил 3" sheetId="44" r:id="rId3"/>
    <sheet name="Прил 4 (2)" sheetId="45" r:id="rId4"/>
    <sheet name="прил5" sheetId="6" r:id="rId5"/>
    <sheet name="прил.6" sheetId="40" r:id="rId6"/>
    <sheet name="прил._7" sheetId="24" r:id="rId7"/>
    <sheet name="Прил 8" sheetId="42" r:id="rId8"/>
    <sheet name="прил 9" sheetId="46" r:id="rId9"/>
    <sheet name="Прил 10+" sheetId="47" r:id="rId10"/>
    <sheet name="Заимст 11" sheetId="51" r:id="rId11"/>
    <sheet name="Гарант 12" sheetId="49" r:id="rId12"/>
    <sheet name="нормативы 13" sheetId="50" r:id="rId13"/>
  </sheets>
  <definedNames>
    <definedName name="_xlnm._FilterDatabase" localSheetId="6" hidden="1">прил._7!$A$11:$K$181</definedName>
    <definedName name="_xlnm._FilterDatabase" localSheetId="5" hidden="1">прил.6!$A$10:$H$185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9'!$A$1:$C$22</definedName>
    <definedName name="_xlnm.Print_Area" localSheetId="6">прил._7!$A$1:$L$184</definedName>
    <definedName name="_xlnm.Print_Area" localSheetId="5">прил.6!$A$1:$J$197</definedName>
    <definedName name="_xlnm.Print_Area" localSheetId="4">прил5!$A$1:$F$47</definedName>
  </definedNames>
  <calcPr calcId="152511"/>
</workbook>
</file>

<file path=xl/calcChain.xml><?xml version="1.0" encoding="utf-8"?>
<calcChain xmlns="http://schemas.openxmlformats.org/spreadsheetml/2006/main">
  <c r="B17" i="46" l="1"/>
  <c r="K34" i="24" l="1"/>
  <c r="H179" i="40"/>
  <c r="H178" i="40"/>
  <c r="H177" i="40"/>
  <c r="H170" i="40"/>
  <c r="H171" i="40"/>
  <c r="H172" i="40"/>
  <c r="H173" i="40"/>
  <c r="H174" i="40"/>
  <c r="H185" i="40" l="1"/>
  <c r="H165" i="40"/>
  <c r="H163" i="40"/>
  <c r="H156" i="40"/>
  <c r="H143" i="40"/>
  <c r="H140" i="40"/>
  <c r="H134" i="40"/>
  <c r="H130" i="40"/>
  <c r="H128" i="40"/>
  <c r="H124" i="40"/>
  <c r="H114" i="40"/>
  <c r="H108" i="40"/>
  <c r="H98" i="40"/>
  <c r="H74" i="40"/>
  <c r="H71" i="40"/>
  <c r="H47" i="40"/>
  <c r="H35" i="40"/>
  <c r="H28" i="40"/>
  <c r="H122" i="40"/>
  <c r="K31" i="24"/>
  <c r="K44" i="24"/>
  <c r="K42" i="24"/>
  <c r="K41" i="24" s="1"/>
  <c r="H127" i="40" l="1"/>
  <c r="K171" i="24"/>
  <c r="K131" i="24" l="1"/>
  <c r="H131" i="40"/>
  <c r="H69" i="40"/>
  <c r="H164" i="40"/>
  <c r="H161" i="40"/>
  <c r="D20" i="6"/>
  <c r="H49" i="40" l="1"/>
  <c r="C12" i="45" l="1"/>
  <c r="C10" i="44"/>
  <c r="C17" i="44"/>
  <c r="K142" i="24" l="1"/>
  <c r="K141" i="24"/>
  <c r="K140" i="24" s="1"/>
  <c r="K139" i="24" s="1"/>
  <c r="K143" i="24"/>
  <c r="K135" i="24"/>
  <c r="K134" i="24" s="1"/>
  <c r="D32" i="6" s="1"/>
  <c r="K136" i="24"/>
  <c r="K137" i="24"/>
  <c r="K46" i="24"/>
  <c r="B44" i="40" l="1"/>
  <c r="C11" i="41" l="1"/>
  <c r="H193" i="40" l="1"/>
  <c r="H191" i="40" s="1"/>
  <c r="H167" i="40" l="1"/>
  <c r="H160" i="40"/>
  <c r="H159" i="40" s="1"/>
  <c r="K110" i="24"/>
  <c r="K109" i="24" s="1"/>
  <c r="K79" i="24"/>
  <c r="K51" i="24"/>
  <c r="D18" i="6" s="1"/>
  <c r="K158" i="24"/>
  <c r="K132" i="24"/>
  <c r="K61" i="24"/>
  <c r="K62" i="24"/>
  <c r="K63" i="24"/>
  <c r="C13" i="44"/>
  <c r="C12" i="44" s="1"/>
  <c r="C11" i="44" s="1"/>
  <c r="H16" i="40"/>
  <c r="H15" i="40" s="1"/>
  <c r="H19" i="40"/>
  <c r="H32" i="40"/>
  <c r="H38" i="40"/>
  <c r="H41" i="40"/>
  <c r="H52" i="40"/>
  <c r="H58" i="40"/>
  <c r="H57" i="40" s="1"/>
  <c r="H56" i="40" s="1"/>
  <c r="H63" i="40"/>
  <c r="H103" i="40"/>
  <c r="H102" i="40" s="1"/>
  <c r="H97" i="40"/>
  <c r="H106" i="40"/>
  <c r="H119" i="40"/>
  <c r="H116" i="40" s="1"/>
  <c r="H115" i="40"/>
  <c r="H121" i="40"/>
  <c r="H141" i="40"/>
  <c r="H152" i="40"/>
  <c r="H182" i="40"/>
  <c r="H188" i="40"/>
  <c r="H187" i="40" s="1"/>
  <c r="H190" i="40"/>
  <c r="H110" i="40"/>
  <c r="H109" i="40" s="1"/>
  <c r="K111" i="24"/>
  <c r="K146" i="24"/>
  <c r="K19" i="24"/>
  <c r="K69" i="24"/>
  <c r="H112" i="40"/>
  <c r="C17" i="42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75" i="24"/>
  <c r="K16" i="24"/>
  <c r="K71" i="24"/>
  <c r="K74" i="24" s="1"/>
  <c r="K88" i="24"/>
  <c r="K73" i="24"/>
  <c r="K156" i="24"/>
  <c r="K123" i="24"/>
  <c r="K117" i="24"/>
  <c r="K118" i="24"/>
  <c r="K114" i="24"/>
  <c r="K115" i="24"/>
  <c r="K85" i="24"/>
  <c r="K86" i="24"/>
  <c r="K87" i="24" s="1"/>
  <c r="K90" i="24"/>
  <c r="K91" i="24"/>
  <c r="K59" i="24"/>
  <c r="K58" i="24"/>
  <c r="K57" i="24"/>
  <c r="K52" i="24"/>
  <c r="K53" i="24"/>
  <c r="K54" i="24"/>
  <c r="K26" i="24"/>
  <c r="K27" i="24"/>
  <c r="K28" i="24"/>
  <c r="K29" i="24"/>
  <c r="K20" i="24"/>
  <c r="K21" i="24"/>
  <c r="K22" i="24"/>
  <c r="K180" i="24"/>
  <c r="K177" i="24" s="1"/>
  <c r="K172" i="24"/>
  <c r="K174" i="24"/>
  <c r="K173" i="24" s="1"/>
  <c r="K170" i="24"/>
  <c r="D41" i="6" s="1"/>
  <c r="K153" i="24"/>
  <c r="D37" i="6" s="1"/>
  <c r="K154" i="24"/>
  <c r="K155" i="24"/>
  <c r="K147" i="24"/>
  <c r="K105" i="24"/>
  <c r="B66" i="24"/>
  <c r="B119" i="40"/>
  <c r="B111" i="40"/>
  <c r="B107" i="40"/>
  <c r="B105" i="40"/>
  <c r="B103" i="40"/>
  <c r="B99" i="40"/>
  <c r="B100" i="40"/>
  <c r="B101" i="40"/>
  <c r="B97" i="40"/>
  <c r="B82" i="40"/>
  <c r="B68" i="40"/>
  <c r="B56" i="40"/>
  <c r="B49" i="40"/>
  <c r="B42" i="40"/>
  <c r="B39" i="40"/>
  <c r="B36" i="40"/>
  <c r="B34" i="40"/>
  <c r="B27" i="40"/>
  <c r="B23" i="40"/>
  <c r="B21" i="40"/>
  <c r="K94" i="24"/>
  <c r="K97" i="24"/>
  <c r="K96" i="24" s="1"/>
  <c r="K95" i="24" s="1"/>
  <c r="I125" i="40"/>
  <c r="J125" i="40"/>
  <c r="I121" i="40"/>
  <c r="J121" i="40"/>
  <c r="H91" i="40"/>
  <c r="H88" i="40"/>
  <c r="H84" i="40"/>
  <c r="H13" i="40"/>
  <c r="H12" i="40" s="1"/>
  <c r="H11" i="40" s="1"/>
  <c r="K101" i="24"/>
  <c r="K100" i="24" s="1"/>
  <c r="K99" i="24" s="1"/>
  <c r="K39" i="24"/>
  <c r="K38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H113" i="40"/>
  <c r="K81" i="24"/>
  <c r="K112" i="24"/>
  <c r="K80" i="24"/>
  <c r="K17" i="24"/>
  <c r="K15" i="24"/>
  <c r="K14" i="24"/>
  <c r="K82" i="24"/>
  <c r="K103" i="24"/>
  <c r="K106" i="24"/>
  <c r="K104" i="24"/>
  <c r="K56" i="24"/>
  <c r="K144" i="24"/>
  <c r="K163" i="24"/>
  <c r="D39" i="6" s="1"/>
  <c r="K178" i="24"/>
  <c r="K176" i="24"/>
  <c r="D43" i="6" s="1"/>
  <c r="D44" i="6" s="1"/>
  <c r="H31" i="40" l="1"/>
  <c r="H30" i="40"/>
  <c r="K120" i="24"/>
  <c r="K108" i="24" s="1"/>
  <c r="D29" i="6" s="1"/>
  <c r="K12" i="24"/>
  <c r="K13" i="24" s="1"/>
  <c r="K93" i="24"/>
  <c r="D25" i="6" s="1"/>
  <c r="K165" i="24"/>
  <c r="K33" i="24"/>
  <c r="K32" i="24" s="1"/>
  <c r="D34" i="6"/>
  <c r="K167" i="24"/>
  <c r="K160" i="24"/>
  <c r="K161" i="24"/>
  <c r="D38" i="6"/>
  <c r="K152" i="24"/>
  <c r="D36" i="6" s="1"/>
  <c r="K164" i="24"/>
  <c r="D40" i="6" s="1"/>
  <c r="K159" i="24"/>
  <c r="H39" i="40"/>
  <c r="H107" i="40"/>
  <c r="K78" i="24"/>
  <c r="H73" i="40"/>
  <c r="H72" i="40" s="1"/>
  <c r="H68" i="40" s="1"/>
  <c r="H142" i="40"/>
  <c r="H17" i="40"/>
  <c r="H46" i="40"/>
  <c r="H45" i="40" s="1"/>
  <c r="H27" i="40"/>
  <c r="H24" i="40" s="1"/>
  <c r="H36" i="40"/>
  <c r="H184" i="40"/>
  <c r="H183" i="40" s="1"/>
  <c r="H42" i="40"/>
  <c r="H87" i="40"/>
  <c r="K121" i="24"/>
  <c r="K122" i="24" s="1"/>
  <c r="H168" i="40"/>
  <c r="H166" i="40"/>
  <c r="D21" i="41"/>
  <c r="E21" i="41" s="1"/>
  <c r="C30" i="42"/>
  <c r="K25" i="24"/>
  <c r="G27" i="41"/>
  <c r="D26" i="41"/>
  <c r="E26" i="41" s="1"/>
  <c r="H21" i="40"/>
  <c r="H20" i="40" s="1"/>
  <c r="H157" i="40"/>
  <c r="H158" i="40"/>
  <c r="H96" i="40"/>
  <c r="H83" i="40"/>
  <c r="H65" i="40"/>
  <c r="H64" i="40" s="1"/>
  <c r="H123" i="40"/>
  <c r="H51" i="40"/>
  <c r="H50" i="40" s="1"/>
  <c r="H37" i="40"/>
  <c r="D24" i="6"/>
  <c r="D22" i="6" s="1"/>
  <c r="K72" i="24"/>
  <c r="K129" i="24"/>
  <c r="K128" i="24"/>
  <c r="K166" i="24"/>
  <c r="H186" i="40"/>
  <c r="H189" i="40"/>
  <c r="H44" i="40"/>
  <c r="H82" i="40"/>
  <c r="H105" i="40"/>
  <c r="H23" i="40"/>
  <c r="E11" i="6"/>
  <c r="F11" i="6" s="1"/>
  <c r="K179" i="24"/>
  <c r="K24" i="24" l="1"/>
  <c r="H176" i="40"/>
  <c r="D35" i="6"/>
  <c r="D12" i="6"/>
  <c r="D11" i="6" s="1"/>
  <c r="H133" i="40"/>
  <c r="K11" i="24" l="1"/>
  <c r="H175" i="40"/>
  <c r="H126" i="40"/>
  <c r="H125" i="40" s="1"/>
  <c r="H10" i="40" s="1"/>
  <c r="H12" i="6"/>
  <c r="H11" i="6"/>
  <c r="C40" i="42" l="1"/>
  <c r="C36" i="42"/>
  <c r="C38" i="42"/>
</calcChain>
</file>

<file path=xl/sharedStrings.xml><?xml version="1.0" encoding="utf-8"?>
<sst xmlns="http://schemas.openxmlformats.org/spreadsheetml/2006/main" count="2512" uniqueCount="549">
  <si>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</si>
  <si>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</si>
  <si>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</si>
  <si>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</si>
  <si>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</si>
  <si>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</si>
  <si>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</si>
  <si>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</si>
  <si>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</si>
  <si>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</si>
  <si>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</si>
  <si>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</si>
  <si>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</si>
  <si>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</si>
  <si>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</si>
  <si>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</si>
  <si>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</si>
  <si>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</si>
  <si>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</si>
  <si>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</si>
  <si>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</si>
  <si>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</si>
  <si>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</si>
  <si>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</si>
  <si>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</si>
  <si>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</si>
  <si>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</si>
  <si>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</si>
  <si>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</si>
  <si>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</si>
  <si>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</si>
  <si>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</si>
  <si>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</si>
  <si>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</si>
  <si>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</si>
  <si>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</si>
  <si>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</si>
  <si>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</si>
  <si>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</si>
  <si>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</si>
  <si>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</si>
  <si>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</si>
  <si>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</si>
  <si>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</si>
  <si>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</si>
  <si>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</si>
  <si>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</si>
  <si>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</si>
  <si>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</si>
  <si>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</si>
  <si>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</si>
  <si>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</si>
  <si>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</si>
  <si>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</si>
  <si>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</si>
  <si>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</si>
  <si>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Молодежь Северского района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</si>
  <si>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</si>
  <si>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</si>
  <si>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</si>
  <si>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</si>
  <si>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</si>
  <si>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</si>
  <si>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</si>
  <si>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</si>
  <si>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</si>
  <si>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</si>
  <si>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</si>
  <si>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</si>
  <si>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</si>
  <si>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</si>
  <si>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</si>
  <si>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</si>
  <si>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</si>
  <si>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</si>
  <si>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</si>
  <si>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</si>
  <si>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</si>
  <si>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</si>
  <si>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</si>
  <si>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</si>
  <si>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</si>
  <si>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</si>
  <si>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</si>
  <si>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</si>
  <si>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</si>
  <si>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</si>
  <si>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</si>
  <si>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</si>
  <si>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</si>
  <si>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</si>
  <si>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</si>
  <si>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</si>
  <si>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</si>
  <si>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</si>
  <si>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</si>
  <si>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</si>
  <si>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</si>
  <si>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</si>
  <si>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</si>
  <si>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</si>
  <si>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</si>
  <si>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</si>
  <si>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</si>
  <si>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</si>
  <si>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</si>
  <si>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</si>
  <si>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</si>
  <si>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</si>
  <si>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</si>
  <si>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</si>
  <si>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</si>
  <si>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</si>
  <si>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</si>
  <si>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</si>
  <si>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</si>
  <si>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</si>
  <si>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</si>
  <si>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</si>
  <si>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</si>
  <si>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</si>
  <si>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</si>
  <si>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</si>
  <si>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</si>
  <si>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</si>
  <si>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</si>
  <si>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Сохранение, использование и популяризация объектов культурного наследия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</si>
  <si>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</si>
  <si>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</si>
  <si>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</si>
  <si>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</si>
  <si>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</si>
  <si>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</si>
  <si>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</si>
  <si>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</si>
  <si>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</si>
  <si>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</si>
  <si>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</si>
  <si>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</si>
  <si>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Озеленение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</si>
  <si>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</si>
  <si>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</si>
  <si>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</si>
  <si>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</si>
  <si>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</si>
  <si>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</si>
  <si>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</si>
  <si>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</si>
  <si>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</si>
  <si>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</si>
  <si>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</si>
  <si>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</si>
  <si>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</si>
  <si>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</si>
  <si>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</si>
  <si>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10630</t>
  </si>
  <si>
    <t>10570</t>
  </si>
  <si>
    <t>10520</t>
  </si>
  <si>
    <t>10040</t>
  </si>
  <si>
    <t>10600</t>
  </si>
  <si>
    <t>10620</t>
  </si>
  <si>
    <t>10460</t>
  </si>
  <si>
    <t>10470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</si>
  <si>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</si>
  <si>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</si>
  <si>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</si>
  <si>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</si>
  <si>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</si>
  <si>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</si>
  <si>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</si>
  <si>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</si>
  <si>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</si>
  <si>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10420</t>
  </si>
  <si>
    <t>51180</t>
  </si>
  <si>
    <t>10060</t>
  </si>
  <si>
    <t>10100</t>
  </si>
  <si>
    <t>10180</t>
  </si>
  <si>
    <t>10160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</si>
  <si>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</si>
  <si>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</si>
  <si>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</si>
  <si>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</si>
  <si>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</si>
  <si>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</si>
  <si>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</si>
  <si>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</si>
  <si>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</si>
  <si>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</si>
  <si>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</si>
  <si>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</si>
  <si>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</si>
  <si>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</si>
  <si>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</si>
  <si>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</si>
  <si>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</si>
  <si>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</si>
  <si>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</si>
  <si>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</si>
  <si>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</si>
  <si>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</si>
  <si>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</si>
  <si>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</si>
  <si>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</si>
  <si>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</si>
  <si>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</si>
  <si>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</si>
  <si>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</si>
  <si>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</si>
  <si>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</si>
  <si>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</si>
  <si>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</si>
  <si>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</si>
  <si>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</si>
  <si>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</si>
  <si>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</si>
  <si>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</si>
  <si>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</si>
  <si>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</si>
  <si>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</si>
  <si>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</si>
  <si>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</si>
  <si>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</si>
  <si>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</si>
  <si>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</si>
  <si>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</si>
  <si>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</si>
  <si>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</si>
  <si>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</si>
  <si>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</si>
  <si>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</si>
  <si>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</si>
  <si>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</si>
  <si>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</si>
  <si>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</si>
  <si>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</si>
  <si>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</si>
  <si>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</si>
  <si>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Сохранение объектов культурного наследия находящихся в собственности поселения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</si>
  <si>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</si>
  <si>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</si>
  <si>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</si>
  <si>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</si>
  <si>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</si>
  <si>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</si>
  <si>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Организация сбора и вывоза бытовых отходов</t>
  </si>
  <si>
    <t>Подпрограмма "Осуществление работ и мероприятий по организации сбора и вывоза бытовых отходов и мусора для поддержания и улучшения санитарного и эстетического состояния территории;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</si>
  <si>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</si>
  <si>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</si>
  <si>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</si>
  <si>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</si>
  <si>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</si>
  <si>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</si>
  <si>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</si>
  <si>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</si>
  <si>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</si>
  <si>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</si>
  <si>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</si>
  <si>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</si>
  <si>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</si>
  <si>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</si>
  <si>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</si>
  <si>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</si>
  <si>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</si>
  <si>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Земельный налог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</si>
  <si>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</si>
  <si>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</si>
  <si>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</si>
  <si>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</si>
  <si>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</si>
  <si>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</si>
  <si>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</si>
  <si>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</si>
  <si>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</si>
  <si>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</si>
  <si>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</si>
  <si>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</si>
  <si>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</si>
  <si>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</si>
  <si>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</si>
  <si>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</si>
  <si>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</si>
  <si>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</si>
  <si>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</si>
  <si>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</si>
  <si>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</si>
  <si>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</si>
  <si>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</si>
  <si>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</si>
  <si>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</si>
  <si>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</si>
  <si>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</si>
  <si>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</si>
  <si>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</si>
  <si>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</si>
  <si>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</si>
  <si>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</si>
  <si>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</si>
  <si>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</si>
  <si>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</si>
  <si>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</si>
  <si>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</si>
  <si>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</si>
  <si>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</si>
  <si>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</si>
  <si>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</si>
  <si>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</si>
  <si>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</si>
  <si>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</si>
  <si>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</si>
  <si>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</si>
  <si>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</si>
  <si>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</si>
  <si>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</si>
  <si>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</si>
  <si>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</si>
  <si>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</si>
  <si>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</si>
  <si>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Получение кредитов бюджетной системы Российской Федерации бюджетами сельских поселений в  валюте Российской Федерации</t>
  </si>
  <si>
    <t>Погашение бюджетами сельских поселений кредитов от других бюджетов бюджетной системы Российской Федерациив  валюте Российской Федерации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</si>
  <si>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</si>
  <si>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</si>
  <si>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</si>
  <si>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</si>
  <si>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</si>
  <si>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</si>
  <si>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</si>
  <si>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</si>
  <si>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992 1 16 18050 10 0000 140</t>
  </si>
  <si>
    <t>Денежные взыскания (штрафы) за нарушение бюджетного законодательства (в части бюджетов сельских поселений)</t>
  </si>
  <si>
    <t>992 1 16 23051 10 0000 140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</si>
  <si>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</si>
  <si>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992 1 16 32000 10 0000 140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</si>
  <si>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</si>
  <si>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</si>
  <si>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</si>
  <si>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992 1 16 90050 10 0000 140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</si>
  <si>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</si>
  <si>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</si>
  <si>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</si>
  <si>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</si>
  <si>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</si>
  <si>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</si>
  <si>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</si>
  <si>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реализацию федеральных целевых программ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</si>
  <si>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</si>
  <si>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</si>
  <si>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</si>
  <si>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</si>
  <si>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</si>
  <si>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</si>
  <si>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</si>
  <si>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</si>
  <si>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</si>
  <si>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</si>
  <si>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                                                         Департамент финансово-бюджетного надзора Краснодарского края</t>
  </si>
  <si>
    <t>808 1 16 51040 02 0000 140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</si>
  <si>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</si>
  <si>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                         Министерство экономики Краснодарского края</t>
  </si>
  <si>
    <t>816 1 16 33050 10 0000 140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</si>
  <si>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</t>
  </si>
  <si>
    <t xml:space="preserve">                       Департамент имущественных отношений Краснодарского края</t>
  </si>
  <si>
    <t>821 1 16 5140 2 0000 140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</si>
  <si>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 сельских поселений</t>
  </si>
  <si>
    <t>Министерство природных ресурсов Краснодарского края</t>
  </si>
  <si>
    <t>854 1 16 25010 01 0000 140</t>
  </si>
  <si>
    <t>Денежные взыскания (штрафы) за нарушение законодательства Российской Федерации о недрах</t>
  </si>
  <si>
    <t>854 1 16 25020 01 0000 140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</si>
  <si>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</si>
  <si>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854 1 16 25030 01 0000 140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</si>
  <si>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</si>
  <si>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854 1 16 25040 01 0000 140</t>
  </si>
  <si>
    <t>Денежные взыскания (штрафы) за нарушение законодательства об экологической экспертизе</t>
  </si>
  <si>
    <t>854 1 16 25050 01 0000 140</t>
  </si>
  <si>
    <t>Денежные взыскания (штрафы) за нарушение законодательства в области охраны окружающей среды</t>
  </si>
  <si>
    <t>854 1 16 25060 01 0000 140</t>
  </si>
  <si>
    <t>Денежные взыскания (штрафы) за нарушение земельного законодательства</t>
  </si>
  <si>
    <t>Совет Новодмитриевского сельского поселения Северского района</t>
  </si>
  <si>
    <t>991 1 17 01050 10 0000180</t>
  </si>
  <si>
    <t>Контрольно-Счетная палата муниципального образования Северский район</t>
  </si>
  <si>
    <t>910 1 16 18050 10 0000 140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</si>
  <si>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</si>
  <si>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</si>
  <si>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</si>
  <si>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</si>
  <si>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</si>
  <si>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</si>
  <si>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</si>
  <si>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</si>
  <si>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</si>
  <si>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</si>
  <si>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</si>
  <si>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</si>
  <si>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</si>
  <si>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</si>
  <si>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</si>
  <si>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</si>
  <si>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</si>
  <si>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</si>
  <si>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</si>
  <si>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</si>
  <si>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</si>
  <si>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</si>
  <si>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</si>
  <si>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</si>
  <si>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</si>
  <si>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</si>
  <si>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</si>
  <si>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</si>
  <si>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</si>
  <si>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</si>
  <si>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</si>
  <si>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</si>
  <si>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</si>
  <si>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</si>
  <si>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</si>
  <si>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</si>
  <si>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</si>
  <si>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</si>
  <si>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</si>
  <si>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</si>
  <si>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</si>
  <si>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</si>
  <si>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</si>
  <si>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</si>
  <si>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</si>
  <si>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</si>
  <si>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992 11 10 5025 10 0000 120</t>
  </si>
  <si>
    <t>Доходы,получаемые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поселений(за исключением земельных участковмуниципальных бюджетных и автономных учреждений)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</si>
  <si>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</si>
  <si>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</si>
  <si>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</si>
  <si>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 , а также имущества муниципальных унитарных предприятий, в том числе казенных)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</si>
  <si>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</si>
  <si>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</si>
  <si>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</si>
  <si>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Непрограммные расходы</t>
  </si>
  <si>
    <t>Обеспечение проведение выборов</t>
  </si>
  <si>
    <t>99</t>
  </si>
  <si>
    <t>10580</t>
  </si>
  <si>
    <t>Обеспечение проведения  выборов и референдумов</t>
  </si>
  <si>
    <t>Подпрограмма "Осуществление работ и мероприятий по организации накопления и транспортировки бытовых отходов и мусора для поддержания и улучшения санитарного и эстетического состояния территории;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</si>
  <si>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</si>
  <si>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</si>
  <si>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</si>
  <si>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</si>
  <si>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</si>
  <si>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</si>
  <si>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</si>
  <si>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</si>
  <si>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</si>
  <si>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</si>
  <si>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</si>
  <si>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</si>
  <si>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</si>
  <si>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</si>
  <si>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</si>
  <si>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</si>
  <si>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</si>
  <si>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</si>
  <si>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</si>
  <si>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</si>
  <si>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</si>
  <si>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</si>
  <si>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</si>
  <si>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</si>
  <si>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</si>
  <si>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</si>
  <si>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</si>
  <si>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</si>
  <si>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</si>
  <si>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 xml:space="preserve">Приложение 12                                               к Решению Совета Новодмитриевского сельского поселения Северского района                                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</si>
  <si>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</si>
  <si>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</si>
  <si>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</si>
  <si>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</si>
  <si>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</si>
  <si>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</si>
  <si>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</si>
  <si>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</si>
  <si>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</si>
  <si>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</si>
  <si>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</si>
  <si>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</si>
  <si>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</si>
  <si>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</si>
  <si>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</si>
  <si>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</si>
  <si>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</si>
  <si>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</si>
  <si>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</si>
  <si>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</si>
  <si>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</si>
  <si>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</si>
  <si>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</si>
  <si>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</si>
  <si>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</si>
  <si>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</si>
  <si>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</si>
  <si>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</si>
  <si>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</si>
  <si>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</si>
  <si>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</si>
  <si>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</si>
  <si>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</si>
  <si>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Организация деятельности по накоплению и транспортированию твердвых коммунальных отходов</t>
  </si>
  <si>
    <t xml:space="preserve">  </t>
  </si>
  <si>
    <t>Источники финансирования дефицита местного бюджета, перечни статей источников финансирования дефицита бюджета  на 2020 год</t>
  </si>
  <si>
    <t>992 01 03 01 00 10 0000 710</t>
  </si>
  <si>
    <t>992 2 02 15001 10 0000 150</t>
  </si>
  <si>
    <t>992 2 02 15002 10 0000 150</t>
  </si>
  <si>
    <t>992 2 02 20041 10 0000 150</t>
  </si>
  <si>
    <t>992 2 02 20051 10 0000 150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</si>
  <si>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</si>
  <si>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</si>
  <si>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</si>
  <si>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</si>
  <si>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</si>
  <si>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</si>
  <si>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</si>
  <si>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</si>
  <si>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991 2 18 600010 10 0000 150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</si>
  <si>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</si>
  <si>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</si>
  <si>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</si>
  <si>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</si>
  <si>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</si>
  <si>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</si>
  <si>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</si>
  <si>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</si>
  <si>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</si>
  <si>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</si>
  <si>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</si>
  <si>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</si>
  <si>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</si>
  <si>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</si>
  <si>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</si>
  <si>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</si>
  <si>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</si>
  <si>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</si>
  <si>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в 2020 году.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</si>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</sst>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9" fontId="49" fillId="0" borderId="0" applyBorder="0" applyProtection="0"/>
    <xf numFmtId="168" fontId="49" fillId="0" borderId="0" applyBorder="0" applyProtection="0"/>
    <xf numFmtId="0" fontId="50" fillId="0" borderId="0" applyNumberFormat="0" applyBorder="0" applyProtection="0">
      <alignment horizontal="center"/>
    </xf>
    <xf numFmtId="0" fontId="50" fillId="0" borderId="0" applyNumberFormat="0" applyBorder="0" applyProtection="0">
      <alignment horizontal="center" textRotation="90"/>
    </xf>
    <xf numFmtId="0" fontId="51" fillId="0" borderId="0" applyNumberFormat="0" applyBorder="0" applyProtection="0"/>
    <xf numFmtId="170" fontId="51" fillId="0" borderId="0" applyBorder="0" applyProtection="0"/>
    <xf numFmtId="0" fontId="52" fillId="0" borderId="0"/>
    <xf numFmtId="168" fontId="49" fillId="0" borderId="0" applyBorder="0" applyProtection="0"/>
    <xf numFmtId="168" fontId="53" fillId="0" borderId="0" applyBorder="0" applyProtection="0"/>
    <xf numFmtId="0" fontId="49" fillId="0" borderId="0" applyNumberFormat="0" applyBorder="0" applyProtection="0"/>
    <xf numFmtId="0" fontId="54" fillId="0" borderId="0"/>
    <xf numFmtId="0" fontId="12" fillId="0" borderId="0"/>
    <xf numFmtId="164" fontId="1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57" fillId="0" borderId="0" applyFont="0" applyFill="0" applyBorder="0" applyAlignment="0" applyProtection="0"/>
  </cellStyleXfs>
  <cellXfs count="58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13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0" borderId="14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8" fillId="0" borderId="0" xfId="2" applyFont="1" applyFill="1" applyAlignment="1"/>
    <xf numFmtId="0" fontId="29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30" fillId="0" borderId="0" xfId="2" applyFont="1" applyFill="1" applyAlignment="1"/>
    <xf numFmtId="165" fontId="31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3" fillId="4" borderId="2" xfId="7" applyFont="1" applyFill="1" applyBorder="1" applyAlignment="1"/>
    <xf numFmtId="0" fontId="33" fillId="4" borderId="2" xfId="7" applyFont="1" applyFill="1" applyBorder="1" applyAlignment="1">
      <alignment wrapText="1"/>
    </xf>
    <xf numFmtId="0" fontId="33" fillId="4" borderId="2" xfId="7" applyFont="1" applyFill="1" applyBorder="1" applyAlignment="1">
      <alignment horizontal="center"/>
    </xf>
    <xf numFmtId="49" fontId="33" fillId="4" borderId="2" xfId="7" applyNumberFormat="1" applyFont="1" applyFill="1" applyBorder="1" applyAlignment="1">
      <alignment horizontal="center"/>
    </xf>
    <xf numFmtId="49" fontId="33" fillId="4" borderId="18" xfId="7" applyNumberFormat="1" applyFont="1" applyFill="1" applyBorder="1" applyAlignment="1">
      <alignment horizontal="center"/>
    </xf>
    <xf numFmtId="49" fontId="33" fillId="4" borderId="6" xfId="7" applyNumberFormat="1" applyFont="1" applyFill="1" applyBorder="1" applyAlignment="1">
      <alignment horizontal="center"/>
    </xf>
    <xf numFmtId="49" fontId="33" fillId="4" borderId="7" xfId="7" applyNumberFormat="1" applyFont="1" applyFill="1" applyBorder="1" applyAlignment="1">
      <alignment horizontal="center"/>
    </xf>
    <xf numFmtId="49" fontId="33" fillId="4" borderId="5" xfId="7" applyNumberFormat="1" applyFont="1" applyFill="1" applyBorder="1" applyAlignment="1">
      <alignment horizontal="center"/>
    </xf>
    <xf numFmtId="49" fontId="33" fillId="4" borderId="19" xfId="7" applyNumberFormat="1" applyFont="1" applyFill="1" applyBorder="1" applyAlignment="1">
      <alignment horizontal="center"/>
    </xf>
    <xf numFmtId="165" fontId="33" fillId="4" borderId="2" xfId="7" applyNumberFormat="1" applyFont="1" applyFill="1" applyBorder="1" applyAlignment="1"/>
    <xf numFmtId="0" fontId="33" fillId="4" borderId="0" xfId="7" applyFont="1" applyFill="1" applyAlignment="1"/>
    <xf numFmtId="0" fontId="33" fillId="4" borderId="1" xfId="7" applyFont="1" applyFill="1" applyBorder="1" applyAlignment="1"/>
    <xf numFmtId="0" fontId="33" fillId="4" borderId="1" xfId="7" applyFont="1" applyFill="1" applyBorder="1" applyAlignment="1">
      <alignment wrapText="1"/>
    </xf>
    <xf numFmtId="0" fontId="33" fillId="4" borderId="1" xfId="7" applyFont="1" applyFill="1" applyBorder="1" applyAlignment="1">
      <alignment horizontal="center"/>
    </xf>
    <xf numFmtId="49" fontId="33" fillId="4" borderId="1" xfId="7" applyNumberFormat="1" applyFont="1" applyFill="1" applyBorder="1" applyAlignment="1">
      <alignment horizontal="center"/>
    </xf>
    <xf numFmtId="49" fontId="33" fillId="4" borderId="20" xfId="7" applyNumberFormat="1" applyFont="1" applyFill="1" applyBorder="1" applyAlignment="1">
      <alignment horizontal="center"/>
    </xf>
    <xf numFmtId="165" fontId="33" fillId="4" borderId="1" xfId="7" applyNumberFormat="1" applyFont="1" applyFill="1" applyBorder="1" applyAlignment="1"/>
    <xf numFmtId="0" fontId="32" fillId="0" borderId="0" xfId="7" applyFont="1" applyFill="1" applyAlignment="1"/>
    <xf numFmtId="0" fontId="33" fillId="0" borderId="0" xfId="7" applyFont="1" applyFill="1" applyAlignment="1"/>
    <xf numFmtId="165" fontId="6" fillId="0" borderId="0" xfId="7" applyNumberFormat="1" applyFont="1" applyFill="1" applyBorder="1" applyAlignment="1">
      <alignment horizontal="right"/>
    </xf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6" fillId="0" borderId="2" xfId="7" applyFont="1" applyFill="1" applyBorder="1"/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4" fillId="2" borderId="0" xfId="7" applyNumberFormat="1" applyFont="1" applyFill="1"/>
    <xf numFmtId="0" fontId="35" fillId="2" borderId="0" xfId="7" applyFont="1" applyFill="1" applyAlignment="1">
      <alignment horizontal="center"/>
    </xf>
    <xf numFmtId="0" fontId="35" fillId="2" borderId="0" xfId="7" applyFont="1" applyFill="1"/>
    <xf numFmtId="165" fontId="35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5" fillId="2" borderId="0" xfId="7" applyNumberFormat="1" applyFont="1" applyFill="1" applyAlignment="1">
      <alignment horizontal="center"/>
    </xf>
    <xf numFmtId="165" fontId="35" fillId="2" borderId="0" xfId="7" applyNumberFormat="1" applyFont="1" applyFill="1" applyAlignment="1"/>
    <xf numFmtId="0" fontId="35" fillId="2" borderId="0" xfId="7" applyFont="1" applyFill="1" applyAlignment="1"/>
    <xf numFmtId="0" fontId="35" fillId="4" borderId="0" xfId="7" applyFont="1" applyFill="1" applyAlignment="1">
      <alignment horizontal="center"/>
    </xf>
    <xf numFmtId="0" fontId="35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3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6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0" fontId="13" fillId="0" borderId="21" xfId="7" applyFont="1" applyFill="1" applyBorder="1" applyAlignment="1">
      <alignment wrapText="1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8" fillId="0" borderId="0" xfId="0" applyFont="1"/>
    <xf numFmtId="173" fontId="7" fillId="2" borderId="3" xfId="2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wrapText="1"/>
    </xf>
    <xf numFmtId="168" fontId="27" fillId="2" borderId="4" xfId="2" applyFont="1" applyFill="1" applyBorder="1" applyAlignment="1">
      <alignment vertical="center" wrapText="1"/>
    </xf>
    <xf numFmtId="172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0" fontId="23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174" fontId="38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7" fillId="0" borderId="0" xfId="0" applyFont="1"/>
    <xf numFmtId="0" fontId="6" fillId="5" borderId="1" xfId="7" applyFont="1" applyFill="1" applyBorder="1"/>
    <xf numFmtId="0" fontId="6" fillId="6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5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3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/>
    </xf>
    <xf numFmtId="0" fontId="4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45" fillId="0" borderId="1" xfId="0" applyFont="1" applyBorder="1"/>
    <xf numFmtId="0" fontId="46" fillId="0" borderId="1" xfId="0" applyFont="1" applyBorder="1" applyAlignment="1">
      <alignment horizontal="justify" vertical="top" wrapText="1"/>
    </xf>
    <xf numFmtId="0" fontId="11" fillId="0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41" fillId="0" borderId="0" xfId="0" applyFont="1" applyAlignment="1">
      <alignment wrapText="1"/>
    </xf>
    <xf numFmtId="165" fontId="42" fillId="0" borderId="0" xfId="0" applyNumberFormat="1" applyFont="1" applyAlignment="1">
      <alignment horizontal="right"/>
    </xf>
    <xf numFmtId="0" fontId="47" fillId="0" borderId="0" xfId="0" applyFont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165" fontId="41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wrapText="1"/>
    </xf>
    <xf numFmtId="1" fontId="42" fillId="0" borderId="1" xfId="0" applyNumberFormat="1" applyFont="1" applyBorder="1" applyAlignment="1">
      <alignment horizontal="center" wrapText="1"/>
    </xf>
    <xf numFmtId="0" fontId="48" fillId="2" borderId="1" xfId="0" applyFont="1" applyFill="1" applyBorder="1" applyAlignment="1">
      <alignment horizontal="center" vertical="center" wrapText="1"/>
    </xf>
    <xf numFmtId="164" fontId="41" fillId="2" borderId="1" xfId="14" applyFont="1" applyFill="1" applyBorder="1" applyAlignment="1">
      <alignment horizontal="left" vertical="center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justify" vertical="top" wrapText="1"/>
    </xf>
    <xf numFmtId="165" fontId="42" fillId="2" borderId="1" xfId="14" applyNumberFormat="1" applyFont="1" applyFill="1" applyBorder="1" applyAlignment="1">
      <alignment horizontal="center" vertical="center" wrapText="1"/>
    </xf>
    <xf numFmtId="0" fontId="42" fillId="0" borderId="2" xfId="0" applyFont="1" applyBorder="1" applyAlignment="1">
      <alignment vertical="top" wrapText="1"/>
    </xf>
    <xf numFmtId="0" fontId="42" fillId="0" borderId="1" xfId="0" applyFont="1" applyBorder="1" applyAlignment="1">
      <alignment horizontal="justify" vertical="top" wrapText="1"/>
    </xf>
    <xf numFmtId="165" fontId="42" fillId="0" borderId="1" xfId="14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justify" vertical="top" wrapText="1"/>
    </xf>
    <xf numFmtId="0" fontId="42" fillId="0" borderId="1" xfId="0" applyFont="1" applyFill="1" applyBorder="1" applyAlignment="1">
      <alignment vertical="top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justify" vertical="top" wrapText="1"/>
    </xf>
    <xf numFmtId="165" fontId="42" fillId="0" borderId="0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wrapText="1"/>
    </xf>
    <xf numFmtId="0" fontId="42" fillId="0" borderId="1" xfId="0" applyNumberFormat="1" applyFont="1" applyFill="1" applyBorder="1" applyAlignment="1">
      <alignment horizontal="center" wrapText="1"/>
    </xf>
    <xf numFmtId="0" fontId="41" fillId="0" borderId="1" xfId="0" applyFont="1" applyFill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vertical="top" wrapText="1"/>
    </xf>
    <xf numFmtId="0" fontId="41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48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top" wrapText="1"/>
    </xf>
    <xf numFmtId="0" fontId="42" fillId="0" borderId="1" xfId="0" applyFont="1" applyBorder="1"/>
    <xf numFmtId="0" fontId="42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center" vertical="top" wrapText="1"/>
    </xf>
    <xf numFmtId="0" fontId="4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left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4" xfId="7" applyFont="1" applyFill="1" applyBorder="1" applyAlignment="1">
      <alignment wrapText="1"/>
    </xf>
    <xf numFmtId="165" fontId="6" fillId="7" borderId="1" xfId="7" applyNumberFormat="1" applyFont="1" applyFill="1" applyBorder="1" applyAlignment="1"/>
    <xf numFmtId="0" fontId="15" fillId="7" borderId="1" xfId="7" applyFont="1" applyFill="1" applyBorder="1" applyAlignment="1">
      <alignment horizontal="center"/>
    </xf>
    <xf numFmtId="49" fontId="15" fillId="7" borderId="1" xfId="7" applyNumberFormat="1" applyFont="1" applyFill="1" applyBorder="1" applyAlignment="1">
      <alignment horizontal="center"/>
    </xf>
    <xf numFmtId="49" fontId="15" fillId="7" borderId="6" xfId="7" applyNumberFormat="1" applyFont="1" applyFill="1" applyBorder="1" applyAlignment="1">
      <alignment horizontal="center"/>
    </xf>
    <xf numFmtId="49" fontId="15" fillId="7" borderId="7" xfId="7" applyNumberFormat="1" applyFont="1" applyFill="1" applyBorder="1" applyAlignment="1">
      <alignment horizontal="center"/>
    </xf>
    <xf numFmtId="49" fontId="6" fillId="7" borderId="7" xfId="7" applyNumberFormat="1" applyFont="1" applyFill="1" applyBorder="1" applyAlignment="1">
      <alignment horizontal="center"/>
    </xf>
    <xf numFmtId="49" fontId="15" fillId="7" borderId="5" xfId="7" applyNumberFormat="1" applyFont="1" applyFill="1" applyBorder="1" applyAlignment="1">
      <alignment horizontal="center"/>
    </xf>
    <xf numFmtId="165" fontId="15" fillId="7" borderId="1" xfId="7" applyNumberFormat="1" applyFont="1" applyFill="1" applyBorder="1" applyAlignment="1"/>
    <xf numFmtId="168" fontId="55" fillId="9" borderId="25" xfId="8" applyFont="1" applyFill="1" applyBorder="1" applyAlignment="1">
      <alignment horizontal="center"/>
    </xf>
    <xf numFmtId="49" fontId="55" fillId="9" borderId="25" xfId="8" applyNumberFormat="1" applyFont="1" applyFill="1" applyBorder="1" applyAlignment="1">
      <alignment horizontal="center"/>
    </xf>
    <xf numFmtId="49" fontId="55" fillId="9" borderId="26" xfId="8" applyNumberFormat="1" applyFont="1" applyFill="1" applyBorder="1" applyAlignment="1">
      <alignment horizontal="center"/>
    </xf>
    <xf numFmtId="165" fontId="55" fillId="0" borderId="25" xfId="8" applyNumberFormat="1" applyFont="1" applyFill="1" applyBorder="1" applyAlignment="1"/>
    <xf numFmtId="168" fontId="56" fillId="9" borderId="25" xfId="8" applyFont="1" applyFill="1" applyBorder="1" applyAlignment="1">
      <alignment horizontal="center"/>
    </xf>
    <xf numFmtId="49" fontId="56" fillId="9" borderId="25" xfId="8" applyNumberFormat="1" applyFont="1" applyFill="1" applyBorder="1" applyAlignment="1">
      <alignment horizontal="center"/>
    </xf>
    <xf numFmtId="49" fontId="56" fillId="9" borderId="26" xfId="8" applyNumberFormat="1" applyFont="1" applyFill="1" applyBorder="1" applyAlignment="1">
      <alignment horizontal="center"/>
    </xf>
    <xf numFmtId="165" fontId="56" fillId="0" borderId="25" xfId="8" applyNumberFormat="1" applyFont="1" applyFill="1" applyBorder="1" applyAlignment="1"/>
    <xf numFmtId="168" fontId="55" fillId="9" borderId="27" xfId="8" applyFont="1" applyFill="1" applyBorder="1" applyAlignment="1">
      <alignment wrapText="1"/>
    </xf>
    <xf numFmtId="168" fontId="56" fillId="9" borderId="27" xfId="8" applyFont="1" applyFill="1" applyBorder="1" applyAlignment="1">
      <alignment wrapText="1"/>
    </xf>
    <xf numFmtId="168" fontId="56" fillId="0" borderId="1" xfId="8" applyFont="1" applyFill="1" applyBorder="1" applyAlignment="1"/>
    <xf numFmtId="49" fontId="6" fillId="7" borderId="1" xfId="7" applyNumberFormat="1" applyFont="1" applyFill="1" applyBorder="1" applyAlignment="1">
      <alignment horizontal="center" vertical="center"/>
    </xf>
    <xf numFmtId="165" fontId="6" fillId="7" borderId="1" xfId="7" applyNumberFormat="1" applyFont="1" applyFill="1" applyBorder="1" applyAlignment="1">
      <alignment horizontal="right" vertical="center"/>
    </xf>
    <xf numFmtId="165" fontId="42" fillId="7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7" borderId="1" xfId="7" applyFont="1" applyFill="1" applyBorder="1" applyAlignment="1">
      <alignment horizontal="center"/>
    </xf>
    <xf numFmtId="49" fontId="6" fillId="7" borderId="1" xfId="7" applyNumberFormat="1" applyFont="1" applyFill="1" applyBorder="1" applyAlignment="1">
      <alignment horizontal="center"/>
    </xf>
    <xf numFmtId="49" fontId="6" fillId="7" borderId="6" xfId="7" applyNumberFormat="1" applyFont="1" applyFill="1" applyBorder="1" applyAlignment="1">
      <alignment horizontal="center"/>
    </xf>
    <xf numFmtId="49" fontId="6" fillId="7" borderId="5" xfId="7" applyNumberFormat="1" applyFont="1" applyFill="1" applyBorder="1" applyAlignment="1">
      <alignment horizontal="center"/>
    </xf>
    <xf numFmtId="165" fontId="3" fillId="7" borderId="1" xfId="13" applyNumberFormat="1" applyFont="1" applyFill="1" applyBorder="1" applyAlignment="1">
      <alignment wrapText="1"/>
    </xf>
    <xf numFmtId="165" fontId="3" fillId="7" borderId="1" xfId="13" applyNumberFormat="1" applyFont="1" applyFill="1" applyBorder="1" applyAlignment="1">
      <alignment horizontal="center" wrapText="1"/>
    </xf>
    <xf numFmtId="165" fontId="19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7" borderId="0" xfId="0" applyNumberFormat="1" applyFont="1" applyFill="1" applyAlignment="1">
      <alignment horizontal="right"/>
    </xf>
    <xf numFmtId="0" fontId="58" fillId="0" borderId="0" xfId="0" applyFont="1"/>
    <xf numFmtId="0" fontId="60" fillId="0" borderId="0" xfId="0" applyFont="1" applyAlignment="1">
      <alignment horizontal="justify"/>
    </xf>
    <xf numFmtId="0" fontId="59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top" wrapText="1"/>
    </xf>
    <xf numFmtId="0" fontId="60" fillId="0" borderId="1" xfId="0" applyFont="1" applyBorder="1" applyAlignment="1">
      <alignment horizontal="justify" vertical="top" wrapText="1"/>
    </xf>
    <xf numFmtId="171" fontId="60" fillId="0" borderId="1" xfId="15" applyNumberFormat="1" applyFont="1" applyBorder="1" applyAlignment="1">
      <alignment horizontal="justify" vertical="top" wrapText="1"/>
    </xf>
    <xf numFmtId="0" fontId="59" fillId="0" borderId="1" xfId="0" applyFont="1" applyBorder="1" applyAlignment="1">
      <alignment horizontal="justify" vertical="top" wrapText="1"/>
    </xf>
    <xf numFmtId="0" fontId="60" fillId="0" borderId="1" xfId="0" applyFont="1" applyBorder="1" applyAlignment="1">
      <alignment horizontal="center" vertical="top" wrapText="1"/>
    </xf>
    <xf numFmtId="175" fontId="60" fillId="0" borderId="1" xfId="15" applyNumberFormat="1" applyFont="1" applyBorder="1" applyAlignment="1">
      <alignment horizontal="center" vertical="top" wrapText="1"/>
    </xf>
    <xf numFmtId="0" fontId="60" fillId="0" borderId="0" xfId="0" applyFont="1"/>
    <xf numFmtId="0" fontId="60" fillId="0" borderId="0" xfId="0" applyFont="1" applyAlignment="1"/>
    <xf numFmtId="0" fontId="0" fillId="0" borderId="0" xfId="0" applyAlignment="1">
      <alignment horizontal="center"/>
    </xf>
    <xf numFmtId="0" fontId="60" fillId="0" borderId="28" xfId="0" applyFont="1" applyBorder="1" applyAlignment="1">
      <alignment horizontal="center" wrapText="1"/>
    </xf>
    <xf numFmtId="0" fontId="60" fillId="0" borderId="29" xfId="0" applyFont="1" applyBorder="1" applyAlignment="1">
      <alignment horizontal="center" wrapText="1"/>
    </xf>
    <xf numFmtId="0" fontId="58" fillId="0" borderId="28" xfId="0" applyFont="1" applyBorder="1" applyAlignment="1">
      <alignment horizontal="center" wrapText="1"/>
    </xf>
    <xf numFmtId="0" fontId="58" fillId="0" borderId="29" xfId="0" applyFont="1" applyBorder="1" applyAlignment="1">
      <alignment horizontal="center" wrapText="1"/>
    </xf>
    <xf numFmtId="0" fontId="58" fillId="0" borderId="30" xfId="0" applyFont="1" applyBorder="1" applyAlignment="1">
      <alignment horizontal="center" wrapText="1"/>
    </xf>
    <xf numFmtId="0" fontId="58" fillId="0" borderId="31" xfId="0" applyFont="1" applyBorder="1" applyAlignment="1">
      <alignment horizontal="center" wrapText="1"/>
    </xf>
    <xf numFmtId="0" fontId="58" fillId="0" borderId="32" xfId="0" applyFont="1" applyBorder="1" applyAlignment="1">
      <alignment horizontal="center" wrapText="1"/>
    </xf>
    <xf numFmtId="0" fontId="58" fillId="0" borderId="33" xfId="0" applyFont="1" applyBorder="1" applyAlignment="1">
      <alignment horizontal="center" wrapText="1"/>
    </xf>
    <xf numFmtId="0" fontId="58" fillId="0" borderId="34" xfId="0" applyFont="1" applyBorder="1" applyAlignment="1">
      <alignment horizontal="center" wrapText="1"/>
    </xf>
    <xf numFmtId="0" fontId="58" fillId="0" borderId="35" xfId="0" applyFont="1" applyBorder="1" applyAlignment="1">
      <alignment horizontal="center" wrapText="1"/>
    </xf>
    <xf numFmtId="0" fontId="58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171" fontId="58" fillId="0" borderId="1" xfId="15" applyNumberFormat="1" applyFont="1" applyBorder="1" applyAlignment="1">
      <alignment horizontal="center" vertical="top" wrapText="1"/>
    </xf>
    <xf numFmtId="0" fontId="62" fillId="0" borderId="0" xfId="0" applyFont="1"/>
    <xf numFmtId="165" fontId="4" fillId="7" borderId="1" xfId="13" applyNumberFormat="1" applyFont="1" applyFill="1" applyBorder="1" applyAlignment="1">
      <alignment horizontal="center" vertical="center" wrapText="1"/>
    </xf>
    <xf numFmtId="165" fontId="4" fillId="7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6" fillId="7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3" fillId="2" borderId="22" xfId="2" applyFont="1" applyFill="1" applyBorder="1" applyAlignment="1">
      <alignment vertical="center" wrapText="1"/>
    </xf>
    <xf numFmtId="173" fontId="3" fillId="2" borderId="22" xfId="2" applyNumberFormat="1" applyFont="1" applyFill="1" applyBorder="1" applyAlignment="1">
      <alignment horizontal="center" vertical="center" wrapText="1"/>
    </xf>
    <xf numFmtId="168" fontId="2" fillId="2" borderId="4" xfId="2" applyFont="1" applyFill="1" applyBorder="1" applyAlignment="1">
      <alignment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2" borderId="15" xfId="7" applyFont="1" applyFill="1" applyBorder="1" applyAlignment="1">
      <alignment horizontal="center"/>
    </xf>
    <xf numFmtId="168" fontId="55" fillId="8" borderId="36" xfId="8" applyFont="1" applyFill="1" applyBorder="1" applyAlignment="1">
      <alignment wrapText="1"/>
    </xf>
    <xf numFmtId="0" fontId="15" fillId="2" borderId="15" xfId="7" applyFont="1" applyFill="1" applyBorder="1" applyAlignment="1">
      <alignment horizontal="center"/>
    </xf>
    <xf numFmtId="49" fontId="15" fillId="2" borderId="15" xfId="7" applyNumberFormat="1" applyFont="1" applyFill="1" applyBorder="1" applyAlignment="1">
      <alignment horizontal="center"/>
    </xf>
    <xf numFmtId="49" fontId="15" fillId="2" borderId="17" xfId="7" applyNumberFormat="1" applyFont="1" applyFill="1" applyBorder="1" applyAlignment="1">
      <alignment horizontal="center"/>
    </xf>
    <xf numFmtId="49" fontId="15" fillId="2" borderId="16" xfId="7" applyNumberFormat="1" applyFont="1" applyFill="1" applyBorder="1" applyAlignment="1">
      <alignment horizontal="center"/>
    </xf>
    <xf numFmtId="49" fontId="15" fillId="2" borderId="14" xfId="7" applyNumberFormat="1" applyFont="1" applyFill="1" applyBorder="1" applyAlignment="1">
      <alignment horizontal="center"/>
    </xf>
    <xf numFmtId="165" fontId="15" fillId="2" borderId="15" xfId="7" applyNumberFormat="1" applyFont="1" applyFill="1" applyBorder="1" applyAlignment="1"/>
    <xf numFmtId="0" fontId="6" fillId="7" borderId="0" xfId="7" applyFont="1" applyFill="1" applyBorder="1"/>
    <xf numFmtId="0" fontId="15" fillId="7" borderId="0" xfId="7" applyFont="1" applyFill="1"/>
    <xf numFmtId="165" fontId="6" fillId="7" borderId="0" xfId="7" applyNumberFormat="1" applyFont="1" applyFill="1"/>
    <xf numFmtId="165" fontId="15" fillId="7" borderId="0" xfId="7" applyNumberFormat="1" applyFont="1" applyFill="1" applyBorder="1" applyAlignment="1">
      <alignment horizontal="right"/>
    </xf>
    <xf numFmtId="165" fontId="6" fillId="7" borderId="0" xfId="7" applyNumberFormat="1" applyFont="1" applyFill="1" applyBorder="1"/>
    <xf numFmtId="0" fontId="32" fillId="7" borderId="0" xfId="7" applyFont="1" applyFill="1" applyAlignment="1"/>
    <xf numFmtId="0" fontId="33" fillId="7" borderId="0" xfId="7" applyFont="1" applyFill="1" applyAlignment="1"/>
    <xf numFmtId="0" fontId="2" fillId="0" borderId="23" xfId="0" applyFont="1" applyBorder="1" applyAlignment="1">
      <alignment vertical="top" wrapText="1"/>
    </xf>
    <xf numFmtId="0" fontId="61" fillId="2" borderId="1" xfId="7" applyFont="1" applyFill="1" applyBorder="1" applyAlignment="1">
      <alignment wrapText="1"/>
    </xf>
    <xf numFmtId="171" fontId="44" fillId="0" borderId="1" xfId="14" applyNumberFormat="1" applyFont="1" applyBorder="1" applyAlignment="1">
      <alignment horizontal="center" vertical="center" wrapText="1"/>
    </xf>
    <xf numFmtId="0" fontId="63" fillId="7" borderId="0" xfId="0" applyFont="1" applyFill="1"/>
    <xf numFmtId="0" fontId="45" fillId="0" borderId="6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3" fillId="0" borderId="6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top" wrapText="1"/>
    </xf>
    <xf numFmtId="0" fontId="45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43" fillId="0" borderId="6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1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1" fontId="8" fillId="0" borderId="2" xfId="13" applyNumberFormat="1" applyFont="1" applyBorder="1" applyAlignment="1">
      <alignment horizontal="center" vertical="center" wrapText="1"/>
    </xf>
    <xf numFmtId="171" fontId="8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72" fontId="9" fillId="0" borderId="2" xfId="0" applyNumberFormat="1" applyFont="1" applyBorder="1" applyAlignment="1">
      <alignment horizontal="center" vertical="center" wrapText="1"/>
    </xf>
    <xf numFmtId="172" fontId="9" fillId="0" borderId="1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2" fillId="0" borderId="18" xfId="0" applyFont="1" applyBorder="1" applyAlignment="1">
      <alignment vertical="center" wrapText="1"/>
    </xf>
    <xf numFmtId="0" fontId="6" fillId="0" borderId="0" xfId="7" applyFont="1" applyFill="1" applyAlignment="1">
      <alignment horizontal="center"/>
    </xf>
    <xf numFmtId="0" fontId="47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left" vertical="top" wrapText="1"/>
    </xf>
    <xf numFmtId="0" fontId="61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9" fillId="0" borderId="0" xfId="0" applyFont="1" applyAlignment="1">
      <alignment horizontal="center" vertical="center" wrapText="1"/>
    </xf>
    <xf numFmtId="0" fontId="60" fillId="0" borderId="2" xfId="0" applyFont="1" applyBorder="1" applyAlignment="1">
      <alignment horizontal="center" vertical="top" wrapText="1"/>
    </xf>
    <xf numFmtId="0" fontId="60" fillId="0" borderId="12" xfId="0" applyFont="1" applyBorder="1" applyAlignment="1">
      <alignment horizontal="center" vertical="top" wrapText="1"/>
    </xf>
    <xf numFmtId="0" fontId="60" fillId="0" borderId="15" xfId="0" applyFont="1" applyBorder="1" applyAlignment="1">
      <alignment horizontal="center" vertical="top" wrapText="1"/>
    </xf>
    <xf numFmtId="0" fontId="60" fillId="0" borderId="0" xfId="0" applyFont="1" applyAlignment="1"/>
    <xf numFmtId="0" fontId="60" fillId="0" borderId="0" xfId="0" applyFont="1" applyAlignment="1">
      <alignment horizontal="left" vertical="center" wrapText="1"/>
    </xf>
    <xf numFmtId="0" fontId="59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top" wrapText="1"/>
    </xf>
    <xf numFmtId="0" fontId="60" fillId="0" borderId="0" xfId="0" applyFont="1" applyAlignment="1">
      <alignment wrapText="1"/>
    </xf>
    <xf numFmtId="0" fontId="58" fillId="0" borderId="0" xfId="0" applyFont="1" applyFill="1" applyBorder="1" applyAlignment="1">
      <alignment horizontal="center" wrapText="1"/>
    </xf>
    <xf numFmtId="0" fontId="60" fillId="0" borderId="0" xfId="0" applyFont="1" applyAlignment="1">
      <alignment horizontal="left"/>
    </xf>
    <xf numFmtId="0" fontId="60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zoomScale="82" zoomScaleNormal="82" workbookViewId="0">
      <selection activeCell="B63" sqref="B6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37" t="s">
        <v>271</v>
      </c>
    </row>
    <row r="2" spans="1:2" ht="15.75" x14ac:dyDescent="0.25">
      <c r="B2" s="337" t="s">
        <v>0</v>
      </c>
    </row>
    <row r="3" spans="1:2" ht="15.75" x14ac:dyDescent="0.25">
      <c r="A3" s="358"/>
      <c r="B3" s="337" t="s">
        <v>1</v>
      </c>
    </row>
    <row r="4" spans="1:2" ht="15.75" x14ac:dyDescent="0.25">
      <c r="B4" s="337" t="s">
        <v>2</v>
      </c>
    </row>
    <row r="5" spans="1:2" x14ac:dyDescent="0.25">
      <c r="B5" s="355"/>
    </row>
    <row r="6" spans="1:2" x14ac:dyDescent="0.25">
      <c r="B6" s="355"/>
    </row>
    <row r="7" spans="1:2" ht="63" customHeight="1" x14ac:dyDescent="0.3">
      <c r="A7" s="510" t="s">
        <v>314</v>
      </c>
      <c r="B7" s="510"/>
    </row>
    <row r="8" spans="1:2" ht="60" customHeight="1" x14ac:dyDescent="0.25">
      <c r="A8" s="511" t="s">
        <v>315</v>
      </c>
      <c r="B8" s="512"/>
    </row>
    <row r="9" spans="1:2" ht="16.5" customHeight="1" x14ac:dyDescent="0.25">
      <c r="A9" s="403">
        <v>1</v>
      </c>
      <c r="B9" s="403">
        <v>2</v>
      </c>
    </row>
    <row r="10" spans="1:2" ht="19.5" x14ac:dyDescent="0.25">
      <c r="A10" s="513" t="s">
        <v>316</v>
      </c>
      <c r="B10" s="514"/>
    </row>
    <row r="11" spans="1:2" ht="36" customHeight="1" x14ac:dyDescent="0.25">
      <c r="A11" s="356" t="s">
        <v>507</v>
      </c>
      <c r="B11" s="403" t="s">
        <v>317</v>
      </c>
    </row>
    <row r="12" spans="1:2" ht="39.75" customHeight="1" x14ac:dyDescent="0.25">
      <c r="A12" s="356" t="s">
        <v>284</v>
      </c>
      <c r="B12" s="403" t="s">
        <v>318</v>
      </c>
    </row>
    <row r="13" spans="1:2" ht="22.5" customHeight="1" x14ac:dyDescent="0.25">
      <c r="A13" s="356" t="s">
        <v>280</v>
      </c>
      <c r="B13" s="403" t="s">
        <v>279</v>
      </c>
    </row>
    <row r="14" spans="1:2" ht="22.5" customHeight="1" x14ac:dyDescent="0.25">
      <c r="A14" s="356" t="s">
        <v>319</v>
      </c>
      <c r="B14" s="403" t="s">
        <v>320</v>
      </c>
    </row>
    <row r="15" spans="1:2" ht="63" customHeight="1" x14ac:dyDescent="0.25">
      <c r="A15" s="359" t="s">
        <v>426</v>
      </c>
      <c r="B15" s="3" t="s">
        <v>427</v>
      </c>
    </row>
    <row r="16" spans="1:2" ht="63.75" customHeight="1" x14ac:dyDescent="0.25">
      <c r="A16" s="359" t="s">
        <v>428</v>
      </c>
      <c r="B16" s="3" t="s">
        <v>429</v>
      </c>
    </row>
    <row r="17" spans="1:2" ht="61.5" customHeight="1" x14ac:dyDescent="0.25">
      <c r="A17" s="359" t="s">
        <v>430</v>
      </c>
      <c r="B17" s="3" t="s">
        <v>431</v>
      </c>
    </row>
    <row r="18" spans="1:2" ht="37.5" x14ac:dyDescent="0.25">
      <c r="A18" s="356" t="s">
        <v>321</v>
      </c>
      <c r="B18" s="403" t="s">
        <v>322</v>
      </c>
    </row>
    <row r="19" spans="1:2" ht="37.5" x14ac:dyDescent="0.25">
      <c r="A19" s="356" t="s">
        <v>323</v>
      </c>
      <c r="B19" s="403" t="s">
        <v>324</v>
      </c>
    </row>
    <row r="20" spans="1:2" ht="18.75" x14ac:dyDescent="0.25">
      <c r="A20" s="356" t="s">
        <v>325</v>
      </c>
      <c r="B20" s="403" t="s">
        <v>326</v>
      </c>
    </row>
    <row r="21" spans="1:2" ht="34.5" customHeight="1" x14ac:dyDescent="0.25">
      <c r="A21" s="356" t="s">
        <v>327</v>
      </c>
      <c r="B21" s="403" t="s">
        <v>328</v>
      </c>
    </row>
    <row r="22" spans="1:2" ht="75" customHeight="1" x14ac:dyDescent="0.25">
      <c r="A22" s="356" t="s">
        <v>329</v>
      </c>
      <c r="B22" s="403" t="s">
        <v>330</v>
      </c>
    </row>
    <row r="23" spans="1:2" ht="56.25" customHeight="1" x14ac:dyDescent="0.25">
      <c r="A23" s="356" t="s">
        <v>331</v>
      </c>
      <c r="B23" s="403" t="s">
        <v>332</v>
      </c>
    </row>
    <row r="24" spans="1:2" ht="57.75" customHeight="1" x14ac:dyDescent="0.25">
      <c r="A24" s="356" t="s">
        <v>333</v>
      </c>
      <c r="B24" s="403" t="s">
        <v>334</v>
      </c>
    </row>
    <row r="25" spans="1:2" ht="37.5" x14ac:dyDescent="0.25">
      <c r="A25" s="356" t="s">
        <v>335</v>
      </c>
      <c r="B25" s="403" t="s">
        <v>336</v>
      </c>
    </row>
    <row r="26" spans="1:2" ht="23.25" customHeight="1" x14ac:dyDescent="0.25">
      <c r="A26" s="356" t="s">
        <v>337</v>
      </c>
      <c r="B26" s="403" t="s">
        <v>338</v>
      </c>
    </row>
    <row r="27" spans="1:2" ht="17.25" customHeight="1" x14ac:dyDescent="0.25">
      <c r="A27" s="356" t="s">
        <v>339</v>
      </c>
      <c r="B27" s="403" t="s">
        <v>340</v>
      </c>
    </row>
    <row r="28" spans="1:2" ht="21" customHeight="1" x14ac:dyDescent="0.25">
      <c r="A28" s="404" t="s">
        <v>508</v>
      </c>
      <c r="B28" s="403" t="s">
        <v>256</v>
      </c>
    </row>
    <row r="29" spans="1:2" s="358" customFormat="1" ht="36" customHeight="1" x14ac:dyDescent="0.25">
      <c r="A29" s="404" t="s">
        <v>509</v>
      </c>
      <c r="B29" s="403" t="s">
        <v>341</v>
      </c>
    </row>
    <row r="30" spans="1:2" ht="72" customHeight="1" x14ac:dyDescent="0.25">
      <c r="A30" s="404" t="s">
        <v>510</v>
      </c>
      <c r="B30" s="403" t="s">
        <v>342</v>
      </c>
    </row>
    <row r="31" spans="1:2" ht="37.5" x14ac:dyDescent="0.25">
      <c r="A31" s="404" t="s">
        <v>511</v>
      </c>
      <c r="B31" s="403" t="s">
        <v>343</v>
      </c>
    </row>
    <row r="32" spans="1:2" ht="18.75" x14ac:dyDescent="0.25">
      <c r="A32" s="404" t="s">
        <v>512</v>
      </c>
      <c r="B32" s="403" t="s">
        <v>253</v>
      </c>
    </row>
    <row r="33" spans="1:2" ht="36" customHeight="1" x14ac:dyDescent="0.25">
      <c r="A33" s="404" t="s">
        <v>513</v>
      </c>
      <c r="B33" s="403" t="s">
        <v>252</v>
      </c>
    </row>
    <row r="34" spans="1:2" ht="36.75" customHeight="1" x14ac:dyDescent="0.25">
      <c r="A34" s="404" t="s">
        <v>514</v>
      </c>
      <c r="B34" s="403" t="s">
        <v>251</v>
      </c>
    </row>
    <row r="35" spans="1:2" ht="18.75" x14ac:dyDescent="0.25">
      <c r="A35" s="404" t="s">
        <v>515</v>
      </c>
      <c r="B35" s="403" t="s">
        <v>344</v>
      </c>
    </row>
    <row r="36" spans="1:2" ht="56.25" customHeight="1" x14ac:dyDescent="0.25">
      <c r="A36" s="359" t="s">
        <v>516</v>
      </c>
      <c r="B36" s="403" t="s">
        <v>345</v>
      </c>
    </row>
    <row r="37" spans="1:2" ht="23.25" customHeight="1" x14ac:dyDescent="0.25">
      <c r="A37" s="359" t="s">
        <v>517</v>
      </c>
      <c r="B37" s="403" t="s">
        <v>346</v>
      </c>
    </row>
    <row r="38" spans="1:2" ht="21" customHeight="1" x14ac:dyDescent="0.25">
      <c r="A38" s="356" t="s">
        <v>347</v>
      </c>
      <c r="B38" s="403" t="s">
        <v>348</v>
      </c>
    </row>
    <row r="39" spans="1:2" ht="76.5" customHeight="1" x14ac:dyDescent="0.25">
      <c r="A39" s="356" t="s">
        <v>349</v>
      </c>
      <c r="B39" s="403" t="s">
        <v>432</v>
      </c>
    </row>
    <row r="40" spans="1:2" ht="57.75" customHeight="1" x14ac:dyDescent="0.25">
      <c r="A40" s="356" t="s">
        <v>518</v>
      </c>
      <c r="B40" s="403" t="s">
        <v>350</v>
      </c>
    </row>
    <row r="41" spans="1:2" ht="39" customHeight="1" x14ac:dyDescent="0.25">
      <c r="A41" s="356" t="s">
        <v>351</v>
      </c>
      <c r="B41" s="403" t="s">
        <v>352</v>
      </c>
    </row>
    <row r="42" spans="1:2" ht="36" customHeight="1" x14ac:dyDescent="0.25">
      <c r="A42" s="356" t="s">
        <v>519</v>
      </c>
      <c r="B42" s="403" t="s">
        <v>353</v>
      </c>
    </row>
    <row r="43" spans="1:2" ht="19.5" x14ac:dyDescent="0.35">
      <c r="A43" s="360" t="s">
        <v>354</v>
      </c>
      <c r="B43" s="361"/>
    </row>
    <row r="44" spans="1:2" ht="35.25" customHeight="1" x14ac:dyDescent="0.3">
      <c r="A44" s="362" t="s">
        <v>355</v>
      </c>
      <c r="B44" s="405" t="s">
        <v>356</v>
      </c>
    </row>
    <row r="45" spans="1:2" ht="19.5" x14ac:dyDescent="0.35">
      <c r="A45" s="363" t="s">
        <v>357</v>
      </c>
      <c r="B45" s="364"/>
    </row>
    <row r="46" spans="1:2" ht="57" customHeight="1" x14ac:dyDescent="0.25">
      <c r="A46" s="362" t="s">
        <v>358</v>
      </c>
      <c r="B46" s="403" t="s">
        <v>359</v>
      </c>
    </row>
    <row r="47" spans="1:2" ht="19.5" x14ac:dyDescent="0.35">
      <c r="A47" s="515" t="s">
        <v>360</v>
      </c>
      <c r="B47" s="516"/>
    </row>
    <row r="48" spans="1:2" ht="56.25" customHeight="1" x14ac:dyDescent="0.25">
      <c r="A48" s="362" t="s">
        <v>361</v>
      </c>
      <c r="B48" s="403" t="s">
        <v>362</v>
      </c>
    </row>
    <row r="49" spans="1:93" ht="17.25" customHeight="1" x14ac:dyDescent="0.25">
      <c r="A49" s="517" t="s">
        <v>363</v>
      </c>
      <c r="B49" s="518"/>
    </row>
    <row r="50" spans="1:93" ht="41.25" customHeight="1" x14ac:dyDescent="0.25">
      <c r="A50" s="365" t="s">
        <v>364</v>
      </c>
      <c r="B50" s="403" t="s">
        <v>365</v>
      </c>
    </row>
    <row r="51" spans="1:93" ht="42.75" customHeight="1" x14ac:dyDescent="0.25">
      <c r="A51" s="365" t="s">
        <v>366</v>
      </c>
      <c r="B51" s="403" t="s">
        <v>367</v>
      </c>
    </row>
    <row r="52" spans="1:93" ht="40.5" customHeight="1" x14ac:dyDescent="0.25">
      <c r="A52" s="365" t="s">
        <v>368</v>
      </c>
      <c r="B52" s="403" t="s">
        <v>369</v>
      </c>
    </row>
    <row r="53" spans="1:93" ht="21.75" customHeight="1" x14ac:dyDescent="0.25">
      <c r="A53" s="365" t="s">
        <v>370</v>
      </c>
      <c r="B53" s="403" t="s">
        <v>371</v>
      </c>
    </row>
    <row r="54" spans="1:93" ht="37.5" customHeight="1" x14ac:dyDescent="0.25">
      <c r="A54" s="365" t="s">
        <v>372</v>
      </c>
      <c r="B54" s="403" t="s">
        <v>373</v>
      </c>
    </row>
    <row r="55" spans="1:93" ht="26.25" customHeight="1" x14ac:dyDescent="0.25">
      <c r="A55" s="365" t="s">
        <v>374</v>
      </c>
      <c r="B55" s="403" t="s">
        <v>375</v>
      </c>
    </row>
    <row r="56" spans="1:93" ht="26.25" customHeight="1" x14ac:dyDescent="0.25">
      <c r="A56" s="506" t="s">
        <v>376</v>
      </c>
      <c r="B56" s="519"/>
    </row>
    <row r="57" spans="1:93" ht="60" customHeight="1" x14ac:dyDescent="0.25">
      <c r="A57" s="365" t="s">
        <v>520</v>
      </c>
      <c r="B57" s="403" t="s">
        <v>350</v>
      </c>
    </row>
    <row r="58" spans="1:93" ht="19.5" customHeight="1" x14ac:dyDescent="0.25">
      <c r="A58" s="365" t="s">
        <v>377</v>
      </c>
      <c r="B58" s="403" t="s">
        <v>338</v>
      </c>
    </row>
    <row r="59" spans="1:93" ht="30.75" customHeight="1" x14ac:dyDescent="0.25">
      <c r="A59" s="506" t="s">
        <v>378</v>
      </c>
      <c r="B59" s="507"/>
    </row>
    <row r="60" spans="1:93" ht="37.5" customHeight="1" x14ac:dyDescent="0.25">
      <c r="A60" s="365" t="s">
        <v>379</v>
      </c>
      <c r="B60" s="403" t="s">
        <v>328</v>
      </c>
    </row>
    <row r="61" spans="1:93" s="358" customFormat="1" ht="18.75" x14ac:dyDescent="0.3">
      <c r="A61" s="406"/>
      <c r="B61" s="407"/>
    </row>
    <row r="62" spans="1:93" ht="18.75" x14ac:dyDescent="0.3">
      <c r="A62" s="408" t="s">
        <v>380</v>
      </c>
      <c r="B62" s="409" t="s">
        <v>521</v>
      </c>
      <c r="I62" s="358"/>
      <c r="J62" s="358"/>
      <c r="K62" s="358"/>
      <c r="L62" s="358"/>
      <c r="M62" s="358"/>
      <c r="N62" s="358"/>
      <c r="O62" s="358"/>
      <c r="P62" s="358"/>
      <c r="Q62" s="358"/>
      <c r="R62" s="358"/>
      <c r="S62" s="358"/>
      <c r="T62" s="358"/>
      <c r="U62" s="358"/>
      <c r="V62" s="358"/>
      <c r="W62" s="358"/>
      <c r="X62" s="358"/>
      <c r="Y62" s="358"/>
      <c r="Z62" s="358"/>
      <c r="AA62" s="358"/>
      <c r="AB62" s="358"/>
      <c r="AC62" s="358"/>
      <c r="AD62" s="358"/>
      <c r="AE62" s="358"/>
      <c r="AF62" s="358"/>
      <c r="AG62" s="358"/>
      <c r="AH62" s="358"/>
      <c r="AI62" s="358"/>
      <c r="AJ62" s="358"/>
      <c r="AK62" s="358"/>
      <c r="AL62" s="358"/>
      <c r="AM62" s="358"/>
      <c r="AN62" s="358"/>
      <c r="AO62" s="358"/>
      <c r="AP62" s="358"/>
      <c r="AQ62" s="358"/>
      <c r="AR62" s="358"/>
      <c r="AS62" s="358"/>
      <c r="AT62" s="358"/>
      <c r="AU62" s="358"/>
      <c r="AV62" s="358"/>
      <c r="AW62" s="358"/>
      <c r="AX62" s="358"/>
      <c r="AY62" s="358"/>
      <c r="AZ62" s="358"/>
      <c r="BA62" s="358"/>
      <c r="BB62" s="358"/>
      <c r="BC62" s="358"/>
      <c r="BD62" s="358"/>
      <c r="BE62" s="358"/>
      <c r="BF62" s="358"/>
      <c r="BG62" s="358"/>
      <c r="BH62" s="358"/>
      <c r="BI62" s="358"/>
      <c r="BJ62" s="358"/>
      <c r="BK62" s="358"/>
      <c r="BL62" s="358"/>
      <c r="BM62" s="358"/>
      <c r="BN62" s="358"/>
      <c r="BO62" s="358"/>
      <c r="BP62" s="358"/>
      <c r="BQ62" s="358"/>
      <c r="BR62" s="358"/>
      <c r="BS62" s="358"/>
      <c r="BT62" s="358"/>
      <c r="BU62" s="358"/>
      <c r="BV62" s="358"/>
      <c r="BW62" s="358"/>
      <c r="BX62" s="358"/>
      <c r="BY62" s="358"/>
      <c r="BZ62" s="358"/>
      <c r="CA62" s="358"/>
      <c r="CB62" s="358"/>
      <c r="CC62" s="358"/>
      <c r="CD62" s="358"/>
      <c r="CE62" s="358"/>
      <c r="CF62" s="358"/>
      <c r="CG62" s="358"/>
      <c r="CH62" s="358"/>
      <c r="CI62" s="358"/>
      <c r="CJ62" s="358"/>
      <c r="CK62" s="358"/>
      <c r="CL62" s="358"/>
      <c r="CM62" s="358"/>
      <c r="CN62" s="358"/>
      <c r="CO62" s="358"/>
    </row>
    <row r="63" spans="1:93" x14ac:dyDescent="0.25">
      <c r="A63" s="410"/>
      <c r="B63" s="410"/>
      <c r="I63" s="358"/>
      <c r="J63" s="358"/>
      <c r="K63" s="358"/>
      <c r="L63" s="358"/>
      <c r="M63" s="358"/>
      <c r="N63" s="358"/>
      <c r="O63" s="358"/>
      <c r="P63" s="358"/>
      <c r="Q63" s="358"/>
      <c r="R63" s="358"/>
      <c r="S63" s="358"/>
      <c r="T63" s="358"/>
      <c r="U63" s="358"/>
      <c r="V63" s="358"/>
      <c r="W63" s="358"/>
      <c r="X63" s="358"/>
      <c r="Y63" s="358"/>
      <c r="Z63" s="358"/>
      <c r="AA63" s="358"/>
      <c r="AB63" s="358"/>
      <c r="AC63" s="358"/>
      <c r="AD63" s="358"/>
      <c r="AE63" s="358"/>
      <c r="AF63" s="358"/>
      <c r="AG63" s="358"/>
      <c r="AH63" s="358"/>
      <c r="AI63" s="358"/>
      <c r="AJ63" s="358"/>
      <c r="AK63" s="358"/>
      <c r="AL63" s="358"/>
      <c r="AM63" s="358"/>
      <c r="AN63" s="358"/>
      <c r="AO63" s="358"/>
      <c r="AP63" s="358"/>
      <c r="AQ63" s="358"/>
      <c r="AR63" s="358"/>
      <c r="AS63" s="358"/>
      <c r="AT63" s="358"/>
      <c r="AU63" s="358"/>
      <c r="AV63" s="358"/>
      <c r="AW63" s="358"/>
      <c r="AX63" s="358"/>
      <c r="AY63" s="358"/>
      <c r="AZ63" s="358"/>
      <c r="BA63" s="358"/>
      <c r="BB63" s="358"/>
      <c r="BC63" s="358"/>
      <c r="BD63" s="358"/>
      <c r="BE63" s="358"/>
      <c r="BF63" s="358"/>
      <c r="BG63" s="358"/>
      <c r="BH63" s="358"/>
      <c r="BI63" s="358"/>
      <c r="BJ63" s="358"/>
      <c r="BK63" s="358"/>
      <c r="BL63" s="358"/>
      <c r="BM63" s="358"/>
      <c r="BN63" s="358"/>
      <c r="BO63" s="358"/>
      <c r="BP63" s="358"/>
      <c r="BQ63" s="358"/>
      <c r="BR63" s="358"/>
      <c r="BS63" s="358"/>
      <c r="BT63" s="358"/>
      <c r="BU63" s="358"/>
      <c r="BV63" s="358"/>
      <c r="BW63" s="358"/>
      <c r="BX63" s="358"/>
      <c r="BY63" s="358"/>
      <c r="BZ63" s="358"/>
      <c r="CA63" s="358"/>
      <c r="CB63" s="358"/>
      <c r="CC63" s="358"/>
      <c r="CD63" s="358"/>
      <c r="CE63" s="358"/>
      <c r="CF63" s="358"/>
      <c r="CG63" s="358"/>
      <c r="CH63" s="358"/>
      <c r="CI63" s="358"/>
      <c r="CJ63" s="358"/>
      <c r="CK63" s="358"/>
      <c r="CL63" s="358"/>
      <c r="CM63" s="358"/>
      <c r="CN63" s="358"/>
      <c r="CO63" s="358"/>
    </row>
    <row r="64" spans="1:93" x14ac:dyDescent="0.25">
      <c r="A64" s="410"/>
      <c r="B64" s="410"/>
      <c r="I64" s="358"/>
      <c r="J64" s="358"/>
      <c r="K64" s="358"/>
      <c r="L64" s="358"/>
      <c r="M64" s="358"/>
      <c r="N64" s="358"/>
      <c r="O64" s="358"/>
      <c r="P64" s="358"/>
      <c r="Q64" s="358"/>
      <c r="R64" s="358"/>
      <c r="S64" s="358"/>
      <c r="T64" s="358"/>
      <c r="U64" s="358"/>
      <c r="V64" s="358"/>
      <c r="W64" s="358"/>
      <c r="X64" s="358"/>
      <c r="Y64" s="358"/>
      <c r="Z64" s="358"/>
      <c r="AA64" s="358"/>
      <c r="AB64" s="358"/>
      <c r="AC64" s="358"/>
      <c r="AD64" s="358"/>
      <c r="AE64" s="358"/>
      <c r="AF64" s="358"/>
      <c r="AG64" s="358"/>
      <c r="AH64" s="358"/>
      <c r="AI64" s="358"/>
      <c r="AJ64" s="358"/>
      <c r="AK64" s="358"/>
      <c r="AL64" s="358"/>
      <c r="AM64" s="358"/>
      <c r="AN64" s="358"/>
      <c r="AO64" s="358"/>
      <c r="AP64" s="358"/>
      <c r="AQ64" s="358"/>
      <c r="AR64" s="358"/>
      <c r="AS64" s="358"/>
      <c r="AT64" s="358"/>
      <c r="AU64" s="358"/>
      <c r="AV64" s="358"/>
      <c r="AW64" s="358"/>
      <c r="AX64" s="358"/>
      <c r="AY64" s="358"/>
      <c r="AZ64" s="358"/>
      <c r="BA64" s="358"/>
      <c r="BB64" s="358"/>
      <c r="BC64" s="358"/>
      <c r="BD64" s="358"/>
      <c r="BE64" s="358"/>
      <c r="BF64" s="358"/>
      <c r="BG64" s="358"/>
      <c r="BH64" s="358"/>
      <c r="BI64" s="358"/>
      <c r="BJ64" s="358"/>
      <c r="BK64" s="358"/>
      <c r="BL64" s="358"/>
      <c r="BM64" s="358"/>
      <c r="BN64" s="358"/>
      <c r="BO64" s="358"/>
      <c r="BP64" s="358"/>
      <c r="BQ64" s="358"/>
      <c r="BR64" s="358"/>
      <c r="BS64" s="358"/>
      <c r="BT64" s="358"/>
      <c r="BU64" s="358"/>
      <c r="BV64" s="358"/>
      <c r="BW64" s="358"/>
      <c r="BX64" s="358"/>
      <c r="BY64" s="358"/>
      <c r="BZ64" s="358"/>
      <c r="CA64" s="358"/>
      <c r="CB64" s="358"/>
      <c r="CC64" s="358"/>
      <c r="CD64" s="358"/>
      <c r="CE64" s="358"/>
      <c r="CF64" s="358"/>
      <c r="CG64" s="358"/>
      <c r="CH64" s="358"/>
      <c r="CI64" s="358"/>
      <c r="CJ64" s="358"/>
      <c r="CK64" s="358"/>
      <c r="CL64" s="358"/>
      <c r="CM64" s="358"/>
      <c r="CN64" s="358"/>
      <c r="CO64" s="358"/>
    </row>
    <row r="65" spans="9:93" x14ac:dyDescent="0.25">
      <c r="I65" s="358"/>
      <c r="J65" s="358"/>
      <c r="K65" s="358"/>
      <c r="L65" s="358"/>
      <c r="M65" s="358"/>
      <c r="N65" s="358"/>
      <c r="O65" s="358"/>
      <c r="P65" s="358"/>
      <c r="Q65" s="358"/>
      <c r="R65" s="358"/>
      <c r="S65" s="358"/>
      <c r="T65" s="358"/>
      <c r="U65" s="358"/>
      <c r="V65" s="358"/>
      <c r="W65" s="358"/>
      <c r="X65" s="358"/>
      <c r="Y65" s="358"/>
      <c r="Z65" s="358"/>
      <c r="AA65" s="358"/>
      <c r="AB65" s="358"/>
      <c r="AC65" s="358"/>
      <c r="AD65" s="358"/>
      <c r="AE65" s="358"/>
      <c r="AF65" s="358"/>
      <c r="AG65" s="358"/>
      <c r="AH65" s="358"/>
      <c r="AI65" s="358"/>
      <c r="AJ65" s="358"/>
      <c r="AK65" s="358"/>
      <c r="AL65" s="358"/>
      <c r="AM65" s="358"/>
      <c r="AN65" s="358"/>
      <c r="AO65" s="358"/>
      <c r="AP65" s="358"/>
      <c r="AQ65" s="358"/>
      <c r="AR65" s="358"/>
      <c r="AS65" s="358"/>
      <c r="AT65" s="358"/>
      <c r="AU65" s="358"/>
      <c r="AV65" s="358"/>
      <c r="AW65" s="358"/>
      <c r="AX65" s="358"/>
      <c r="AY65" s="358"/>
      <c r="AZ65" s="358"/>
      <c r="BA65" s="358"/>
      <c r="BB65" s="358"/>
      <c r="BC65" s="358"/>
      <c r="BD65" s="358"/>
      <c r="BE65" s="358"/>
      <c r="BF65" s="358"/>
      <c r="BG65" s="358"/>
      <c r="BH65" s="358"/>
      <c r="BI65" s="358"/>
      <c r="BJ65" s="358"/>
      <c r="BK65" s="358"/>
      <c r="BL65" s="358"/>
      <c r="BM65" s="358"/>
      <c r="BN65" s="358"/>
      <c r="BO65" s="358"/>
      <c r="BP65" s="358"/>
      <c r="BQ65" s="358"/>
      <c r="BR65" s="358"/>
      <c r="BS65" s="358"/>
      <c r="BT65" s="358"/>
      <c r="BU65" s="358"/>
      <c r="BV65" s="358"/>
      <c r="BW65" s="358"/>
      <c r="BX65" s="358"/>
      <c r="BY65" s="358"/>
      <c r="BZ65" s="358"/>
      <c r="CA65" s="358"/>
      <c r="CB65" s="358"/>
      <c r="CC65" s="358"/>
      <c r="CD65" s="358"/>
      <c r="CE65" s="358"/>
      <c r="CF65" s="358"/>
      <c r="CG65" s="358"/>
      <c r="CH65" s="358"/>
      <c r="CI65" s="358"/>
      <c r="CJ65" s="358"/>
      <c r="CK65" s="358"/>
      <c r="CL65" s="358"/>
      <c r="CM65" s="358"/>
      <c r="CN65" s="358"/>
      <c r="CO65" s="358"/>
    </row>
    <row r="66" spans="9:93" x14ac:dyDescent="0.25">
      <c r="I66" s="358"/>
      <c r="J66" s="358"/>
      <c r="K66" s="358"/>
      <c r="L66" s="358"/>
      <c r="M66" s="358"/>
      <c r="N66" s="358"/>
      <c r="O66" s="358"/>
      <c r="P66" s="358"/>
      <c r="Q66" s="358"/>
      <c r="R66" s="358"/>
      <c r="S66" s="358"/>
      <c r="T66" s="358"/>
      <c r="U66" s="358"/>
      <c r="V66" s="358"/>
      <c r="W66" s="358"/>
      <c r="X66" s="358"/>
      <c r="Y66" s="358"/>
      <c r="Z66" s="358"/>
      <c r="AA66" s="358"/>
      <c r="AB66" s="358"/>
      <c r="AC66" s="358"/>
      <c r="AD66" s="358"/>
      <c r="AE66" s="358"/>
      <c r="AF66" s="358"/>
      <c r="AG66" s="358"/>
      <c r="AH66" s="358"/>
      <c r="AI66" s="358"/>
      <c r="AJ66" s="358"/>
      <c r="AK66" s="358"/>
      <c r="AL66" s="358"/>
      <c r="AM66" s="358"/>
      <c r="AN66" s="358"/>
      <c r="AO66" s="358"/>
      <c r="AP66" s="358"/>
      <c r="AQ66" s="358"/>
      <c r="AR66" s="358"/>
      <c r="AS66" s="358"/>
      <c r="AT66" s="358"/>
      <c r="AU66" s="358"/>
      <c r="AV66" s="358"/>
      <c r="AW66" s="358"/>
      <c r="AX66" s="358"/>
      <c r="AY66" s="358"/>
      <c r="AZ66" s="358"/>
      <c r="BA66" s="358"/>
      <c r="BB66" s="358"/>
      <c r="BC66" s="358"/>
      <c r="BD66" s="358"/>
      <c r="BE66" s="358"/>
      <c r="BF66" s="358"/>
      <c r="BG66" s="358"/>
      <c r="BH66" s="358"/>
      <c r="BI66" s="358"/>
      <c r="BJ66" s="358"/>
      <c r="BK66" s="358"/>
      <c r="BL66" s="358"/>
      <c r="BM66" s="358"/>
      <c r="BN66" s="358"/>
      <c r="BO66" s="358"/>
      <c r="BP66" s="358"/>
      <c r="BQ66" s="358"/>
      <c r="BR66" s="358"/>
      <c r="BS66" s="358"/>
      <c r="BT66" s="358"/>
      <c r="BU66" s="358"/>
      <c r="BV66" s="358"/>
      <c r="BW66" s="358"/>
      <c r="BX66" s="358"/>
      <c r="BY66" s="358"/>
      <c r="BZ66" s="358"/>
      <c r="CA66" s="358"/>
      <c r="CB66" s="358"/>
      <c r="CC66" s="358"/>
      <c r="CD66" s="358"/>
      <c r="CE66" s="358"/>
      <c r="CF66" s="358"/>
      <c r="CG66" s="358"/>
      <c r="CH66" s="358"/>
      <c r="CI66" s="358"/>
      <c r="CJ66" s="358"/>
      <c r="CK66" s="358"/>
      <c r="CL66" s="358"/>
      <c r="CM66" s="358"/>
      <c r="CN66" s="358"/>
      <c r="CO66" s="358"/>
    </row>
    <row r="67" spans="9:93" x14ac:dyDescent="0.25">
      <c r="I67" s="358"/>
      <c r="J67" s="358"/>
      <c r="K67" s="358"/>
      <c r="L67" s="358"/>
      <c r="M67" s="358"/>
      <c r="N67" s="358"/>
      <c r="O67" s="358"/>
      <c r="P67" s="358"/>
      <c r="Q67" s="358"/>
      <c r="R67" s="358"/>
      <c r="S67" s="358"/>
      <c r="T67" s="358"/>
      <c r="U67" s="358"/>
      <c r="V67" s="358"/>
      <c r="W67" s="358"/>
      <c r="X67" s="358"/>
      <c r="Y67" s="358"/>
      <c r="Z67" s="358"/>
      <c r="AA67" s="358"/>
      <c r="AB67" s="358"/>
      <c r="AC67" s="358"/>
      <c r="AD67" s="358"/>
      <c r="AE67" s="358"/>
      <c r="AF67" s="358"/>
      <c r="AG67" s="358"/>
      <c r="AH67" s="358"/>
      <c r="AI67" s="358"/>
      <c r="AJ67" s="358"/>
      <c r="AK67" s="358"/>
      <c r="AL67" s="358"/>
      <c r="AM67" s="358"/>
      <c r="AN67" s="358"/>
      <c r="AO67" s="358"/>
      <c r="AP67" s="358"/>
      <c r="AQ67" s="358"/>
      <c r="AR67" s="358"/>
      <c r="AS67" s="358"/>
      <c r="AT67" s="358"/>
      <c r="AU67" s="358"/>
      <c r="AV67" s="358"/>
      <c r="AW67" s="358"/>
      <c r="AX67" s="358"/>
      <c r="AY67" s="358"/>
      <c r="AZ67" s="358"/>
      <c r="BA67" s="358"/>
      <c r="BB67" s="358"/>
      <c r="BC67" s="358"/>
      <c r="BD67" s="358"/>
      <c r="BE67" s="358"/>
      <c r="BF67" s="358"/>
      <c r="BG67" s="358"/>
      <c r="BH67" s="358"/>
      <c r="BI67" s="358"/>
      <c r="BJ67" s="358"/>
      <c r="BK67" s="358"/>
      <c r="BL67" s="358"/>
      <c r="BM67" s="358"/>
      <c r="BN67" s="358"/>
      <c r="BO67" s="358"/>
      <c r="BP67" s="358"/>
      <c r="BQ67" s="358"/>
      <c r="BR67" s="358"/>
      <c r="BS67" s="358"/>
      <c r="BT67" s="358"/>
      <c r="BU67" s="358"/>
      <c r="BV67" s="358"/>
      <c r="BW67" s="358"/>
      <c r="BX67" s="358"/>
      <c r="BY67" s="358"/>
      <c r="BZ67" s="358"/>
      <c r="CA67" s="358"/>
      <c r="CB67" s="358"/>
      <c r="CC67" s="358"/>
      <c r="CD67" s="358"/>
      <c r="CE67" s="358"/>
      <c r="CF67" s="358"/>
      <c r="CG67" s="358"/>
      <c r="CH67" s="358"/>
      <c r="CI67" s="358"/>
      <c r="CJ67" s="358"/>
      <c r="CK67" s="358"/>
      <c r="CL67" s="358"/>
      <c r="CM67" s="358"/>
      <c r="CN67" s="358"/>
      <c r="CO67" s="358"/>
    </row>
    <row r="68" spans="9:93" x14ac:dyDescent="0.25">
      <c r="I68" s="358"/>
      <c r="J68" s="358"/>
      <c r="K68" s="358"/>
      <c r="L68" s="358"/>
      <c r="M68" s="358"/>
      <c r="N68" s="358"/>
      <c r="O68" s="358"/>
      <c r="P68" s="358"/>
      <c r="Q68" s="358"/>
      <c r="R68" s="358"/>
      <c r="S68" s="358"/>
      <c r="T68" s="358"/>
      <c r="U68" s="358"/>
      <c r="V68" s="358"/>
      <c r="W68" s="358"/>
      <c r="X68" s="358"/>
      <c r="Y68" s="358"/>
      <c r="Z68" s="358"/>
      <c r="AA68" s="358"/>
      <c r="AB68" s="358"/>
      <c r="AC68" s="358"/>
      <c r="AD68" s="358"/>
      <c r="AE68" s="358"/>
      <c r="AF68" s="358"/>
      <c r="AG68" s="358"/>
      <c r="AH68" s="358"/>
      <c r="AI68" s="358"/>
      <c r="AJ68" s="358"/>
      <c r="AK68" s="358"/>
      <c r="AL68" s="358"/>
      <c r="AM68" s="358"/>
      <c r="AN68" s="358"/>
      <c r="AO68" s="358"/>
      <c r="AP68" s="358"/>
      <c r="AQ68" s="358"/>
      <c r="AR68" s="358"/>
      <c r="AS68" s="358"/>
      <c r="AT68" s="358"/>
      <c r="AU68" s="358"/>
      <c r="AV68" s="358"/>
      <c r="AW68" s="358"/>
      <c r="AX68" s="358"/>
      <c r="AY68" s="358"/>
      <c r="AZ68" s="358"/>
      <c r="BA68" s="358"/>
      <c r="BB68" s="358"/>
      <c r="BC68" s="358"/>
      <c r="BD68" s="358"/>
      <c r="BE68" s="358"/>
      <c r="BF68" s="358"/>
      <c r="BG68" s="358"/>
      <c r="BH68" s="358"/>
      <c r="BI68" s="358"/>
      <c r="BJ68" s="358"/>
      <c r="BK68" s="358"/>
      <c r="BL68" s="358"/>
      <c r="BM68" s="358"/>
      <c r="BN68" s="358"/>
      <c r="BO68" s="358"/>
      <c r="BP68" s="358"/>
      <c r="BQ68" s="358"/>
      <c r="BR68" s="358"/>
      <c r="BS68" s="358"/>
      <c r="BT68" s="358"/>
      <c r="BU68" s="358"/>
      <c r="BV68" s="358"/>
      <c r="BW68" s="358"/>
      <c r="BX68" s="358"/>
      <c r="BY68" s="358"/>
      <c r="BZ68" s="358"/>
      <c r="CA68" s="358"/>
      <c r="CB68" s="358"/>
      <c r="CC68" s="358"/>
      <c r="CD68" s="358"/>
      <c r="CE68" s="358"/>
      <c r="CF68" s="358"/>
      <c r="CG68" s="358"/>
      <c r="CH68" s="358"/>
      <c r="CI68" s="358"/>
      <c r="CJ68" s="358"/>
      <c r="CK68" s="358"/>
      <c r="CL68" s="358"/>
      <c r="CM68" s="358"/>
      <c r="CN68" s="358"/>
      <c r="CO68" s="358"/>
    </row>
    <row r="69" spans="9:93" x14ac:dyDescent="0.25">
      <c r="I69" s="358"/>
      <c r="J69" s="358"/>
      <c r="K69" s="358"/>
      <c r="L69" s="358"/>
      <c r="M69" s="358"/>
      <c r="N69" s="358"/>
      <c r="O69" s="358"/>
      <c r="P69" s="358"/>
      <c r="Q69" s="358"/>
      <c r="R69" s="358"/>
      <c r="S69" s="358"/>
      <c r="T69" s="358"/>
      <c r="U69" s="358"/>
      <c r="V69" s="358"/>
      <c r="W69" s="358"/>
      <c r="X69" s="358"/>
      <c r="Y69" s="358"/>
      <c r="Z69" s="358"/>
      <c r="AA69" s="358"/>
      <c r="AB69" s="358"/>
      <c r="AC69" s="358"/>
      <c r="AD69" s="358"/>
      <c r="AE69" s="358"/>
      <c r="AF69" s="358"/>
      <c r="AG69" s="358"/>
      <c r="AH69" s="358"/>
      <c r="AI69" s="358"/>
      <c r="AJ69" s="358"/>
      <c r="AK69" s="358"/>
      <c r="AL69" s="358"/>
      <c r="AM69" s="358"/>
      <c r="AN69" s="358"/>
      <c r="AO69" s="358"/>
      <c r="AP69" s="358"/>
      <c r="AQ69" s="358"/>
      <c r="AR69" s="358"/>
      <c r="AS69" s="358"/>
      <c r="AT69" s="358"/>
      <c r="AU69" s="358"/>
      <c r="AV69" s="358"/>
      <c r="AW69" s="358"/>
      <c r="AX69" s="358"/>
      <c r="AY69" s="358"/>
      <c r="AZ69" s="358"/>
      <c r="BA69" s="358"/>
      <c r="BB69" s="358"/>
      <c r="BC69" s="358"/>
      <c r="BD69" s="358"/>
      <c r="BE69" s="358"/>
      <c r="BF69" s="358"/>
      <c r="BG69" s="358"/>
      <c r="BH69" s="358"/>
      <c r="BI69" s="358"/>
      <c r="BJ69" s="358"/>
      <c r="BK69" s="358"/>
      <c r="BL69" s="358"/>
      <c r="BM69" s="358"/>
      <c r="BN69" s="358"/>
      <c r="BO69" s="358"/>
      <c r="BP69" s="358"/>
      <c r="BQ69" s="358"/>
      <c r="BR69" s="358"/>
      <c r="BS69" s="358"/>
      <c r="BT69" s="358"/>
      <c r="BU69" s="358"/>
      <c r="BV69" s="358"/>
      <c r="BW69" s="358"/>
      <c r="BX69" s="358"/>
      <c r="BY69" s="358"/>
      <c r="BZ69" s="358"/>
      <c r="CA69" s="358"/>
      <c r="CB69" s="358"/>
      <c r="CC69" s="358"/>
      <c r="CD69" s="358"/>
      <c r="CE69" s="358"/>
      <c r="CF69" s="358"/>
      <c r="CG69" s="358"/>
      <c r="CH69" s="358"/>
      <c r="CI69" s="358"/>
      <c r="CJ69" s="358"/>
      <c r="CK69" s="358"/>
      <c r="CL69" s="358"/>
      <c r="CM69" s="358"/>
      <c r="CN69" s="358"/>
      <c r="CO69" s="358"/>
    </row>
    <row r="70" spans="9:93" x14ac:dyDescent="0.25">
      <c r="I70" s="358"/>
      <c r="J70" s="358"/>
      <c r="K70" s="358"/>
      <c r="L70" s="358"/>
      <c r="M70" s="358"/>
      <c r="N70" s="358"/>
      <c r="O70" s="358"/>
      <c r="P70" s="358"/>
      <c r="Q70" s="358"/>
      <c r="R70" s="358"/>
      <c r="S70" s="358"/>
      <c r="T70" s="358"/>
      <c r="U70" s="358"/>
      <c r="V70" s="358"/>
      <c r="W70" s="358"/>
      <c r="X70" s="358"/>
      <c r="Y70" s="358"/>
      <c r="Z70" s="358"/>
      <c r="AA70" s="358"/>
      <c r="AB70" s="358"/>
      <c r="AC70" s="358"/>
      <c r="AD70" s="358"/>
      <c r="AE70" s="358"/>
      <c r="AF70" s="358"/>
      <c r="AG70" s="358"/>
      <c r="AH70" s="358"/>
      <c r="AI70" s="358"/>
      <c r="AJ70" s="358"/>
      <c r="AK70" s="358"/>
      <c r="AL70" s="358"/>
      <c r="AM70" s="358"/>
      <c r="AN70" s="358"/>
      <c r="AO70" s="358"/>
      <c r="AP70" s="358"/>
      <c r="AQ70" s="358"/>
      <c r="AR70" s="358"/>
      <c r="AS70" s="358"/>
      <c r="AT70" s="358"/>
      <c r="AU70" s="358"/>
      <c r="AV70" s="358"/>
      <c r="AW70" s="358"/>
      <c r="AX70" s="358"/>
      <c r="AY70" s="358"/>
      <c r="AZ70" s="358"/>
      <c r="BA70" s="358"/>
      <c r="BB70" s="358"/>
      <c r="BC70" s="358"/>
      <c r="BD70" s="358"/>
      <c r="BE70" s="358"/>
      <c r="BF70" s="358"/>
      <c r="BG70" s="358"/>
      <c r="BH70" s="358"/>
      <c r="BI70" s="358"/>
      <c r="BJ70" s="358"/>
      <c r="BK70" s="358"/>
      <c r="BL70" s="358"/>
      <c r="BM70" s="358"/>
      <c r="BN70" s="358"/>
      <c r="BO70" s="358"/>
      <c r="BP70" s="358"/>
      <c r="BQ70" s="358"/>
      <c r="BR70" s="358"/>
      <c r="BS70" s="358"/>
      <c r="BT70" s="358"/>
      <c r="BU70" s="358"/>
      <c r="BV70" s="358"/>
      <c r="BW70" s="358"/>
      <c r="BX70" s="358"/>
      <c r="BY70" s="358"/>
      <c r="BZ70" s="358"/>
      <c r="CA70" s="358"/>
      <c r="CB70" s="358"/>
      <c r="CC70" s="358"/>
      <c r="CD70" s="358"/>
      <c r="CE70" s="358"/>
      <c r="CF70" s="358"/>
      <c r="CG70" s="358"/>
      <c r="CH70" s="358"/>
      <c r="CI70" s="358"/>
      <c r="CJ70" s="358"/>
      <c r="CK70" s="358"/>
      <c r="CL70" s="358"/>
      <c r="CM70" s="358"/>
      <c r="CN70" s="358"/>
      <c r="CO70" s="358"/>
    </row>
    <row r="71" spans="9:93" x14ac:dyDescent="0.25">
      <c r="I71" s="358"/>
      <c r="J71" s="358"/>
      <c r="K71" s="358"/>
      <c r="L71" s="358"/>
      <c r="M71" s="358"/>
      <c r="N71" s="358"/>
      <c r="O71" s="358"/>
      <c r="P71" s="358"/>
      <c r="Q71" s="358"/>
      <c r="R71" s="358"/>
      <c r="S71" s="358"/>
      <c r="T71" s="358"/>
      <c r="U71" s="358"/>
      <c r="V71" s="358"/>
      <c r="W71" s="358"/>
      <c r="X71" s="358"/>
      <c r="Y71" s="358"/>
      <c r="Z71" s="358"/>
      <c r="AA71" s="358"/>
      <c r="AB71" s="358"/>
      <c r="AC71" s="358"/>
      <c r="AD71" s="358"/>
      <c r="AE71" s="358"/>
      <c r="AF71" s="358"/>
      <c r="AG71" s="358"/>
      <c r="AH71" s="358"/>
      <c r="AI71" s="358"/>
      <c r="AJ71" s="358"/>
      <c r="AK71" s="358"/>
      <c r="AL71" s="358"/>
      <c r="AM71" s="358"/>
      <c r="AN71" s="358"/>
      <c r="AO71" s="358"/>
      <c r="AP71" s="358"/>
      <c r="AQ71" s="358"/>
      <c r="AR71" s="358"/>
      <c r="AS71" s="358"/>
      <c r="AT71" s="358"/>
      <c r="AU71" s="358"/>
      <c r="AV71" s="358"/>
      <c r="AW71" s="358"/>
      <c r="AX71" s="358"/>
      <c r="AY71" s="358"/>
      <c r="AZ71" s="358"/>
      <c r="BA71" s="358"/>
      <c r="BB71" s="358"/>
      <c r="BC71" s="358"/>
      <c r="BD71" s="358"/>
      <c r="BE71" s="358"/>
      <c r="BF71" s="358"/>
      <c r="BG71" s="358"/>
      <c r="BH71" s="358"/>
      <c r="BI71" s="358"/>
      <c r="BJ71" s="358"/>
      <c r="BK71" s="358"/>
      <c r="BL71" s="358"/>
      <c r="BM71" s="358"/>
      <c r="BN71" s="358"/>
      <c r="BO71" s="358"/>
      <c r="BP71" s="358"/>
      <c r="BQ71" s="358"/>
      <c r="BR71" s="358"/>
      <c r="BS71" s="358"/>
      <c r="BT71" s="358"/>
      <c r="BU71" s="358"/>
      <c r="BV71" s="358"/>
      <c r="BW71" s="358"/>
      <c r="BX71" s="358"/>
      <c r="BY71" s="358"/>
      <c r="BZ71" s="358"/>
      <c r="CA71" s="358"/>
      <c r="CB71" s="358"/>
      <c r="CC71" s="358"/>
      <c r="CD71" s="358"/>
      <c r="CE71" s="358"/>
      <c r="CF71" s="358"/>
      <c r="CG71" s="358"/>
      <c r="CH71" s="358"/>
      <c r="CI71" s="358"/>
      <c r="CJ71" s="358"/>
      <c r="CK71" s="358"/>
      <c r="CL71" s="358"/>
      <c r="CM71" s="358"/>
      <c r="CN71" s="358"/>
      <c r="CO71" s="358"/>
    </row>
    <row r="72" spans="9:93" x14ac:dyDescent="0.25">
      <c r="I72" s="358"/>
      <c r="J72" s="358"/>
      <c r="K72" s="358"/>
      <c r="L72" s="358"/>
      <c r="M72" s="358"/>
      <c r="N72" s="358"/>
      <c r="O72" s="358"/>
      <c r="P72" s="358"/>
      <c r="Q72" s="358"/>
      <c r="R72" s="358"/>
      <c r="S72" s="358"/>
      <c r="T72" s="358"/>
      <c r="U72" s="358"/>
      <c r="V72" s="358"/>
      <c r="W72" s="358"/>
      <c r="X72" s="358"/>
      <c r="Y72" s="358"/>
      <c r="Z72" s="358"/>
      <c r="AA72" s="358"/>
      <c r="AB72" s="358"/>
      <c r="AC72" s="358"/>
      <c r="AD72" s="358"/>
      <c r="AE72" s="358"/>
      <c r="AF72" s="358"/>
      <c r="AG72" s="358"/>
      <c r="AH72" s="358"/>
      <c r="AI72" s="358"/>
      <c r="AJ72" s="358"/>
      <c r="AK72" s="358"/>
      <c r="AL72" s="358"/>
      <c r="AM72" s="358"/>
      <c r="AN72" s="358"/>
      <c r="AO72" s="358"/>
      <c r="AP72" s="358"/>
      <c r="AQ72" s="358"/>
      <c r="AR72" s="358"/>
      <c r="AS72" s="358"/>
      <c r="AT72" s="358"/>
      <c r="AU72" s="358"/>
      <c r="AV72" s="358"/>
      <c r="AW72" s="358"/>
      <c r="AX72" s="358"/>
      <c r="AY72" s="358"/>
      <c r="AZ72" s="358"/>
      <c r="BA72" s="358"/>
      <c r="BB72" s="358"/>
      <c r="BC72" s="358"/>
      <c r="BD72" s="358"/>
      <c r="BE72" s="358"/>
      <c r="BF72" s="358"/>
      <c r="BG72" s="358"/>
      <c r="BH72" s="358"/>
      <c r="BI72" s="358"/>
      <c r="BJ72" s="358"/>
      <c r="BK72" s="358"/>
      <c r="BL72" s="358"/>
      <c r="BM72" s="358"/>
      <c r="BN72" s="358"/>
      <c r="BO72" s="358"/>
      <c r="BP72" s="358"/>
      <c r="BQ72" s="358"/>
      <c r="BR72" s="358"/>
      <c r="BS72" s="358"/>
      <c r="BT72" s="358"/>
      <c r="BU72" s="358"/>
      <c r="BV72" s="358"/>
      <c r="BW72" s="358"/>
      <c r="BX72" s="358"/>
      <c r="BY72" s="358"/>
      <c r="BZ72" s="358"/>
      <c r="CA72" s="358"/>
      <c r="CB72" s="358"/>
      <c r="CC72" s="358"/>
      <c r="CD72" s="358"/>
      <c r="CE72" s="358"/>
      <c r="CF72" s="358"/>
      <c r="CG72" s="358"/>
      <c r="CH72" s="358"/>
      <c r="CI72" s="358"/>
      <c r="CJ72" s="358"/>
      <c r="CK72" s="358"/>
      <c r="CL72" s="358"/>
      <c r="CM72" s="358"/>
      <c r="CN72" s="358"/>
      <c r="CO72" s="358"/>
    </row>
    <row r="73" spans="9:93" x14ac:dyDescent="0.25">
      <c r="I73" s="358"/>
      <c r="J73" s="358"/>
      <c r="K73" s="358"/>
      <c r="L73" s="358"/>
      <c r="M73" s="358"/>
      <c r="N73" s="358"/>
      <c r="O73" s="358"/>
      <c r="P73" s="358"/>
      <c r="Q73" s="358"/>
      <c r="R73" s="358"/>
      <c r="S73" s="358"/>
      <c r="T73" s="358"/>
      <c r="U73" s="358"/>
      <c r="V73" s="358"/>
      <c r="W73" s="358"/>
      <c r="X73" s="358"/>
      <c r="Y73" s="358"/>
      <c r="Z73" s="358"/>
      <c r="AA73" s="358"/>
      <c r="AB73" s="358"/>
      <c r="AC73" s="358"/>
      <c r="AD73" s="358"/>
      <c r="AE73" s="358"/>
      <c r="AF73" s="358"/>
      <c r="AG73" s="358"/>
      <c r="AH73" s="358"/>
      <c r="AI73" s="358"/>
      <c r="AJ73" s="358"/>
      <c r="AK73" s="358"/>
      <c r="AL73" s="358"/>
      <c r="AM73" s="358"/>
      <c r="AN73" s="358"/>
      <c r="AO73" s="358"/>
      <c r="AP73" s="358"/>
      <c r="AQ73" s="358"/>
      <c r="AR73" s="358"/>
      <c r="AS73" s="358"/>
      <c r="AT73" s="358"/>
      <c r="AU73" s="358"/>
      <c r="AV73" s="358"/>
      <c r="AW73" s="358"/>
      <c r="AX73" s="358"/>
      <c r="AY73" s="358"/>
      <c r="AZ73" s="358"/>
      <c r="BA73" s="358"/>
      <c r="BB73" s="358"/>
      <c r="BC73" s="358"/>
      <c r="BD73" s="358"/>
      <c r="BE73" s="358"/>
      <c r="BF73" s="358"/>
      <c r="BG73" s="358"/>
      <c r="BH73" s="358"/>
      <c r="BI73" s="358"/>
      <c r="BJ73" s="358"/>
      <c r="BK73" s="358"/>
      <c r="BL73" s="358"/>
      <c r="BM73" s="358"/>
      <c r="BN73" s="358"/>
      <c r="BO73" s="358"/>
      <c r="BP73" s="358"/>
      <c r="BQ73" s="358"/>
      <c r="BR73" s="358"/>
      <c r="BS73" s="358"/>
      <c r="BT73" s="358"/>
      <c r="BU73" s="358"/>
      <c r="BV73" s="358"/>
      <c r="BW73" s="358"/>
      <c r="BX73" s="358"/>
      <c r="BY73" s="358"/>
      <c r="BZ73" s="358"/>
      <c r="CA73" s="358"/>
      <c r="CB73" s="358"/>
      <c r="CC73" s="358"/>
      <c r="CD73" s="358"/>
      <c r="CE73" s="358"/>
      <c r="CF73" s="358"/>
      <c r="CG73" s="358"/>
      <c r="CH73" s="358"/>
      <c r="CI73" s="358"/>
      <c r="CJ73" s="358"/>
      <c r="CK73" s="358"/>
      <c r="CL73" s="358"/>
      <c r="CM73" s="358"/>
      <c r="CN73" s="358"/>
      <c r="CO73" s="358"/>
    </row>
    <row r="81" spans="2:3" ht="18.75" x14ac:dyDescent="0.25">
      <c r="B81" s="508"/>
      <c r="C81" s="509"/>
    </row>
  </sheetData>
  <mergeCells count="8">
    <mergeCell ref="A59:B59"/>
    <mergeCell ref="B81:C81"/>
    <mergeCell ref="A7:B7"/>
    <mergeCell ref="A8:B8"/>
    <mergeCell ref="A10:B10"/>
    <mergeCell ref="A47:B47"/>
    <mergeCell ref="A49:B49"/>
    <mergeCell ref="A56:B56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A10" sqref="A10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37" t="s">
        <v>403</v>
      </c>
    </row>
    <row r="2" spans="1:3" ht="15.75" x14ac:dyDescent="0.25">
      <c r="C2" s="337" t="s">
        <v>0</v>
      </c>
    </row>
    <row r="3" spans="1:3" ht="15.75" x14ac:dyDescent="0.25">
      <c r="C3" s="337" t="s">
        <v>1</v>
      </c>
    </row>
    <row r="4" spans="1:3" ht="15.75" x14ac:dyDescent="0.25">
      <c r="C4" s="337" t="s">
        <v>2</v>
      </c>
    </row>
    <row r="5" spans="1:3" x14ac:dyDescent="0.25">
      <c r="C5" s="355"/>
    </row>
    <row r="9" spans="1:3" ht="52.5" customHeight="1" x14ac:dyDescent="0.25">
      <c r="A9" s="525" t="s">
        <v>541</v>
      </c>
      <c r="B9" s="526"/>
      <c r="C9" s="526"/>
    </row>
    <row r="10" spans="1:3" ht="18.75" x14ac:dyDescent="0.3">
      <c r="A10" s="396"/>
    </row>
    <row r="11" spans="1:3" ht="18.75" x14ac:dyDescent="0.25">
      <c r="A11" s="370" t="s">
        <v>404</v>
      </c>
      <c r="B11" s="370" t="s">
        <v>405</v>
      </c>
      <c r="C11" s="370" t="s">
        <v>406</v>
      </c>
    </row>
    <row r="12" spans="1:3" ht="18.75" x14ac:dyDescent="0.25">
      <c r="A12" s="566" t="s">
        <v>407</v>
      </c>
      <c r="B12" s="567" t="s">
        <v>408</v>
      </c>
      <c r="C12" s="400" t="s">
        <v>409</v>
      </c>
    </row>
    <row r="13" spans="1:3" ht="18.75" x14ac:dyDescent="0.25">
      <c r="A13" s="566"/>
      <c r="B13" s="567"/>
      <c r="C13" s="400" t="s">
        <v>410</v>
      </c>
    </row>
    <row r="14" spans="1:3" ht="37.5" x14ac:dyDescent="0.25">
      <c r="A14" s="566"/>
      <c r="B14" s="567"/>
      <c r="C14" s="400" t="s">
        <v>411</v>
      </c>
    </row>
    <row r="15" spans="1:3" ht="18.75" x14ac:dyDescent="0.25">
      <c r="A15" s="566"/>
      <c r="B15" s="567"/>
      <c r="C15" s="400" t="s">
        <v>412</v>
      </c>
    </row>
    <row r="16" spans="1:3" ht="18.75" x14ac:dyDescent="0.25">
      <c r="A16" s="566"/>
      <c r="B16" s="567"/>
      <c r="C16" s="400" t="s">
        <v>413</v>
      </c>
    </row>
    <row r="17" spans="1:3" ht="18.75" x14ac:dyDescent="0.25">
      <c r="A17" s="566"/>
      <c r="B17" s="567"/>
      <c r="C17" s="400" t="s">
        <v>414</v>
      </c>
    </row>
    <row r="18" spans="1:3" ht="37.5" x14ac:dyDescent="0.25">
      <c r="A18" s="566"/>
      <c r="B18" s="567"/>
      <c r="C18" s="400" t="s">
        <v>415</v>
      </c>
    </row>
    <row r="19" spans="1:3" ht="37.5" x14ac:dyDescent="0.25">
      <c r="A19" s="566"/>
      <c r="B19" s="567"/>
      <c r="C19" s="400" t="s">
        <v>416</v>
      </c>
    </row>
    <row r="20" spans="1:3" ht="18.75" x14ac:dyDescent="0.25">
      <c r="A20" s="566" t="s">
        <v>417</v>
      </c>
      <c r="B20" s="567" t="s">
        <v>418</v>
      </c>
      <c r="C20" s="400" t="s">
        <v>409</v>
      </c>
    </row>
    <row r="21" spans="1:3" ht="18.75" x14ac:dyDescent="0.25">
      <c r="A21" s="566"/>
      <c r="B21" s="567"/>
      <c r="C21" s="400" t="s">
        <v>410</v>
      </c>
    </row>
    <row r="22" spans="1:3" ht="37.5" x14ac:dyDescent="0.25">
      <c r="A22" s="566"/>
      <c r="B22" s="567"/>
      <c r="C22" s="400" t="s">
        <v>411</v>
      </c>
    </row>
    <row r="23" spans="1:3" ht="18.75" x14ac:dyDescent="0.25">
      <c r="A23" s="566"/>
      <c r="B23" s="567"/>
      <c r="C23" s="400" t="s">
        <v>412</v>
      </c>
    </row>
    <row r="24" spans="1:3" ht="18.75" x14ac:dyDescent="0.25">
      <c r="A24" s="566"/>
      <c r="B24" s="567"/>
      <c r="C24" s="400" t="s">
        <v>413</v>
      </c>
    </row>
    <row r="25" spans="1:3" ht="18.75" x14ac:dyDescent="0.25">
      <c r="A25" s="566" t="s">
        <v>419</v>
      </c>
      <c r="B25" s="567" t="s">
        <v>420</v>
      </c>
      <c r="C25" s="400" t="s">
        <v>409</v>
      </c>
    </row>
    <row r="26" spans="1:3" ht="18.75" x14ac:dyDescent="0.25">
      <c r="A26" s="566"/>
      <c r="B26" s="567"/>
      <c r="C26" s="400" t="s">
        <v>410</v>
      </c>
    </row>
    <row r="27" spans="1:3" ht="37.5" x14ac:dyDescent="0.25">
      <c r="A27" s="566"/>
      <c r="B27" s="567"/>
      <c r="C27" s="400" t="s">
        <v>411</v>
      </c>
    </row>
    <row r="28" spans="1:3" ht="18.75" x14ac:dyDescent="0.25">
      <c r="A28" s="566"/>
      <c r="B28" s="567"/>
      <c r="C28" s="400" t="s">
        <v>412</v>
      </c>
    </row>
    <row r="29" spans="1:3" ht="18.75" x14ac:dyDescent="0.25">
      <c r="A29" s="566"/>
      <c r="B29" s="567"/>
      <c r="C29" s="400" t="s">
        <v>421</v>
      </c>
    </row>
    <row r="30" spans="1:3" ht="18.75" x14ac:dyDescent="0.25">
      <c r="A30" s="566"/>
      <c r="B30" s="567"/>
      <c r="C30" s="400" t="s">
        <v>422</v>
      </c>
    </row>
    <row r="31" spans="1:3" ht="75" x14ac:dyDescent="0.25">
      <c r="A31" s="401" t="s">
        <v>423</v>
      </c>
      <c r="B31" s="400" t="s">
        <v>424</v>
      </c>
      <c r="C31" s="400" t="s">
        <v>425</v>
      </c>
    </row>
    <row r="32" spans="1:3" ht="15.75" x14ac:dyDescent="0.25">
      <c r="A32" s="402"/>
    </row>
    <row r="33" spans="1:3" ht="18.75" x14ac:dyDescent="0.3">
      <c r="A33" s="562" t="s">
        <v>540</v>
      </c>
      <c r="B33" s="562"/>
      <c r="C33" s="56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9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3" workbookViewId="0">
      <selection activeCell="C18" sqref="C18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445" t="s">
        <v>469</v>
      </c>
    </row>
    <row r="2" spans="1:4" ht="15.75" x14ac:dyDescent="0.25">
      <c r="D2" s="445" t="s">
        <v>0</v>
      </c>
    </row>
    <row r="3" spans="1:4" ht="15.75" x14ac:dyDescent="0.25">
      <c r="D3" s="445" t="s">
        <v>1</v>
      </c>
    </row>
    <row r="4" spans="1:4" ht="15.75" x14ac:dyDescent="0.25">
      <c r="D4" s="445" t="s">
        <v>2</v>
      </c>
    </row>
    <row r="5" spans="1:4" x14ac:dyDescent="0.25">
      <c r="C5" s="524"/>
      <c r="D5" s="509"/>
    </row>
    <row r="6" spans="1:4" ht="15.75" x14ac:dyDescent="0.25">
      <c r="C6" s="446"/>
    </row>
    <row r="7" spans="1:4" ht="60" customHeight="1" x14ac:dyDescent="0.25">
      <c r="A7" s="570" t="s">
        <v>542</v>
      </c>
      <c r="B7" s="570"/>
      <c r="C7" s="570"/>
    </row>
    <row r="8" spans="1:4" ht="18.75" x14ac:dyDescent="0.3">
      <c r="A8" s="468"/>
      <c r="C8" s="469" t="s">
        <v>3</v>
      </c>
    </row>
    <row r="9" spans="1:4" ht="18.75" x14ac:dyDescent="0.25">
      <c r="A9" s="453" t="s">
        <v>446</v>
      </c>
      <c r="B9" s="453" t="s">
        <v>4</v>
      </c>
      <c r="C9" s="453" t="s">
        <v>180</v>
      </c>
    </row>
    <row r="10" spans="1:4" ht="56.25" x14ac:dyDescent="0.25">
      <c r="A10" s="571" t="s">
        <v>407</v>
      </c>
      <c r="B10" s="450" t="s">
        <v>471</v>
      </c>
      <c r="C10" s="470">
        <v>0</v>
      </c>
    </row>
    <row r="11" spans="1:4" ht="18.75" x14ac:dyDescent="0.25">
      <c r="A11" s="572"/>
      <c r="B11" s="450" t="s">
        <v>301</v>
      </c>
      <c r="C11" s="470"/>
    </row>
    <row r="12" spans="1:4" ht="18.75" x14ac:dyDescent="0.25">
      <c r="A12" s="572"/>
      <c r="B12" s="450" t="s">
        <v>472</v>
      </c>
      <c r="C12" s="470">
        <v>0</v>
      </c>
    </row>
    <row r="13" spans="1:4" ht="18.75" x14ac:dyDescent="0.25">
      <c r="A13" s="573"/>
      <c r="B13" s="450" t="s">
        <v>473</v>
      </c>
      <c r="C13" s="470">
        <v>0</v>
      </c>
    </row>
    <row r="14" spans="1:4" ht="112.5" x14ac:dyDescent="0.25">
      <c r="A14" s="571" t="s">
        <v>474</v>
      </c>
      <c r="B14" s="450" t="s">
        <v>475</v>
      </c>
      <c r="C14" s="470">
        <v>1000</v>
      </c>
    </row>
    <row r="15" spans="1:4" ht="18.75" x14ac:dyDescent="0.25">
      <c r="A15" s="572"/>
      <c r="B15" s="450" t="s">
        <v>476</v>
      </c>
      <c r="C15" s="470"/>
    </row>
    <row r="16" spans="1:4" ht="18.75" x14ac:dyDescent="0.25">
      <c r="A16" s="572"/>
      <c r="B16" s="450" t="s">
        <v>472</v>
      </c>
      <c r="C16" s="470">
        <v>1000</v>
      </c>
    </row>
    <row r="17" spans="1:3" ht="18.75" x14ac:dyDescent="0.25">
      <c r="A17" s="573"/>
      <c r="B17" s="450" t="s">
        <v>473</v>
      </c>
      <c r="C17" s="470">
        <v>1000</v>
      </c>
    </row>
    <row r="18" spans="1:3" ht="75" x14ac:dyDescent="0.25">
      <c r="A18" s="571" t="s">
        <v>477</v>
      </c>
      <c r="B18" s="450" t="s">
        <v>478</v>
      </c>
      <c r="C18" s="470">
        <v>0</v>
      </c>
    </row>
    <row r="19" spans="1:3" ht="18.75" x14ac:dyDescent="0.25">
      <c r="A19" s="572"/>
      <c r="B19" s="450" t="s">
        <v>476</v>
      </c>
      <c r="C19" s="470"/>
    </row>
    <row r="20" spans="1:3" ht="18.75" x14ac:dyDescent="0.25">
      <c r="A20" s="572"/>
      <c r="B20" s="450" t="s">
        <v>472</v>
      </c>
      <c r="C20" s="470">
        <v>0</v>
      </c>
    </row>
    <row r="21" spans="1:3" ht="18.75" x14ac:dyDescent="0.25">
      <c r="A21" s="573"/>
      <c r="B21" s="450" t="s">
        <v>473</v>
      </c>
      <c r="C21" s="470">
        <v>0</v>
      </c>
    </row>
    <row r="23" spans="1:3" s="471" customFormat="1" ht="66.75" customHeight="1" x14ac:dyDescent="0.25">
      <c r="A23" s="568" t="s">
        <v>545</v>
      </c>
      <c r="B23" s="569"/>
      <c r="C23" s="56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8" sqref="A8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445" t="s">
        <v>479</v>
      </c>
    </row>
    <row r="2" spans="1:8" ht="15.75" x14ac:dyDescent="0.25">
      <c r="H2" s="445" t="s">
        <v>0</v>
      </c>
    </row>
    <row r="3" spans="1:8" ht="15.75" x14ac:dyDescent="0.25">
      <c r="H3" s="445" t="s">
        <v>1</v>
      </c>
    </row>
    <row r="4" spans="1:8" ht="15.75" x14ac:dyDescent="0.25">
      <c r="H4" s="445" t="s">
        <v>2</v>
      </c>
    </row>
    <row r="5" spans="1:8" x14ac:dyDescent="0.25">
      <c r="G5" s="524"/>
      <c r="H5" s="509"/>
    </row>
    <row r="6" spans="1:8" ht="15.75" x14ac:dyDescent="0.25">
      <c r="H6" s="446"/>
    </row>
    <row r="7" spans="1:8" ht="39.75" customHeight="1" x14ac:dyDescent="0.25">
      <c r="A7" s="570" t="s">
        <v>546</v>
      </c>
      <c r="B7" s="570"/>
      <c r="C7" s="570"/>
      <c r="D7" s="570"/>
      <c r="E7" s="570"/>
      <c r="F7" s="570"/>
      <c r="G7" s="570"/>
      <c r="H7" s="570"/>
    </row>
    <row r="9" spans="1:8" ht="18.75" x14ac:dyDescent="0.25">
      <c r="A9" s="575" t="s">
        <v>445</v>
      </c>
      <c r="B9" s="575"/>
      <c r="C9" s="575"/>
      <c r="D9" s="575"/>
      <c r="E9" s="575"/>
      <c r="F9" s="575"/>
      <c r="G9" s="575"/>
      <c r="H9" s="575"/>
    </row>
    <row r="10" spans="1:8" ht="18.75" x14ac:dyDescent="0.3">
      <c r="A10" s="447"/>
    </row>
    <row r="11" spans="1:8" ht="18.75" x14ac:dyDescent="0.25">
      <c r="A11" s="576" t="s">
        <v>446</v>
      </c>
      <c r="B11" s="576" t="s">
        <v>447</v>
      </c>
      <c r="C11" s="576" t="s">
        <v>448</v>
      </c>
      <c r="D11" s="576" t="s">
        <v>449</v>
      </c>
      <c r="E11" s="576" t="s">
        <v>450</v>
      </c>
      <c r="F11" s="576"/>
      <c r="G11" s="576"/>
      <c r="H11" s="576"/>
    </row>
    <row r="12" spans="1:8" ht="112.5" x14ac:dyDescent="0.25">
      <c r="A12" s="576"/>
      <c r="B12" s="576"/>
      <c r="C12" s="576"/>
      <c r="D12" s="576"/>
      <c r="E12" s="448" t="s">
        <v>451</v>
      </c>
      <c r="F12" s="448" t="s">
        <v>452</v>
      </c>
      <c r="G12" s="448" t="s">
        <v>453</v>
      </c>
      <c r="H12" s="448" t="s">
        <v>454</v>
      </c>
    </row>
    <row r="13" spans="1:8" ht="18.75" x14ac:dyDescent="0.25">
      <c r="A13" s="449">
        <v>1</v>
      </c>
      <c r="B13" s="449">
        <v>2</v>
      </c>
      <c r="C13" s="449">
        <v>3</v>
      </c>
      <c r="D13" s="449">
        <v>4</v>
      </c>
      <c r="E13" s="449">
        <v>5</v>
      </c>
      <c r="F13" s="449">
        <v>6</v>
      </c>
      <c r="G13" s="449">
        <v>7</v>
      </c>
      <c r="H13" s="449">
        <v>8</v>
      </c>
    </row>
    <row r="14" spans="1:8" ht="18.75" x14ac:dyDescent="0.25">
      <c r="A14" s="450"/>
      <c r="B14" s="450"/>
      <c r="C14" s="450"/>
      <c r="D14" s="451">
        <v>0</v>
      </c>
      <c r="E14" s="450"/>
      <c r="F14" s="450"/>
      <c r="G14" s="450"/>
      <c r="H14" s="450"/>
    </row>
    <row r="15" spans="1:8" ht="18.75" x14ac:dyDescent="0.25">
      <c r="A15" s="450"/>
      <c r="B15" s="452" t="s">
        <v>455</v>
      </c>
      <c r="C15" s="450"/>
      <c r="D15" s="451">
        <v>0</v>
      </c>
      <c r="E15" s="450"/>
      <c r="F15" s="450"/>
      <c r="G15" s="450"/>
      <c r="H15" s="450"/>
    </row>
    <row r="16" spans="1:8" ht="18.75" x14ac:dyDescent="0.3">
      <c r="A16" s="447"/>
    </row>
    <row r="17" spans="1:8" ht="18.75" x14ac:dyDescent="0.25">
      <c r="A17" s="575" t="s">
        <v>456</v>
      </c>
      <c r="B17" s="575"/>
      <c r="C17" s="575"/>
      <c r="D17" s="575"/>
      <c r="E17" s="575"/>
      <c r="F17" s="575"/>
      <c r="G17" s="575"/>
      <c r="H17" s="575"/>
    </row>
    <row r="18" spans="1:8" ht="18.75" x14ac:dyDescent="0.3">
      <c r="A18" s="447"/>
    </row>
    <row r="19" spans="1:8" ht="37.5" x14ac:dyDescent="0.25">
      <c r="A19" s="576" t="s">
        <v>457</v>
      </c>
      <c r="B19" s="576"/>
      <c r="C19" s="576"/>
      <c r="D19" s="576"/>
      <c r="E19" s="576"/>
      <c r="F19" s="448" t="s">
        <v>458</v>
      </c>
    </row>
    <row r="20" spans="1:8" ht="18.75" x14ac:dyDescent="0.25">
      <c r="A20" s="577">
        <v>1</v>
      </c>
      <c r="B20" s="577"/>
      <c r="C20" s="577"/>
      <c r="D20" s="577"/>
      <c r="E20" s="577"/>
      <c r="F20" s="449">
        <v>2</v>
      </c>
    </row>
    <row r="21" spans="1:8" ht="18.75" x14ac:dyDescent="0.25">
      <c r="A21" s="577" t="s">
        <v>459</v>
      </c>
      <c r="B21" s="577"/>
      <c r="C21" s="577"/>
      <c r="D21" s="577"/>
      <c r="E21" s="577"/>
      <c r="F21" s="454">
        <v>0</v>
      </c>
    </row>
    <row r="23" spans="1:8" s="455" customFormat="1" ht="65.25" customHeight="1" x14ac:dyDescent="0.3">
      <c r="A23" s="578" t="s">
        <v>496</v>
      </c>
      <c r="B23" s="569"/>
      <c r="C23" s="569"/>
      <c r="D23" s="569"/>
      <c r="E23" s="569"/>
      <c r="F23" s="569"/>
      <c r="G23" s="569"/>
      <c r="H23" s="569"/>
    </row>
    <row r="24" spans="1:8" ht="18.75" x14ac:dyDescent="0.3">
      <c r="B24" s="574"/>
      <c r="C24" s="574"/>
      <c r="D24" s="574"/>
      <c r="E24" s="574"/>
      <c r="F24" s="57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opLeftCell="A4" workbookViewId="0">
      <selection activeCell="A17" sqref="A17:B17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80" t="s">
        <v>460</v>
      </c>
      <c r="C1" s="580"/>
      <c r="D1" s="580"/>
      <c r="E1" s="580"/>
      <c r="F1" s="580"/>
    </row>
    <row r="2" spans="1:6" ht="93" customHeight="1" x14ac:dyDescent="0.3">
      <c r="B2" s="581" t="s">
        <v>470</v>
      </c>
      <c r="C2" s="582"/>
      <c r="D2" s="456"/>
      <c r="E2" s="456"/>
    </row>
    <row r="3" spans="1:6" ht="18" customHeight="1" x14ac:dyDescent="0.3">
      <c r="B3" s="580"/>
      <c r="C3" s="580"/>
      <c r="D3" s="580"/>
      <c r="E3" s="580"/>
      <c r="F3" s="457"/>
    </row>
    <row r="4" spans="1:6" ht="18.75" x14ac:dyDescent="0.3">
      <c r="B4" s="580"/>
      <c r="C4" s="580"/>
      <c r="D4" s="580"/>
      <c r="E4" s="580"/>
      <c r="F4" s="580"/>
    </row>
    <row r="5" spans="1:6" ht="18.75" x14ac:dyDescent="0.3">
      <c r="A5" s="455"/>
    </row>
    <row r="6" spans="1:6" ht="18.75" x14ac:dyDescent="0.3">
      <c r="A6" s="455"/>
    </row>
    <row r="7" spans="1:6" ht="18.75" x14ac:dyDescent="0.3">
      <c r="A7" s="583" t="s">
        <v>543</v>
      </c>
      <c r="B7" s="583"/>
      <c r="C7" s="583"/>
      <c r="D7" s="583"/>
      <c r="E7" s="583"/>
      <c r="F7" s="583"/>
    </row>
    <row r="8" spans="1:6" ht="18.75" x14ac:dyDescent="0.3">
      <c r="A8" s="447"/>
    </row>
    <row r="9" spans="1:6" ht="19.5" thickBot="1" x14ac:dyDescent="0.35">
      <c r="A9" s="447"/>
    </row>
    <row r="10" spans="1:6" ht="42.75" customHeight="1" thickBot="1" x14ac:dyDescent="0.35">
      <c r="A10" s="458" t="s">
        <v>461</v>
      </c>
      <c r="B10" s="459" t="s">
        <v>462</v>
      </c>
    </row>
    <row r="11" spans="1:6" ht="50.25" customHeight="1" thickBot="1" x14ac:dyDescent="0.3">
      <c r="A11" s="460" t="s">
        <v>463</v>
      </c>
      <c r="B11" s="461">
        <v>100</v>
      </c>
    </row>
    <row r="12" spans="1:6" ht="116.25" customHeight="1" thickBot="1" x14ac:dyDescent="0.3">
      <c r="A12" s="462" t="s">
        <v>464</v>
      </c>
      <c r="B12" s="463">
        <v>100</v>
      </c>
    </row>
    <row r="13" spans="1:6" ht="33" customHeight="1" thickBot="1" x14ac:dyDescent="0.3">
      <c r="A13" s="464" t="s">
        <v>465</v>
      </c>
      <c r="B13" s="465">
        <v>100</v>
      </c>
    </row>
    <row r="14" spans="1:6" ht="60" customHeight="1" thickBot="1" x14ac:dyDescent="0.35">
      <c r="A14" s="464" t="s">
        <v>466</v>
      </c>
      <c r="B14" s="465" t="s">
        <v>467</v>
      </c>
    </row>
    <row r="15" spans="1:6" ht="58.5" customHeight="1" thickBot="1" x14ac:dyDescent="0.3">
      <c r="A15" s="466" t="s">
        <v>468</v>
      </c>
      <c r="B15" s="467">
        <v>100</v>
      </c>
    </row>
    <row r="16" spans="1:6" ht="15.75" x14ac:dyDescent="0.25">
      <c r="A16" s="446"/>
    </row>
    <row r="17" spans="1:2" ht="31.5" customHeight="1" x14ac:dyDescent="0.25">
      <c r="A17" s="579" t="s">
        <v>544</v>
      </c>
      <c r="B17" s="579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80" zoomScaleNormal="80" zoomScaleSheetLayoutView="106" workbookViewId="0">
      <selection activeCell="L16" sqref="L1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36" t="s">
        <v>52</v>
      </c>
    </row>
    <row r="2" spans="1:12" ht="15.75" x14ac:dyDescent="0.25">
      <c r="C2" s="92" t="s">
        <v>0</v>
      </c>
    </row>
    <row r="3" spans="1:12" ht="15.75" x14ac:dyDescent="0.25">
      <c r="C3" s="92" t="s">
        <v>1</v>
      </c>
    </row>
    <row r="4" spans="1:12" ht="15.75" x14ac:dyDescent="0.25">
      <c r="C4" s="92" t="s">
        <v>2</v>
      </c>
    </row>
    <row r="5" spans="1:12" x14ac:dyDescent="0.25">
      <c r="B5" s="524"/>
      <c r="C5" s="509"/>
    </row>
    <row r="7" spans="1:12" ht="33.75" customHeight="1" x14ac:dyDescent="0.3">
      <c r="A7" s="522" t="s">
        <v>487</v>
      </c>
      <c r="B7" s="522"/>
      <c r="C7" s="522"/>
      <c r="L7" s="505"/>
    </row>
    <row r="8" spans="1:12" ht="18.75" x14ac:dyDescent="0.3">
      <c r="A8" s="522"/>
      <c r="B8" s="522"/>
      <c r="C8" s="522"/>
    </row>
    <row r="9" spans="1:12" ht="18.75" x14ac:dyDescent="0.3">
      <c r="C9" s="93" t="s">
        <v>3</v>
      </c>
    </row>
    <row r="10" spans="1:12" ht="38.25" x14ac:dyDescent="0.25">
      <c r="A10" s="296" t="s">
        <v>270</v>
      </c>
      <c r="B10" s="296" t="s">
        <v>269</v>
      </c>
      <c r="C10" s="103" t="s">
        <v>180</v>
      </c>
      <c r="D10" s="46" t="s">
        <v>142</v>
      </c>
      <c r="E10" s="46" t="s">
        <v>141</v>
      </c>
    </row>
    <row r="11" spans="1:12" ht="18.75" x14ac:dyDescent="0.25">
      <c r="A11" s="296" t="s">
        <v>268</v>
      </c>
      <c r="B11" s="295" t="s">
        <v>267</v>
      </c>
      <c r="C11" s="283">
        <f>C12+C13+C15+C18+C19+C20+C14</f>
        <v>12691.4</v>
      </c>
      <c r="D11" s="284">
        <f>SUM(D12:D18)</f>
        <v>3772.3</v>
      </c>
      <c r="E11" s="48" t="e">
        <f>D11/#REF!*100</f>
        <v>#REF!</v>
      </c>
      <c r="G11">
        <v>10895.6</v>
      </c>
      <c r="H11" s="7">
        <v>0</v>
      </c>
    </row>
    <row r="12" spans="1:12" ht="18.75" x14ac:dyDescent="0.25">
      <c r="A12" s="346" t="s">
        <v>309</v>
      </c>
      <c r="B12" s="331" t="s">
        <v>266</v>
      </c>
      <c r="C12" s="297">
        <v>1800</v>
      </c>
      <c r="D12" s="286">
        <v>534.20000000000005</v>
      </c>
      <c r="E12" s="47" t="e">
        <f>D12/#REF!*100</f>
        <v>#REF!</v>
      </c>
      <c r="G12">
        <v>1150</v>
      </c>
      <c r="H12" s="7">
        <v>0</v>
      </c>
    </row>
    <row r="13" spans="1:12" ht="37.5" x14ac:dyDescent="0.25">
      <c r="A13" s="332" t="s">
        <v>265</v>
      </c>
      <c r="B13" s="331" t="s">
        <v>264</v>
      </c>
      <c r="C13" s="287">
        <v>3761.9</v>
      </c>
      <c r="D13" s="298">
        <v>1075.9000000000001</v>
      </c>
      <c r="E13" s="47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332" t="s">
        <v>481</v>
      </c>
      <c r="B14" s="331" t="s">
        <v>259</v>
      </c>
      <c r="C14" s="287">
        <v>290</v>
      </c>
      <c r="D14" s="298">
        <v>6.8</v>
      </c>
      <c r="E14" s="47" t="e">
        <v>#REF!</v>
      </c>
      <c r="G14">
        <v>10.6</v>
      </c>
      <c r="H14" s="7">
        <v>0</v>
      </c>
    </row>
    <row r="15" spans="1:12" ht="18.75" x14ac:dyDescent="0.25">
      <c r="A15" s="351" t="s">
        <v>482</v>
      </c>
      <c r="B15" s="331" t="s">
        <v>263</v>
      </c>
      <c r="C15" s="297">
        <v>4800</v>
      </c>
      <c r="D15" s="286">
        <v>1906.2</v>
      </c>
      <c r="E15" s="47" t="e">
        <f>D15/#REF!*100</f>
        <v>#REF!</v>
      </c>
      <c r="G15">
        <v>5760.2</v>
      </c>
      <c r="H15" s="7">
        <v>405</v>
      </c>
    </row>
    <row r="16" spans="1:12" ht="37.5" x14ac:dyDescent="0.25">
      <c r="A16" s="351" t="s">
        <v>310</v>
      </c>
      <c r="B16" s="331" t="s">
        <v>444</v>
      </c>
      <c r="C16" s="297">
        <v>900</v>
      </c>
      <c r="D16" s="286"/>
      <c r="E16" s="47"/>
      <c r="H16" s="7"/>
    </row>
    <row r="17" spans="1:14" ht="37.5" x14ac:dyDescent="0.25">
      <c r="A17" s="351" t="s">
        <v>311</v>
      </c>
      <c r="B17" s="333" t="s">
        <v>262</v>
      </c>
      <c r="C17" s="297">
        <v>3900</v>
      </c>
      <c r="D17" s="286"/>
      <c r="E17" s="47"/>
      <c r="H17" s="7"/>
    </row>
    <row r="18" spans="1:14" ht="56.25" x14ac:dyDescent="0.25">
      <c r="A18" s="351" t="s">
        <v>261</v>
      </c>
      <c r="B18" s="331" t="s">
        <v>260</v>
      </c>
      <c r="C18" s="472">
        <v>1800</v>
      </c>
      <c r="D18" s="286">
        <v>249.2</v>
      </c>
      <c r="E18" s="47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51" t="s">
        <v>483</v>
      </c>
      <c r="B19" s="444" t="s">
        <v>429</v>
      </c>
      <c r="C19" s="335">
        <v>139.5</v>
      </c>
      <c r="D19" s="286"/>
      <c r="E19" s="47"/>
      <c r="H19" s="7"/>
    </row>
    <row r="20" spans="1:14" ht="37.5" x14ac:dyDescent="0.3">
      <c r="A20" s="352" t="s">
        <v>306</v>
      </c>
      <c r="B20" s="334" t="s">
        <v>307</v>
      </c>
      <c r="C20" s="335">
        <v>100</v>
      </c>
      <c r="D20" s="286"/>
      <c r="E20" s="47"/>
      <c r="H20" s="7"/>
    </row>
    <row r="21" spans="1:14" ht="18.75" x14ac:dyDescent="0.25">
      <c r="A21" s="353" t="s">
        <v>258</v>
      </c>
      <c r="B21" s="295" t="s">
        <v>257</v>
      </c>
      <c r="C21" s="284">
        <f>C22+C24+C25+C23</f>
        <v>9679.6</v>
      </c>
      <c r="D21" s="283">
        <f>D22+D24+D25+D23</f>
        <v>5716.69</v>
      </c>
      <c r="E21" s="48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74" t="s">
        <v>484</v>
      </c>
      <c r="B22" s="294" t="s">
        <v>256</v>
      </c>
      <c r="C22" s="293">
        <v>9461.1</v>
      </c>
      <c r="D22" s="286">
        <v>3538</v>
      </c>
      <c r="E22" s="47" t="e">
        <f>D22/#REF!*100</f>
        <v>#REF!</v>
      </c>
      <c r="F22" s="290" t="s">
        <v>255</v>
      </c>
      <c r="G22">
        <v>6126.7</v>
      </c>
      <c r="H22" s="7">
        <v>0</v>
      </c>
    </row>
    <row r="23" spans="1:14" ht="40.5" hidden="1" customHeight="1" x14ac:dyDescent="0.25">
      <c r="A23" s="289" t="s">
        <v>254</v>
      </c>
      <c r="B23" s="288" t="s">
        <v>253</v>
      </c>
      <c r="C23" s="291">
        <v>0</v>
      </c>
      <c r="D23" s="292">
        <f>1444.1+639.9</f>
        <v>2084</v>
      </c>
      <c r="E23" s="47" t="e">
        <f>D23/#REF!*100</f>
        <v>#REF!</v>
      </c>
      <c r="F23" s="290"/>
      <c r="G23">
        <v>2248.4</v>
      </c>
      <c r="H23" s="7">
        <v>0</v>
      </c>
    </row>
    <row r="24" spans="1:14" ht="57.75" customHeight="1" x14ac:dyDescent="0.25">
      <c r="A24" s="404" t="s">
        <v>485</v>
      </c>
      <c r="B24" s="288" t="s">
        <v>252</v>
      </c>
      <c r="C24" s="473">
        <v>214.7</v>
      </c>
      <c r="D24" s="286">
        <v>94.7</v>
      </c>
      <c r="E24" s="47" t="e">
        <f>D24/#REF!*100</f>
        <v>#REF!</v>
      </c>
      <c r="F24" s="290"/>
      <c r="G24">
        <v>167.4</v>
      </c>
      <c r="H24" s="7">
        <v>0</v>
      </c>
    </row>
    <row r="25" spans="1:14" ht="38.25" customHeight="1" x14ac:dyDescent="0.25">
      <c r="A25" s="404" t="s">
        <v>486</v>
      </c>
      <c r="B25" s="288" t="s">
        <v>251</v>
      </c>
      <c r="C25" s="287">
        <v>3.8</v>
      </c>
      <c r="D25" s="286">
        <v>-0.01</v>
      </c>
      <c r="E25" s="47" t="e">
        <f>D25/#REF!*100</f>
        <v>#REF!</v>
      </c>
      <c r="F25" s="285" t="s">
        <v>250</v>
      </c>
      <c r="G25">
        <v>-0.1</v>
      </c>
      <c r="H25" s="7">
        <v>0</v>
      </c>
      <c r="K25" s="7"/>
    </row>
    <row r="26" spans="1:14" ht="18.75" x14ac:dyDescent="0.25">
      <c r="A26" s="520" t="s">
        <v>249</v>
      </c>
      <c r="B26" s="521"/>
      <c r="C26" s="284">
        <f>C11+C21</f>
        <v>22371</v>
      </c>
      <c r="D26" s="283">
        <f>D21+D11</f>
        <v>9488.99</v>
      </c>
      <c r="E26" s="48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23" t="s">
        <v>480</v>
      </c>
      <c r="B28" s="523"/>
      <c r="E28" s="7"/>
    </row>
  </sheetData>
  <mergeCells count="5">
    <mergeCell ref="A26:B26"/>
    <mergeCell ref="A8:C8"/>
    <mergeCell ref="A28:B28"/>
    <mergeCell ref="B5:C5"/>
    <mergeCell ref="A7:C7"/>
  </mergeCells>
  <phoneticPr fontId="39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5" workbookViewId="0">
      <selection activeCell="A26" sqref="A26:C2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66" t="s">
        <v>381</v>
      </c>
    </row>
    <row r="2" spans="1:4" ht="15.75" x14ac:dyDescent="0.25">
      <c r="C2" s="366" t="s">
        <v>0</v>
      </c>
    </row>
    <row r="3" spans="1:4" ht="15.75" x14ac:dyDescent="0.25">
      <c r="C3" s="366" t="s">
        <v>1</v>
      </c>
    </row>
    <row r="4" spans="1:4" ht="15.75" x14ac:dyDescent="0.25">
      <c r="C4" s="366" t="s">
        <v>2</v>
      </c>
    </row>
    <row r="5" spans="1:4" x14ac:dyDescent="0.25">
      <c r="C5" s="354"/>
    </row>
    <row r="6" spans="1:4" ht="18.75" x14ac:dyDescent="0.3">
      <c r="A6" s="525" t="s">
        <v>488</v>
      </c>
      <c r="B6" s="526"/>
      <c r="C6" s="526"/>
      <c r="D6" s="367"/>
    </row>
    <row r="7" spans="1:4" ht="18.75" customHeight="1" x14ac:dyDescent="0.3">
      <c r="C7" s="368" t="s">
        <v>3</v>
      </c>
      <c r="D7" s="369"/>
    </row>
    <row r="8" spans="1:4" ht="37.5" x14ac:dyDescent="0.25">
      <c r="A8" s="370" t="s">
        <v>270</v>
      </c>
      <c r="B8" s="370" t="s">
        <v>269</v>
      </c>
      <c r="C8" s="371" t="s">
        <v>180</v>
      </c>
    </row>
    <row r="9" spans="1:4" ht="18.75" x14ac:dyDescent="0.3">
      <c r="A9" s="372">
        <v>1</v>
      </c>
      <c r="B9" s="372">
        <v>2</v>
      </c>
      <c r="C9" s="373">
        <v>3</v>
      </c>
    </row>
    <row r="10" spans="1:4" ht="25.5" customHeight="1" x14ac:dyDescent="0.25">
      <c r="A10" s="374" t="s">
        <v>382</v>
      </c>
      <c r="B10" s="375" t="s">
        <v>257</v>
      </c>
      <c r="C10" s="376">
        <f>C11+C17+C15</f>
        <v>9679.6</v>
      </c>
    </row>
    <row r="11" spans="1:4" ht="56.25" x14ac:dyDescent="0.25">
      <c r="A11" s="351" t="s">
        <v>383</v>
      </c>
      <c r="B11" s="377" t="s">
        <v>384</v>
      </c>
      <c r="C11" s="378">
        <f>C12</f>
        <v>9461.1</v>
      </c>
    </row>
    <row r="12" spans="1:4" ht="40.5" customHeight="1" x14ac:dyDescent="0.25">
      <c r="A12" s="404" t="s">
        <v>489</v>
      </c>
      <c r="B12" s="379" t="s">
        <v>385</v>
      </c>
      <c r="C12" s="378">
        <f>C13</f>
        <v>9461.1</v>
      </c>
    </row>
    <row r="13" spans="1:4" ht="37.5" x14ac:dyDescent="0.25">
      <c r="A13" s="475" t="s">
        <v>490</v>
      </c>
      <c r="B13" s="379" t="s">
        <v>386</v>
      </c>
      <c r="C13" s="378">
        <f>C14</f>
        <v>9461.1</v>
      </c>
    </row>
    <row r="14" spans="1:4" ht="56.25" x14ac:dyDescent="0.25">
      <c r="A14" s="404" t="s">
        <v>484</v>
      </c>
      <c r="B14" s="379" t="s">
        <v>256</v>
      </c>
      <c r="C14" s="378">
        <v>9461.1</v>
      </c>
      <c r="D14" s="7"/>
    </row>
    <row r="15" spans="1:4" ht="19.5" hidden="1" customHeight="1" x14ac:dyDescent="0.25">
      <c r="A15" s="357" t="s">
        <v>387</v>
      </c>
      <c r="B15" s="380" t="s">
        <v>388</v>
      </c>
      <c r="C15" s="378">
        <v>0</v>
      </c>
      <c r="D15" s="7"/>
    </row>
    <row r="16" spans="1:4" ht="39.75" hidden="1" customHeight="1" x14ac:dyDescent="0.25">
      <c r="A16" s="357" t="s">
        <v>254</v>
      </c>
      <c r="B16" s="380" t="s">
        <v>253</v>
      </c>
      <c r="C16" s="378">
        <v>0</v>
      </c>
      <c r="D16" s="7"/>
    </row>
    <row r="17" spans="1:5" ht="37.5" x14ac:dyDescent="0.25">
      <c r="A17" s="404" t="s">
        <v>491</v>
      </c>
      <c r="B17" s="380" t="s">
        <v>389</v>
      </c>
      <c r="C17" s="381">
        <f>C21+C19</f>
        <v>218.5</v>
      </c>
      <c r="E17" s="7"/>
    </row>
    <row r="18" spans="1:5" ht="56.25" x14ac:dyDescent="0.25">
      <c r="A18" s="404" t="s">
        <v>493</v>
      </c>
      <c r="B18" s="380" t="s">
        <v>397</v>
      </c>
      <c r="C18" s="381">
        <v>3.8</v>
      </c>
      <c r="E18" s="7"/>
    </row>
    <row r="19" spans="1:5" ht="75" x14ac:dyDescent="0.25">
      <c r="A19" s="404" t="s">
        <v>486</v>
      </c>
      <c r="B19" s="380" t="s">
        <v>251</v>
      </c>
      <c r="C19" s="381">
        <v>3.8</v>
      </c>
      <c r="E19" s="7"/>
    </row>
    <row r="20" spans="1:5" ht="75" x14ac:dyDescent="0.25">
      <c r="A20" s="404" t="s">
        <v>494</v>
      </c>
      <c r="B20" s="380" t="s">
        <v>390</v>
      </c>
      <c r="C20" s="381">
        <v>214.7</v>
      </c>
    </row>
    <row r="21" spans="1:5" ht="93.75" x14ac:dyDescent="0.25">
      <c r="A21" s="404" t="s">
        <v>485</v>
      </c>
      <c r="B21" s="380" t="s">
        <v>252</v>
      </c>
      <c r="C21" s="381">
        <v>214.7</v>
      </c>
    </row>
    <row r="22" spans="1:5" ht="56.25" hidden="1" x14ac:dyDescent="0.25">
      <c r="A22" s="382" t="s">
        <v>391</v>
      </c>
      <c r="B22" s="383" t="s">
        <v>392</v>
      </c>
      <c r="C22" s="381"/>
    </row>
    <row r="23" spans="1:5" ht="56.25" hidden="1" x14ac:dyDescent="0.25">
      <c r="A23" s="382" t="s">
        <v>393</v>
      </c>
      <c r="B23" s="383" t="s">
        <v>394</v>
      </c>
      <c r="C23" s="381"/>
    </row>
    <row r="24" spans="1:5" ht="93.75" hidden="1" x14ac:dyDescent="0.25">
      <c r="A24" s="382" t="s">
        <v>395</v>
      </c>
      <c r="B24" s="384" t="s">
        <v>396</v>
      </c>
      <c r="C24" s="381"/>
    </row>
    <row r="26" spans="1:5" ht="84" customHeight="1" x14ac:dyDescent="0.25">
      <c r="A26" s="508" t="s">
        <v>492</v>
      </c>
      <c r="B26" s="509"/>
      <c r="C26" s="509"/>
    </row>
    <row r="27" spans="1:5" ht="18.75" x14ac:dyDescent="0.25">
      <c r="A27" s="385"/>
      <c r="B27" s="386"/>
      <c r="C27" s="387"/>
      <c r="E27" s="7"/>
    </row>
    <row r="28" spans="1:5" ht="18.75" x14ac:dyDescent="0.25">
      <c r="A28" s="508"/>
      <c r="B28" s="509"/>
      <c r="C28" s="509"/>
    </row>
  </sheetData>
  <mergeCells count="3">
    <mergeCell ref="A6:C6"/>
    <mergeCell ref="A28:C28"/>
    <mergeCell ref="A26:C26"/>
  </mergeCells>
  <phoneticPr fontId="39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66" t="s">
        <v>238</v>
      </c>
    </row>
    <row r="3" spans="1:3" ht="15.75" x14ac:dyDescent="0.25">
      <c r="C3" s="366" t="s">
        <v>0</v>
      </c>
    </row>
    <row r="4" spans="1:3" ht="15.75" x14ac:dyDescent="0.25">
      <c r="C4" s="366" t="s">
        <v>1</v>
      </c>
    </row>
    <row r="5" spans="1:3" ht="15.75" x14ac:dyDescent="0.25">
      <c r="C5" s="366" t="s">
        <v>2</v>
      </c>
    </row>
    <row r="6" spans="1:3" x14ac:dyDescent="0.25">
      <c r="C6" s="354"/>
    </row>
    <row r="8" spans="1:3" ht="52.5" customHeight="1" x14ac:dyDescent="0.3">
      <c r="A8" s="527" t="s">
        <v>495</v>
      </c>
      <c r="B8" s="528"/>
      <c r="C8" s="528"/>
    </row>
    <row r="9" spans="1:3" ht="18.75" customHeight="1" x14ac:dyDescent="0.3">
      <c r="C9" s="368" t="s">
        <v>3</v>
      </c>
    </row>
    <row r="10" spans="1:3" ht="37.5" x14ac:dyDescent="0.25">
      <c r="A10" s="388" t="s">
        <v>270</v>
      </c>
      <c r="B10" s="388" t="s">
        <v>269</v>
      </c>
      <c r="C10" s="389" t="s">
        <v>180</v>
      </c>
    </row>
    <row r="11" spans="1:3" ht="18.75" x14ac:dyDescent="0.3">
      <c r="A11" s="390">
        <v>1</v>
      </c>
      <c r="B11" s="390">
        <v>2</v>
      </c>
      <c r="C11" s="391">
        <v>3</v>
      </c>
    </row>
    <row r="12" spans="1:3" ht="18.75" x14ac:dyDescent="0.25">
      <c r="A12" s="388" t="s">
        <v>382</v>
      </c>
      <c r="B12" s="392" t="s">
        <v>257</v>
      </c>
      <c r="C12" s="393">
        <f>C16</f>
        <v>0</v>
      </c>
    </row>
    <row r="13" spans="1:3" ht="37.5" x14ac:dyDescent="0.25">
      <c r="A13" s="382" t="s">
        <v>383</v>
      </c>
      <c r="B13" s="383" t="s">
        <v>384</v>
      </c>
      <c r="C13" s="433">
        <v>0</v>
      </c>
    </row>
    <row r="14" spans="1:3" ht="37.5" x14ac:dyDescent="0.25">
      <c r="A14" s="475" t="s">
        <v>489</v>
      </c>
      <c r="B14" s="394" t="s">
        <v>385</v>
      </c>
      <c r="C14" s="433">
        <v>0</v>
      </c>
    </row>
    <row r="15" spans="1:3" ht="37.5" x14ac:dyDescent="0.25">
      <c r="A15" s="475" t="s">
        <v>490</v>
      </c>
      <c r="B15" s="394" t="s">
        <v>386</v>
      </c>
      <c r="C15" s="433">
        <v>0</v>
      </c>
    </row>
    <row r="16" spans="1:3" ht="37.5" x14ac:dyDescent="0.25">
      <c r="A16" s="475" t="s">
        <v>484</v>
      </c>
      <c r="B16" s="394" t="s">
        <v>256</v>
      </c>
      <c r="C16" s="433">
        <v>0</v>
      </c>
    </row>
    <row r="18" spans="1:3" ht="18.75" x14ac:dyDescent="0.25">
      <c r="A18" s="508" t="s">
        <v>496</v>
      </c>
      <c r="B18" s="509"/>
      <c r="C18" s="509"/>
    </row>
  </sheetData>
  <mergeCells count="2">
    <mergeCell ref="A8:C8"/>
    <mergeCell ref="A18:C18"/>
  </mergeCells>
  <phoneticPr fontId="39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7"/>
  <sheetViews>
    <sheetView topLeftCell="A61" zoomScale="80" zoomScaleNormal="80" workbookViewId="0">
      <pane ySplit="1260" topLeftCell="A24" activePane="bottomLeft"/>
      <selection activeCell="A45" sqref="A45:A48"/>
      <selection pane="bottomLeft" activeCell="D19" sqref="D19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8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36" t="s">
        <v>305</v>
      </c>
    </row>
    <row r="2" spans="1:13" ht="15.75" x14ac:dyDescent="0.25">
      <c r="D2" s="92" t="s">
        <v>0</v>
      </c>
    </row>
    <row r="3" spans="1:13" ht="15.75" x14ac:dyDescent="0.25">
      <c r="D3" s="92" t="s">
        <v>1</v>
      </c>
    </row>
    <row r="4" spans="1:13" ht="15.75" x14ac:dyDescent="0.25">
      <c r="D4" s="92" t="s">
        <v>2</v>
      </c>
    </row>
    <row r="5" spans="1:13" x14ac:dyDescent="0.25">
      <c r="C5" s="524"/>
      <c r="D5" s="509"/>
    </row>
    <row r="6" spans="1:13" x14ac:dyDescent="0.25">
      <c r="H6" s="7"/>
    </row>
    <row r="7" spans="1:13" ht="37.5" customHeight="1" x14ac:dyDescent="0.25">
      <c r="A7" s="525" t="s">
        <v>497</v>
      </c>
      <c r="B7" s="525"/>
      <c r="C7" s="525"/>
      <c r="D7" s="525"/>
      <c r="E7" s="7"/>
    </row>
    <row r="8" spans="1:13" ht="18.75" x14ac:dyDescent="0.3">
      <c r="A8" s="1"/>
      <c r="D8" s="93" t="s">
        <v>3</v>
      </c>
    </row>
    <row r="9" spans="1:13" ht="56.25" x14ac:dyDescent="0.3">
      <c r="A9" s="49" t="s">
        <v>24</v>
      </c>
      <c r="B9" s="2" t="s">
        <v>5</v>
      </c>
      <c r="C9" s="2" t="s">
        <v>6</v>
      </c>
      <c r="D9" s="103" t="s">
        <v>180</v>
      </c>
      <c r="E9" s="58" t="s">
        <v>142</v>
      </c>
      <c r="F9" s="58" t="s">
        <v>141</v>
      </c>
    </row>
    <row r="10" spans="1:13" ht="18.75" x14ac:dyDescent="0.3">
      <c r="A10" s="50">
        <v>1</v>
      </c>
      <c r="B10" s="3">
        <v>2</v>
      </c>
      <c r="C10" s="3">
        <v>3</v>
      </c>
      <c r="D10" s="94">
        <v>4</v>
      </c>
      <c r="E10" s="59"/>
      <c r="F10" s="59"/>
      <c r="H10" s="7"/>
    </row>
    <row r="11" spans="1:13" ht="18.75" x14ac:dyDescent="0.3">
      <c r="A11" s="51" t="s">
        <v>7</v>
      </c>
      <c r="B11" s="4"/>
      <c r="C11" s="4"/>
      <c r="D11" s="439">
        <f>D12+D20+D22+D25++D29+D32+D34+D36+D39+D41+D43+D17</f>
        <v>22371.1</v>
      </c>
      <c r="E11" s="440" t="e">
        <f>E12+E20+E22+E25+E29+E32+E34+E36+E39+E41</f>
        <v>#REF!</v>
      </c>
      <c r="F11" s="441" t="e">
        <f>E11/#REF!*100</f>
        <v>#REF!</v>
      </c>
      <c r="G11" s="442">
        <v>21991.3</v>
      </c>
      <c r="H11" s="443">
        <f>G11-D11</f>
        <v>-379.79999999999927</v>
      </c>
      <c r="I11" s="442"/>
      <c r="J11" s="442"/>
      <c r="K11" s="442"/>
      <c r="L11" s="443"/>
      <c r="M11" s="442"/>
    </row>
    <row r="12" spans="1:13" ht="18.75" x14ac:dyDescent="0.3">
      <c r="A12" s="51" t="s">
        <v>8</v>
      </c>
      <c r="B12" s="4" t="s">
        <v>25</v>
      </c>
      <c r="C12" s="4" t="s">
        <v>26</v>
      </c>
      <c r="D12" s="104">
        <f>D13+D14+D15+D16+D18+D19</f>
        <v>10950.5</v>
      </c>
      <c r="E12" s="9">
        <f>E13+E15+E16+E18+E19</f>
        <v>5022</v>
      </c>
      <c r="F12" s="48" t="e">
        <f>E12/#REF!*100</f>
        <v>#REF!</v>
      </c>
      <c r="G12">
        <v>22561.3</v>
      </c>
      <c r="H12" s="7">
        <f>G12-D11</f>
        <v>190.20000000000073</v>
      </c>
    </row>
    <row r="13" spans="1:13" ht="57" customHeight="1" x14ac:dyDescent="0.3">
      <c r="A13" s="52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25</v>
      </c>
      <c r="C13" s="10" t="s">
        <v>27</v>
      </c>
      <c r="D13" s="105">
        <v>853.1</v>
      </c>
      <c r="E13" s="105">
        <v>675</v>
      </c>
      <c r="F13" s="105">
        <v>675</v>
      </c>
      <c r="G13" s="105">
        <v>675</v>
      </c>
      <c r="H13" s="105">
        <v>675</v>
      </c>
      <c r="I13" s="105">
        <v>675</v>
      </c>
      <c r="J13" s="155">
        <v>675</v>
      </c>
      <c r="K13" s="160"/>
      <c r="L13" s="158"/>
    </row>
    <row r="14" spans="1:13" ht="72.75" customHeight="1" x14ac:dyDescent="0.3">
      <c r="A14" s="344" t="s">
        <v>231</v>
      </c>
      <c r="B14" s="10" t="s">
        <v>25</v>
      </c>
      <c r="C14" s="10" t="s">
        <v>29</v>
      </c>
      <c r="D14" s="105">
        <v>10</v>
      </c>
      <c r="E14" s="105"/>
      <c r="F14" s="105"/>
      <c r="G14" s="105"/>
      <c r="H14" s="105"/>
      <c r="I14" s="105"/>
      <c r="J14" s="155"/>
      <c r="K14" s="160"/>
      <c r="L14" s="161"/>
    </row>
    <row r="15" spans="1:13" ht="75" x14ac:dyDescent="0.3">
      <c r="A15" s="53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25</v>
      </c>
      <c r="C15" s="10" t="s">
        <v>28</v>
      </c>
      <c r="D15" s="106">
        <v>4220.3</v>
      </c>
      <c r="E15" s="106">
        <v>4243.8999999999996</v>
      </c>
      <c r="F15" s="106">
        <v>4243.8999999999996</v>
      </c>
      <c r="G15" s="106">
        <v>4243.8999999999996</v>
      </c>
      <c r="H15" s="106">
        <v>4243.8999999999996</v>
      </c>
      <c r="I15" s="106">
        <v>4243.8999999999996</v>
      </c>
      <c r="J15" s="156">
        <v>4243.8999999999996</v>
      </c>
      <c r="K15" s="161"/>
      <c r="L15" s="161"/>
    </row>
    <row r="16" spans="1:13" s="14" customFormat="1" ht="56.25" x14ac:dyDescent="0.3">
      <c r="A16" s="54" t="s">
        <v>51</v>
      </c>
      <c r="B16" s="10" t="s">
        <v>25</v>
      </c>
      <c r="C16" s="10" t="s">
        <v>31</v>
      </c>
      <c r="D16" s="106">
        <v>70</v>
      </c>
      <c r="E16" s="106">
        <v>58.1</v>
      </c>
      <c r="F16" s="106">
        <v>58.1</v>
      </c>
      <c r="G16" s="106">
        <v>58.1</v>
      </c>
      <c r="H16" s="106">
        <v>58.1</v>
      </c>
      <c r="I16" s="106">
        <v>58.1</v>
      </c>
      <c r="J16" s="156">
        <v>58.1</v>
      </c>
      <c r="K16" s="161"/>
      <c r="L16" s="158"/>
    </row>
    <row r="17" spans="1:12" s="14" customFormat="1" ht="37.5" x14ac:dyDescent="0.3">
      <c r="A17" s="434" t="s">
        <v>439</v>
      </c>
      <c r="B17" s="10" t="s">
        <v>25</v>
      </c>
      <c r="C17" s="10" t="s">
        <v>32</v>
      </c>
      <c r="D17" s="106">
        <v>0</v>
      </c>
      <c r="E17" s="106"/>
      <c r="F17" s="106"/>
      <c r="G17" s="106"/>
      <c r="H17" s="106"/>
      <c r="I17" s="106"/>
      <c r="J17" s="156"/>
      <c r="K17" s="161"/>
      <c r="L17" s="158"/>
    </row>
    <row r="18" spans="1:12" ht="18.75" x14ac:dyDescent="0.3">
      <c r="A18" s="267" t="str">
        <f>прил._7!B51</f>
        <v>Резервные фонды</v>
      </c>
      <c r="B18" s="268" t="s">
        <v>25</v>
      </c>
      <c r="C18" s="268" t="s">
        <v>45</v>
      </c>
      <c r="D18" s="106">
        <f>прил._7!K51</f>
        <v>10</v>
      </c>
      <c r="E18" s="106">
        <v>5</v>
      </c>
      <c r="F18" s="106">
        <v>5</v>
      </c>
      <c r="G18" s="106">
        <v>5</v>
      </c>
      <c r="H18" s="106">
        <v>5</v>
      </c>
      <c r="I18" s="106">
        <v>5</v>
      </c>
      <c r="J18" s="156">
        <v>5</v>
      </c>
      <c r="K18" s="161"/>
      <c r="L18" s="158"/>
    </row>
    <row r="19" spans="1:12" ht="18.75" x14ac:dyDescent="0.3">
      <c r="A19" s="267" t="str">
        <f>прил._7!B56</f>
        <v>Другие общегосударственные вопросы</v>
      </c>
      <c r="B19" s="268" t="s">
        <v>25</v>
      </c>
      <c r="C19" s="268" t="s">
        <v>44</v>
      </c>
      <c r="D19" s="106">
        <v>5787.1</v>
      </c>
      <c r="E19" s="106">
        <v>40</v>
      </c>
      <c r="F19" s="106">
        <v>40</v>
      </c>
      <c r="G19" s="106">
        <v>40</v>
      </c>
      <c r="H19" s="106">
        <v>40</v>
      </c>
      <c r="I19" s="106">
        <v>40</v>
      </c>
      <c r="J19" s="156">
        <v>40</v>
      </c>
      <c r="K19" s="161"/>
      <c r="L19" s="158"/>
    </row>
    <row r="20" spans="1:12" ht="18.75" x14ac:dyDescent="0.3">
      <c r="A20" s="55" t="s">
        <v>10</v>
      </c>
      <c r="B20" s="11" t="s">
        <v>27</v>
      </c>
      <c r="C20" s="11" t="s">
        <v>26</v>
      </c>
      <c r="D20" s="107">
        <f>D21</f>
        <v>214.7</v>
      </c>
      <c r="E20" s="12">
        <f>E21</f>
        <v>186</v>
      </c>
      <c r="F20" s="48" t="e">
        <f>E20/#REF!*100</f>
        <v>#REF!</v>
      </c>
      <c r="K20" s="158"/>
      <c r="L20" s="158"/>
    </row>
    <row r="21" spans="1:12" ht="18.75" x14ac:dyDescent="0.3">
      <c r="A21" s="53" t="s">
        <v>11</v>
      </c>
      <c r="B21" s="10" t="s">
        <v>27</v>
      </c>
      <c r="C21" s="10" t="s">
        <v>29</v>
      </c>
      <c r="D21" s="106">
        <v>214.7</v>
      </c>
      <c r="E21" s="106">
        <v>186</v>
      </c>
      <c r="F21" s="106">
        <v>186</v>
      </c>
      <c r="G21" s="106">
        <v>186</v>
      </c>
      <c r="H21" s="106">
        <v>186</v>
      </c>
      <c r="I21" s="106">
        <v>186</v>
      </c>
      <c r="J21" s="156">
        <v>186</v>
      </c>
      <c r="K21" s="161"/>
      <c r="L21" s="158"/>
    </row>
    <row r="22" spans="1:12" ht="37.5" x14ac:dyDescent="0.3">
      <c r="A22" s="55" t="s">
        <v>12</v>
      </c>
      <c r="B22" s="11" t="s">
        <v>29</v>
      </c>
      <c r="C22" s="11" t="s">
        <v>26</v>
      </c>
      <c r="D22" s="107">
        <f>D24+D23</f>
        <v>433.1</v>
      </c>
      <c r="E22" s="13">
        <f>E23+E24</f>
        <v>262.39999999999998</v>
      </c>
      <c r="F22" s="48" t="e">
        <f>E22/#REF!*100</f>
        <v>#REF!</v>
      </c>
      <c r="K22" s="158"/>
      <c r="L22" s="158"/>
    </row>
    <row r="23" spans="1:12" ht="56.25" x14ac:dyDescent="0.3">
      <c r="A23" s="53" t="s">
        <v>13</v>
      </c>
      <c r="B23" s="10" t="s">
        <v>29</v>
      </c>
      <c r="C23" s="10" t="s">
        <v>30</v>
      </c>
      <c r="D23" s="106">
        <v>413.1</v>
      </c>
      <c r="E23" s="59">
        <v>262.39999999999998</v>
      </c>
      <c r="F23" s="47" t="e">
        <f>E23/#REF!*100</f>
        <v>#REF!</v>
      </c>
      <c r="G23" t="s">
        <v>146</v>
      </c>
      <c r="K23" s="158"/>
      <c r="L23" s="158"/>
    </row>
    <row r="24" spans="1:12" ht="44.25" customHeight="1" x14ac:dyDescent="0.3">
      <c r="A24" s="53" t="s">
        <v>14</v>
      </c>
      <c r="B24" s="10" t="s">
        <v>29</v>
      </c>
      <c r="C24" s="10">
        <v>14</v>
      </c>
      <c r="D24" s="106">
        <f>прил._7!K85</f>
        <v>20</v>
      </c>
      <c r="E24" s="59">
        <v>0</v>
      </c>
      <c r="F24" s="47" t="e">
        <f>E24/#REF!*100</f>
        <v>#REF!</v>
      </c>
      <c r="H24" t="s">
        <v>147</v>
      </c>
      <c r="K24" s="158"/>
      <c r="L24" s="158"/>
    </row>
    <row r="25" spans="1:12" ht="18.75" x14ac:dyDescent="0.3">
      <c r="A25" s="55" t="s">
        <v>15</v>
      </c>
      <c r="B25" s="11" t="s">
        <v>28</v>
      </c>
      <c r="C25" s="11" t="s">
        <v>26</v>
      </c>
      <c r="D25" s="107">
        <f>прил._7!K93</f>
        <v>3946.8</v>
      </c>
      <c r="E25" s="12" t="e">
        <f>#REF!+#REF!+E26+E27+E28</f>
        <v>#REF!</v>
      </c>
      <c r="F25" s="48" t="e">
        <f>E25/#REF!*100</f>
        <v>#REF!</v>
      </c>
      <c r="K25" s="158"/>
      <c r="L25" s="158"/>
    </row>
    <row r="26" spans="1:12" s="66" customFormat="1" ht="18.75" x14ac:dyDescent="0.3">
      <c r="A26" s="64" t="s">
        <v>103</v>
      </c>
      <c r="B26" s="65" t="s">
        <v>28</v>
      </c>
      <c r="C26" s="65" t="s">
        <v>30</v>
      </c>
      <c r="D26" s="108">
        <v>3761.9</v>
      </c>
      <c r="E26" s="108">
        <v>3150</v>
      </c>
      <c r="F26" s="108">
        <v>3150</v>
      </c>
      <c r="G26" s="108">
        <v>3150</v>
      </c>
      <c r="H26" s="108">
        <v>3150</v>
      </c>
      <c r="I26" s="108">
        <v>3150</v>
      </c>
      <c r="J26" s="157">
        <v>3150</v>
      </c>
      <c r="K26" s="162"/>
      <c r="L26" s="159"/>
    </row>
    <row r="27" spans="1:12" ht="18.75" x14ac:dyDescent="0.3">
      <c r="A27" s="53" t="str">
        <f>прил._7!B103</f>
        <v>Связь и информатика</v>
      </c>
      <c r="B27" s="10" t="s">
        <v>28</v>
      </c>
      <c r="C27" s="10" t="s">
        <v>106</v>
      </c>
      <c r="D27" s="106">
        <v>184.9</v>
      </c>
      <c r="E27" s="59">
        <v>156.80000000000001</v>
      </c>
      <c r="F27" s="47" t="e">
        <f>E27/#REF!*100</f>
        <v>#REF!</v>
      </c>
      <c r="K27" s="158"/>
      <c r="L27" s="158"/>
    </row>
    <row r="28" spans="1:12" ht="37.5" x14ac:dyDescent="0.3">
      <c r="A28" s="271" t="s">
        <v>16</v>
      </c>
      <c r="B28" s="268" t="s">
        <v>28</v>
      </c>
      <c r="C28" s="268">
        <v>12</v>
      </c>
      <c r="D28" s="106">
        <v>0</v>
      </c>
      <c r="E28" s="59">
        <v>175</v>
      </c>
      <c r="F28" s="47" t="e">
        <f>E28/#REF!*100</f>
        <v>#REF!</v>
      </c>
      <c r="K28" s="158"/>
      <c r="L28" s="158"/>
    </row>
    <row r="29" spans="1:12" ht="18.75" x14ac:dyDescent="0.3">
      <c r="A29" s="55" t="s">
        <v>17</v>
      </c>
      <c r="B29" s="11" t="s">
        <v>33</v>
      </c>
      <c r="C29" s="11" t="s">
        <v>26</v>
      </c>
      <c r="D29" s="107">
        <f>прил._7!K108</f>
        <v>1580</v>
      </c>
      <c r="E29" s="12">
        <f>E30+E31</f>
        <v>1863.7</v>
      </c>
      <c r="F29" s="48" t="e">
        <f>E29/#REF!*100</f>
        <v>#REF!</v>
      </c>
      <c r="K29" s="158"/>
      <c r="L29" s="158"/>
    </row>
    <row r="30" spans="1:12" ht="18.75" x14ac:dyDescent="0.3">
      <c r="A30" s="53" t="s">
        <v>18</v>
      </c>
      <c r="B30" s="10" t="s">
        <v>33</v>
      </c>
      <c r="C30" s="10" t="s">
        <v>27</v>
      </c>
      <c r="D30" s="106">
        <v>0</v>
      </c>
      <c r="E30" s="106">
        <v>243.5</v>
      </c>
      <c r="F30" s="106">
        <v>243.5</v>
      </c>
      <c r="G30" s="106">
        <v>243.5</v>
      </c>
      <c r="H30" s="106">
        <v>243.5</v>
      </c>
      <c r="I30" s="106">
        <v>243.5</v>
      </c>
      <c r="J30" s="156">
        <v>243.5</v>
      </c>
      <c r="K30" s="161"/>
      <c r="L30" s="158"/>
    </row>
    <row r="31" spans="1:12" ht="18.75" x14ac:dyDescent="0.3">
      <c r="A31" s="53" t="s">
        <v>19</v>
      </c>
      <c r="B31" s="10" t="s">
        <v>33</v>
      </c>
      <c r="C31" s="10" t="s">
        <v>29</v>
      </c>
      <c r="D31" s="106">
        <v>1580</v>
      </c>
      <c r="E31" s="59">
        <v>1620.2</v>
      </c>
      <c r="F31" s="47" t="e">
        <f>E31/#REF!*100</f>
        <v>#REF!</v>
      </c>
      <c r="H31" s="95"/>
      <c r="K31" s="158"/>
      <c r="L31" s="158"/>
    </row>
    <row r="32" spans="1:12" ht="18.75" x14ac:dyDescent="0.3">
      <c r="A32" s="55" t="s">
        <v>20</v>
      </c>
      <c r="B32" s="11" t="s">
        <v>32</v>
      </c>
      <c r="C32" s="11" t="s">
        <v>26</v>
      </c>
      <c r="D32" s="107">
        <f>прил._7!K134</f>
        <v>0</v>
      </c>
      <c r="E32" s="12">
        <f>E33</f>
        <v>186.7</v>
      </c>
      <c r="F32" s="48" t="e">
        <f>E32/#REF!*100</f>
        <v>#REF!</v>
      </c>
      <c r="K32" s="158"/>
      <c r="L32" s="158"/>
    </row>
    <row r="33" spans="1:256" ht="18.75" x14ac:dyDescent="0.3">
      <c r="A33" s="53" t="s">
        <v>208</v>
      </c>
      <c r="B33" s="10" t="s">
        <v>32</v>
      </c>
      <c r="C33" s="10" t="s">
        <v>32</v>
      </c>
      <c r="D33" s="106">
        <v>0</v>
      </c>
      <c r="E33" s="59">
        <v>186.7</v>
      </c>
      <c r="F33" s="47" t="e">
        <f>E33/#REF!*100</f>
        <v>#REF!</v>
      </c>
      <c r="K33" s="158"/>
      <c r="L33" s="158"/>
    </row>
    <row r="34" spans="1:256" ht="18.75" x14ac:dyDescent="0.3">
      <c r="A34" s="269" t="s">
        <v>21</v>
      </c>
      <c r="B34" s="270" t="s">
        <v>34</v>
      </c>
      <c r="C34" s="270" t="s">
        <v>26</v>
      </c>
      <c r="D34" s="107">
        <f>прил._7!K139</f>
        <v>4315.8999999999996</v>
      </c>
      <c r="E34" s="12">
        <f>E35</f>
        <v>2141.6999999999998</v>
      </c>
      <c r="F34" s="48" t="e">
        <f>E34/#REF!*100</f>
        <v>#REF!</v>
      </c>
      <c r="K34" s="158"/>
      <c r="L34" s="158"/>
    </row>
    <row r="35" spans="1:256" ht="18.75" x14ac:dyDescent="0.3">
      <c r="A35" s="271" t="s">
        <v>22</v>
      </c>
      <c r="B35" s="268" t="s">
        <v>34</v>
      </c>
      <c r="C35" s="268" t="s">
        <v>25</v>
      </c>
      <c r="D35" s="106">
        <f>прил._7!K140</f>
        <v>4315.8999999999996</v>
      </c>
      <c r="E35" s="59">
        <v>2141.6999999999998</v>
      </c>
      <c r="F35" s="47" t="e">
        <f>E35/#REF!*100</f>
        <v>#REF!</v>
      </c>
      <c r="K35" s="158"/>
      <c r="L35" s="158"/>
    </row>
    <row r="36" spans="1:256" ht="18.75" x14ac:dyDescent="0.3">
      <c r="A36" s="56" t="s">
        <v>41</v>
      </c>
      <c r="B36" s="60">
        <v>10</v>
      </c>
      <c r="C36" s="61" t="s">
        <v>143</v>
      </c>
      <c r="D36" s="107">
        <f>прил._7!K152</f>
        <v>411</v>
      </c>
      <c r="E36" s="8">
        <f>E37</f>
        <v>370</v>
      </c>
      <c r="F36" s="48" t="e">
        <f>E36/#REF!*100</f>
        <v>#REF!</v>
      </c>
      <c r="K36" s="158"/>
      <c r="L36" s="158"/>
    </row>
    <row r="37" spans="1:256" ht="18.75" x14ac:dyDescent="0.3">
      <c r="A37" s="57" t="s">
        <v>42</v>
      </c>
      <c r="B37" s="62">
        <v>10</v>
      </c>
      <c r="C37" s="63" t="s">
        <v>144</v>
      </c>
      <c r="D37" s="106">
        <f>прил._7!K153</f>
        <v>391</v>
      </c>
      <c r="E37" s="106">
        <v>370</v>
      </c>
      <c r="F37" s="106">
        <v>370</v>
      </c>
      <c r="G37" s="106">
        <v>370</v>
      </c>
      <c r="H37" s="106">
        <v>370</v>
      </c>
      <c r="I37" s="106">
        <v>370</v>
      </c>
      <c r="J37" s="156">
        <v>370</v>
      </c>
      <c r="K37" s="161"/>
      <c r="L37" s="158"/>
    </row>
    <row r="38" spans="1:256" ht="18.75" x14ac:dyDescent="0.3">
      <c r="A38" s="57" t="s">
        <v>130</v>
      </c>
      <c r="B38" s="62">
        <v>10</v>
      </c>
      <c r="C38" s="6" t="s">
        <v>29</v>
      </c>
      <c r="D38" s="106">
        <f>прил._7!K158</f>
        <v>20</v>
      </c>
      <c r="E38" s="106"/>
      <c r="F38" s="106"/>
      <c r="G38" s="161"/>
      <c r="H38" s="161"/>
      <c r="I38" s="161"/>
      <c r="J38" s="161"/>
      <c r="K38" s="161"/>
      <c r="L38" s="158"/>
    </row>
    <row r="39" spans="1:256" ht="18.75" x14ac:dyDescent="0.3">
      <c r="A39" s="55" t="s">
        <v>209</v>
      </c>
      <c r="B39" s="11" t="s">
        <v>45</v>
      </c>
      <c r="C39" s="11" t="s">
        <v>26</v>
      </c>
      <c r="D39" s="107">
        <f>прил._7!K163</f>
        <v>368.1</v>
      </c>
      <c r="E39" s="12">
        <f>E40</f>
        <v>156.9</v>
      </c>
      <c r="F39" s="48" t="e">
        <f>E39/#REF!*100</f>
        <v>#REF!</v>
      </c>
      <c r="K39" s="158"/>
      <c r="L39" s="158"/>
    </row>
    <row r="40" spans="1:256" ht="18.75" x14ac:dyDescent="0.3">
      <c r="A40" s="53" t="s">
        <v>23</v>
      </c>
      <c r="B40" s="10" t="s">
        <v>45</v>
      </c>
      <c r="C40" s="10" t="s">
        <v>27</v>
      </c>
      <c r="D40" s="106">
        <f>прил._7!K164</f>
        <v>368.1</v>
      </c>
      <c r="E40" s="59">
        <v>156.9</v>
      </c>
      <c r="F40" s="47" t="e">
        <f>E40/#REF!*100</f>
        <v>#REF!</v>
      </c>
      <c r="H40" t="s">
        <v>145</v>
      </c>
      <c r="K40" s="158"/>
      <c r="L40" s="158"/>
    </row>
    <row r="41" spans="1:256" ht="18.75" x14ac:dyDescent="0.3">
      <c r="A41" s="56" t="s">
        <v>47</v>
      </c>
      <c r="B41" s="5" t="s">
        <v>43</v>
      </c>
      <c r="C41" s="5" t="s">
        <v>26</v>
      </c>
      <c r="D41" s="107">
        <f>прил._7!K170</f>
        <v>150</v>
      </c>
      <c r="E41" s="8" t="e">
        <f>#REF!+E42</f>
        <v>#REF!</v>
      </c>
      <c r="F41" s="48" t="e">
        <f>E41/#REF!*100</f>
        <v>#REF!</v>
      </c>
      <c r="K41" s="158"/>
      <c r="L41" s="158"/>
    </row>
    <row r="42" spans="1:256" ht="18.75" x14ac:dyDescent="0.3">
      <c r="A42" s="52" t="s">
        <v>48</v>
      </c>
      <c r="B42" s="6">
        <v>12</v>
      </c>
      <c r="C42" s="6" t="s">
        <v>27</v>
      </c>
      <c r="D42" s="106">
        <v>150</v>
      </c>
      <c r="E42" s="161"/>
      <c r="F42" s="161"/>
      <c r="G42" s="161"/>
      <c r="H42" s="161"/>
      <c r="I42" s="161"/>
      <c r="J42" s="161"/>
      <c r="K42" s="161"/>
      <c r="L42" s="158"/>
    </row>
    <row r="43" spans="1:256" s="189" customFormat="1" ht="37.5" x14ac:dyDescent="0.3">
      <c r="A43" s="183" t="s">
        <v>210</v>
      </c>
      <c r="B43" s="184" t="s">
        <v>44</v>
      </c>
      <c r="C43" s="184" t="s">
        <v>26</v>
      </c>
      <c r="D43" s="185">
        <f>прил._7!K176</f>
        <v>1</v>
      </c>
      <c r="E43" s="186"/>
      <c r="F43" s="186"/>
      <c r="G43" s="186"/>
      <c r="H43" s="186"/>
      <c r="I43" s="186"/>
      <c r="J43" s="186"/>
      <c r="K43" s="187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  <c r="BY43" s="188"/>
      <c r="BZ43" s="188"/>
      <c r="CA43" s="188"/>
      <c r="CB43" s="188"/>
      <c r="CC43" s="188"/>
      <c r="CD43" s="188"/>
      <c r="CE43" s="188"/>
      <c r="CF43" s="188"/>
      <c r="CG43" s="188"/>
      <c r="CH43" s="188"/>
      <c r="CI43" s="188"/>
      <c r="CJ43" s="188"/>
      <c r="CK43" s="188"/>
      <c r="CL43" s="188"/>
      <c r="CM43" s="188"/>
      <c r="CN43" s="188"/>
      <c r="CO43" s="188"/>
      <c r="CP43" s="188"/>
      <c r="CQ43" s="188"/>
      <c r="CR43" s="188"/>
      <c r="CS43" s="188"/>
      <c r="CT43" s="188"/>
      <c r="CU43" s="188"/>
      <c r="CV43" s="188"/>
      <c r="CW43" s="188"/>
      <c r="CX43" s="188"/>
      <c r="CY43" s="188"/>
      <c r="CZ43" s="188"/>
      <c r="DA43" s="188"/>
      <c r="DB43" s="188"/>
      <c r="DC43" s="188"/>
      <c r="DD43" s="188"/>
      <c r="DE43" s="188"/>
      <c r="DF43" s="188"/>
      <c r="DG43" s="188"/>
      <c r="DH43" s="188"/>
      <c r="DI43" s="188"/>
      <c r="DJ43" s="188"/>
      <c r="DK43" s="188"/>
      <c r="DL43" s="188"/>
      <c r="DM43" s="188"/>
      <c r="DN43" s="188"/>
      <c r="DO43" s="188"/>
      <c r="DP43" s="188"/>
      <c r="DQ43" s="188"/>
      <c r="DR43" s="188"/>
      <c r="DS43" s="188"/>
      <c r="DT43" s="188"/>
      <c r="DU43" s="188"/>
      <c r="DV43" s="188"/>
      <c r="DW43" s="188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188"/>
      <c r="EL43" s="188"/>
      <c r="EM43" s="188"/>
      <c r="EN43" s="188"/>
      <c r="EO43" s="188"/>
      <c r="EP43" s="188"/>
      <c r="EQ43" s="188"/>
      <c r="ER43" s="188"/>
      <c r="ES43" s="188"/>
      <c r="ET43" s="188"/>
      <c r="EU43" s="188"/>
      <c r="EV43" s="188"/>
      <c r="EW43" s="188"/>
      <c r="EX43" s="188"/>
      <c r="EY43" s="188"/>
      <c r="EZ43" s="188"/>
      <c r="FA43" s="188"/>
      <c r="FB43" s="188"/>
      <c r="FC43" s="188"/>
      <c r="FD43" s="188"/>
      <c r="FE43" s="188"/>
      <c r="FF43" s="188"/>
      <c r="FG43" s="188"/>
      <c r="FH43" s="188"/>
      <c r="FI43" s="188"/>
      <c r="FJ43" s="188"/>
      <c r="FK43" s="188"/>
      <c r="FL43" s="188"/>
      <c r="FM43" s="188"/>
      <c r="FN43" s="188"/>
      <c r="FO43" s="188"/>
      <c r="FP43" s="188"/>
      <c r="FQ43" s="188"/>
      <c r="FR43" s="188"/>
      <c r="FS43" s="188"/>
      <c r="FT43" s="188"/>
      <c r="FU43" s="188"/>
      <c r="FV43" s="188"/>
      <c r="FW43" s="188"/>
      <c r="FX43" s="188"/>
      <c r="FY43" s="188"/>
      <c r="FZ43" s="188"/>
      <c r="GA43" s="188"/>
      <c r="GB43" s="188"/>
      <c r="GC43" s="188"/>
      <c r="GD43" s="188"/>
      <c r="GE43" s="188"/>
      <c r="GF43" s="188"/>
      <c r="GG43" s="188"/>
      <c r="GH43" s="188"/>
      <c r="GI43" s="188"/>
      <c r="GJ43" s="188"/>
      <c r="GK43" s="188"/>
      <c r="GL43" s="188"/>
      <c r="GM43" s="188"/>
      <c r="GN43" s="188"/>
      <c r="GO43" s="188"/>
      <c r="GP43" s="188"/>
      <c r="GQ43" s="188"/>
      <c r="GR43" s="188"/>
      <c r="GS43" s="188"/>
      <c r="GT43" s="188"/>
      <c r="GU43" s="188"/>
      <c r="GV43" s="188"/>
      <c r="GW43" s="188"/>
      <c r="GX43" s="188"/>
      <c r="GY43" s="188"/>
      <c r="GZ43" s="188"/>
      <c r="HA43" s="188"/>
      <c r="HB43" s="188"/>
      <c r="HC43" s="188"/>
      <c r="HD43" s="188"/>
      <c r="HE43" s="188"/>
      <c r="HF43" s="188"/>
      <c r="HG43" s="188"/>
      <c r="HH43" s="188"/>
      <c r="HI43" s="188"/>
      <c r="HJ43" s="188"/>
      <c r="HK43" s="188"/>
      <c r="HL43" s="188"/>
      <c r="HM43" s="188"/>
      <c r="HN43" s="188"/>
      <c r="HO43" s="188"/>
      <c r="HP43" s="188"/>
      <c r="HQ43" s="188"/>
      <c r="HR43" s="188"/>
      <c r="HS43" s="188"/>
      <c r="HT43" s="188"/>
      <c r="HU43" s="188"/>
      <c r="HV43" s="188"/>
      <c r="HW43" s="188"/>
      <c r="HX43" s="188"/>
      <c r="HY43" s="188"/>
      <c r="HZ43" s="188"/>
      <c r="IA43" s="188"/>
      <c r="IB43" s="188"/>
      <c r="IC43" s="188"/>
      <c r="ID43" s="188"/>
      <c r="IE43" s="188"/>
      <c r="IF43" s="188"/>
      <c r="IG43" s="188"/>
      <c r="IH43" s="188"/>
      <c r="II43" s="188"/>
      <c r="IJ43" s="188"/>
      <c r="IK43" s="188"/>
      <c r="IL43" s="188"/>
      <c r="IM43" s="188"/>
      <c r="IN43" s="188"/>
      <c r="IO43" s="188"/>
      <c r="IP43" s="188"/>
      <c r="IQ43" s="188"/>
      <c r="IR43" s="188"/>
      <c r="IS43" s="188"/>
      <c r="IT43" s="188"/>
      <c r="IU43" s="188"/>
      <c r="IV43" s="188"/>
    </row>
    <row r="44" spans="1:256" ht="37.5" x14ac:dyDescent="0.3">
      <c r="A44" s="190" t="s">
        <v>211</v>
      </c>
      <c r="B44" s="191">
        <v>13</v>
      </c>
      <c r="C44" s="191" t="s">
        <v>25</v>
      </c>
      <c r="D44" s="192">
        <f>D43</f>
        <v>1</v>
      </c>
      <c r="E44" s="193"/>
      <c r="F44" s="194"/>
      <c r="G44" s="182"/>
      <c r="H44" s="182"/>
      <c r="I44" s="182"/>
      <c r="J44" s="182"/>
      <c r="K44" s="195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2"/>
      <c r="BC44" s="182"/>
      <c r="BD44" s="182"/>
      <c r="BE44" s="182"/>
      <c r="BF44" s="182"/>
      <c r="BG44" s="182"/>
      <c r="BH44" s="182"/>
      <c r="BI44" s="182"/>
      <c r="BJ44" s="182"/>
      <c r="BK44" s="182"/>
      <c r="BL44" s="182"/>
      <c r="BM44" s="182"/>
      <c r="BN44" s="182"/>
      <c r="BO44" s="182"/>
      <c r="BP44" s="182"/>
      <c r="BQ44" s="182"/>
      <c r="BR44" s="182"/>
      <c r="BS44" s="182"/>
      <c r="BT44" s="182"/>
      <c r="BU44" s="182"/>
      <c r="BV44" s="182"/>
      <c r="BW44" s="182"/>
      <c r="BX44" s="182"/>
      <c r="BY44" s="182"/>
      <c r="BZ44" s="182"/>
      <c r="CA44" s="182"/>
      <c r="CB44" s="182"/>
      <c r="CC44" s="182"/>
      <c r="CD44" s="182"/>
      <c r="CE44" s="182"/>
      <c r="CF44" s="182"/>
      <c r="CG44" s="182"/>
      <c r="CH44" s="182"/>
      <c r="CI44" s="182"/>
      <c r="CJ44" s="182"/>
      <c r="CK44" s="182"/>
      <c r="CL44" s="182"/>
      <c r="CM44" s="182"/>
      <c r="CN44" s="182"/>
      <c r="CO44" s="182"/>
      <c r="CP44" s="182"/>
      <c r="CQ44" s="182"/>
      <c r="CR44" s="182"/>
      <c r="CS44" s="182"/>
      <c r="CT44" s="182"/>
      <c r="CU44" s="182"/>
      <c r="CV44" s="182"/>
      <c r="CW44" s="182"/>
      <c r="CX44" s="182"/>
      <c r="CY44" s="182"/>
      <c r="CZ44" s="182"/>
      <c r="DA44" s="182"/>
      <c r="DB44" s="182"/>
      <c r="DC44" s="182"/>
      <c r="DD44" s="182"/>
      <c r="DE44" s="182"/>
      <c r="DF44" s="182"/>
      <c r="DG44" s="182"/>
      <c r="DH44" s="182"/>
      <c r="DI44" s="182"/>
      <c r="DJ44" s="182"/>
      <c r="DK44" s="182"/>
      <c r="DL44" s="182"/>
      <c r="DM44" s="182"/>
      <c r="DN44" s="182"/>
      <c r="DO44" s="182"/>
      <c r="DP44" s="182"/>
      <c r="DQ44" s="182"/>
      <c r="DR44" s="182"/>
      <c r="DS44" s="182"/>
      <c r="DT44" s="182"/>
      <c r="DU44" s="182"/>
      <c r="DV44" s="182"/>
      <c r="DW44" s="182"/>
      <c r="DX44" s="182"/>
      <c r="DY44" s="182"/>
      <c r="DZ44" s="182"/>
      <c r="EA44" s="182"/>
      <c r="EB44" s="182"/>
      <c r="EC44" s="182"/>
      <c r="ED44" s="182"/>
      <c r="EE44" s="182"/>
      <c r="EF44" s="182"/>
      <c r="EG44" s="182"/>
      <c r="EH44" s="182"/>
      <c r="EI44" s="182"/>
      <c r="EJ44" s="182"/>
      <c r="EK44" s="182"/>
      <c r="EL44" s="182"/>
      <c r="EM44" s="182"/>
      <c r="EN44" s="182"/>
      <c r="EO44" s="182"/>
      <c r="EP44" s="182"/>
      <c r="EQ44" s="182"/>
      <c r="ER44" s="182"/>
      <c r="ES44" s="182"/>
      <c r="ET44" s="182"/>
      <c r="EU44" s="182"/>
      <c r="EV44" s="182"/>
      <c r="EW44" s="182"/>
      <c r="EX44" s="182"/>
      <c r="EY44" s="182"/>
      <c r="EZ44" s="182"/>
      <c r="FA44" s="182"/>
      <c r="FB44" s="182"/>
      <c r="FC44" s="182"/>
      <c r="FD44" s="182"/>
      <c r="FE44" s="182"/>
      <c r="FF44" s="182"/>
      <c r="FG44" s="182"/>
      <c r="FH44" s="182"/>
      <c r="FI44" s="182"/>
      <c r="FJ44" s="182"/>
      <c r="FK44" s="182"/>
      <c r="FL44" s="182"/>
      <c r="FM44" s="182"/>
      <c r="FN44" s="182"/>
      <c r="FO44" s="182"/>
      <c r="FP44" s="182"/>
      <c r="FQ44" s="182"/>
      <c r="FR44" s="182"/>
      <c r="FS44" s="182"/>
      <c r="FT44" s="182"/>
      <c r="FU44" s="182"/>
      <c r="FV44" s="182"/>
      <c r="FW44" s="182"/>
      <c r="FX44" s="182"/>
      <c r="FY44" s="182"/>
      <c r="FZ44" s="182"/>
      <c r="GA44" s="182"/>
      <c r="GB44" s="182"/>
      <c r="GC44" s="182"/>
      <c r="GD44" s="182"/>
      <c r="GE44" s="182"/>
      <c r="GF44" s="182"/>
      <c r="GG44" s="182"/>
      <c r="GH44" s="182"/>
      <c r="GI44" s="182"/>
      <c r="GJ44" s="182"/>
      <c r="GK44" s="182"/>
      <c r="GL44" s="182"/>
      <c r="GM44" s="182"/>
      <c r="GN44" s="182"/>
      <c r="GO44" s="182"/>
      <c r="GP44" s="182"/>
      <c r="GQ44" s="182"/>
      <c r="GR44" s="182"/>
      <c r="GS44" s="182"/>
      <c r="GT44" s="182"/>
      <c r="GU44" s="182"/>
      <c r="GV44" s="182"/>
      <c r="GW44" s="182"/>
      <c r="GX44" s="182"/>
      <c r="GY44" s="182"/>
      <c r="GZ44" s="182"/>
      <c r="HA44" s="182"/>
      <c r="HB44" s="182"/>
      <c r="HC44" s="182"/>
      <c r="HD44" s="182"/>
      <c r="HE44" s="182"/>
      <c r="HF44" s="182"/>
      <c r="HG44" s="182"/>
      <c r="HH44" s="182"/>
      <c r="HI44" s="182"/>
      <c r="HJ44" s="182"/>
      <c r="HK44" s="182"/>
      <c r="HL44" s="182"/>
      <c r="HM44" s="182"/>
      <c r="HN44" s="182"/>
      <c r="HO44" s="182"/>
      <c r="HP44" s="182"/>
      <c r="HQ44" s="182"/>
      <c r="HR44" s="182"/>
      <c r="HS44" s="182"/>
      <c r="HT44" s="182"/>
      <c r="HU44" s="182"/>
      <c r="HV44" s="182"/>
      <c r="HW44" s="182"/>
      <c r="HX44" s="182"/>
      <c r="HY44" s="182"/>
      <c r="HZ44" s="182"/>
      <c r="IA44" s="182"/>
      <c r="IB44" s="182"/>
      <c r="IC44" s="182"/>
      <c r="ID44" s="182"/>
      <c r="IE44" s="182"/>
      <c r="IF44" s="182"/>
      <c r="IG44" s="182"/>
      <c r="IH44" s="182"/>
      <c r="II44" s="182"/>
      <c r="IJ44" s="182"/>
      <c r="IK44" s="182"/>
      <c r="IL44" s="182"/>
      <c r="IM44" s="182"/>
      <c r="IN44" s="182"/>
      <c r="IO44" s="182"/>
      <c r="IP44" s="182"/>
      <c r="IQ44" s="182"/>
      <c r="IR44" s="182"/>
      <c r="IS44" s="182"/>
      <c r="IT44" s="182"/>
      <c r="IU44" s="182"/>
      <c r="IV44" s="182"/>
    </row>
    <row r="45" spans="1:256" ht="18.75" x14ac:dyDescent="0.3">
      <c r="E45" s="96"/>
      <c r="F45" s="97"/>
      <c r="K45" s="163"/>
      <c r="L45" s="158"/>
    </row>
    <row r="47" spans="1:256" ht="15" customHeight="1" x14ac:dyDescent="0.25">
      <c r="A47" s="67" t="s">
        <v>498</v>
      </c>
      <c r="B47" s="67"/>
      <c r="C47" s="67"/>
    </row>
  </sheetData>
  <mergeCells count="2">
    <mergeCell ref="A7:D7"/>
    <mergeCell ref="C5:D5"/>
  </mergeCells>
  <phoneticPr fontId="39" type="noConversion"/>
  <pageMargins left="0.70866141732283472" right="0.21" top="0.34" bottom="0.32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0"/>
  <sheetViews>
    <sheetView topLeftCell="A100" zoomScale="90" zoomScaleNormal="90" zoomScaleSheetLayoutView="100" workbookViewId="0">
      <selection activeCell="M103" sqref="M103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37" t="s">
        <v>441</v>
      </c>
      <c r="D1" s="537"/>
      <c r="E1" s="537"/>
      <c r="F1" s="537"/>
      <c r="G1" s="537"/>
      <c r="H1" s="537"/>
    </row>
    <row r="2" spans="1:16" x14ac:dyDescent="0.25">
      <c r="C2" s="537" t="s">
        <v>0</v>
      </c>
      <c r="D2" s="537"/>
      <c r="E2" s="537"/>
      <c r="F2" s="537"/>
      <c r="G2" s="537"/>
      <c r="H2" s="537"/>
    </row>
    <row r="3" spans="1:16" x14ac:dyDescent="0.25">
      <c r="C3" s="537" t="s">
        <v>135</v>
      </c>
      <c r="D3" s="537"/>
      <c r="E3" s="537"/>
      <c r="F3" s="537"/>
      <c r="G3" s="537"/>
      <c r="H3" s="537"/>
    </row>
    <row r="4" spans="1:16" x14ac:dyDescent="0.25">
      <c r="C4" s="537" t="s">
        <v>2</v>
      </c>
      <c r="D4" s="537"/>
      <c r="E4" s="537"/>
      <c r="F4" s="537"/>
      <c r="G4" s="537"/>
      <c r="H4" s="537"/>
    </row>
    <row r="5" spans="1:16" x14ac:dyDescent="0.25">
      <c r="C5" s="537"/>
      <c r="D5" s="537"/>
      <c r="E5" s="537"/>
      <c r="F5" s="537"/>
      <c r="G5" s="537"/>
      <c r="H5" s="537"/>
    </row>
    <row r="6" spans="1:16" ht="52.5" customHeight="1" x14ac:dyDescent="0.25">
      <c r="A6" s="538" t="s">
        <v>499</v>
      </c>
      <c r="B6" s="538"/>
      <c r="C6" s="538"/>
      <c r="D6" s="538"/>
      <c r="E6" s="538"/>
      <c r="F6" s="538"/>
      <c r="G6" s="538"/>
      <c r="H6" s="538"/>
    </row>
    <row r="7" spans="1:16" x14ac:dyDescent="0.25">
      <c r="H7" s="17" t="s">
        <v>65</v>
      </c>
    </row>
    <row r="8" spans="1:16" ht="42" customHeight="1" x14ac:dyDescent="0.25">
      <c r="A8" s="18" t="s">
        <v>66</v>
      </c>
      <c r="B8" s="18" t="s">
        <v>4</v>
      </c>
      <c r="C8" s="529" t="s">
        <v>35</v>
      </c>
      <c r="D8" s="530"/>
      <c r="E8" s="530"/>
      <c r="F8" s="531"/>
      <c r="G8" s="146" t="s">
        <v>36</v>
      </c>
      <c r="H8" s="102" t="s">
        <v>180</v>
      </c>
      <c r="I8" s="46" t="s">
        <v>142</v>
      </c>
      <c r="J8" s="46" t="s">
        <v>141</v>
      </c>
    </row>
    <row r="9" spans="1:16" x14ac:dyDescent="0.25">
      <c r="A9" s="19">
        <v>1</v>
      </c>
      <c r="B9" s="19">
        <v>2</v>
      </c>
      <c r="C9" s="532">
        <v>6</v>
      </c>
      <c r="D9" s="533"/>
      <c r="E9" s="533"/>
      <c r="F9" s="534"/>
      <c r="G9" s="147">
        <v>7</v>
      </c>
      <c r="H9" s="19">
        <v>8</v>
      </c>
    </row>
    <row r="10" spans="1:16" ht="18" customHeight="1" x14ac:dyDescent="0.25">
      <c r="A10" s="20"/>
      <c r="B10" s="128" t="s">
        <v>69</v>
      </c>
      <c r="C10" s="137"/>
      <c r="D10" s="137"/>
      <c r="E10" s="137"/>
      <c r="F10" s="137"/>
      <c r="G10" s="20"/>
      <c r="H10" s="281">
        <f>H15+H19+H23+H36+H44+H56+H63+H68+H82+H105+H121+H125+H138+H141+H152+H161+H164+H166+H182+H191+H177</f>
        <v>22371.100000000002</v>
      </c>
      <c r="K10" s="497"/>
      <c r="L10" s="33"/>
      <c r="P10" s="33"/>
    </row>
    <row r="11" spans="1:16" s="24" customFormat="1" ht="0.75" hidden="1" customHeight="1" x14ac:dyDescent="0.2">
      <c r="A11" s="23"/>
      <c r="B11" s="133" t="s">
        <v>137</v>
      </c>
      <c r="C11" s="120" t="s">
        <v>27</v>
      </c>
      <c r="D11" s="120" t="s">
        <v>72</v>
      </c>
      <c r="E11" s="120" t="s">
        <v>26</v>
      </c>
      <c r="F11" s="120" t="s">
        <v>150</v>
      </c>
      <c r="G11" s="120"/>
      <c r="H11" s="121">
        <f>H12</f>
        <v>0</v>
      </c>
      <c r="J11" s="34"/>
      <c r="K11" s="496"/>
    </row>
    <row r="12" spans="1:16" s="24" customFormat="1" hidden="1" x14ac:dyDescent="0.25">
      <c r="A12" s="25"/>
      <c r="B12" s="132" t="s">
        <v>116</v>
      </c>
      <c r="C12" s="27" t="s">
        <v>27</v>
      </c>
      <c r="D12" s="27" t="s">
        <v>81</v>
      </c>
      <c r="E12" s="27" t="s">
        <v>26</v>
      </c>
      <c r="F12" s="27" t="s">
        <v>150</v>
      </c>
      <c r="G12" s="27"/>
      <c r="H12" s="36">
        <f>H13</f>
        <v>0</v>
      </c>
      <c r="K12" s="496"/>
    </row>
    <row r="13" spans="1:16" s="24" customFormat="1" ht="45" hidden="1" x14ac:dyDescent="0.25">
      <c r="A13" s="25"/>
      <c r="B13" s="132" t="s">
        <v>117</v>
      </c>
      <c r="C13" s="27" t="s">
        <v>27</v>
      </c>
      <c r="D13" s="27" t="s">
        <v>81</v>
      </c>
      <c r="E13" s="27" t="s">
        <v>26</v>
      </c>
      <c r="F13" s="27" t="s">
        <v>149</v>
      </c>
      <c r="G13" s="27"/>
      <c r="H13" s="36">
        <f>H14</f>
        <v>0</v>
      </c>
      <c r="K13" s="496"/>
    </row>
    <row r="14" spans="1:16" s="24" customFormat="1" ht="1.5" hidden="1" customHeight="1" x14ac:dyDescent="0.25">
      <c r="A14" s="25"/>
      <c r="B14" s="130" t="s">
        <v>86</v>
      </c>
      <c r="C14" s="27" t="s">
        <v>27</v>
      </c>
      <c r="D14" s="27" t="s">
        <v>81</v>
      </c>
      <c r="E14" s="27" t="s">
        <v>26</v>
      </c>
      <c r="F14" s="27" t="s">
        <v>149</v>
      </c>
      <c r="G14" s="27" t="s">
        <v>87</v>
      </c>
      <c r="H14" s="36">
        <v>0</v>
      </c>
      <c r="K14" s="496"/>
    </row>
    <row r="15" spans="1:16" s="24" customFormat="1" ht="42.75" x14ac:dyDescent="0.2">
      <c r="A15" s="23"/>
      <c r="B15" s="133" t="s">
        <v>199</v>
      </c>
      <c r="C15" s="120" t="s">
        <v>27</v>
      </c>
      <c r="D15" s="120" t="s">
        <v>72</v>
      </c>
      <c r="E15" s="120" t="s">
        <v>26</v>
      </c>
      <c r="F15" s="120" t="s">
        <v>150</v>
      </c>
      <c r="G15" s="120"/>
      <c r="H15" s="121">
        <f>H16</f>
        <v>0</v>
      </c>
      <c r="K15" s="496"/>
    </row>
    <row r="16" spans="1:16" x14ac:dyDescent="0.25">
      <c r="A16" s="25"/>
      <c r="B16" s="22" t="s">
        <v>116</v>
      </c>
      <c r="C16" s="27" t="s">
        <v>27</v>
      </c>
      <c r="D16" s="27" t="s">
        <v>81</v>
      </c>
      <c r="E16" s="27" t="s">
        <v>26</v>
      </c>
      <c r="F16" s="27" t="s">
        <v>150</v>
      </c>
      <c r="G16" s="27"/>
      <c r="H16" s="36">
        <f>H18</f>
        <v>0</v>
      </c>
      <c r="K16" s="478"/>
    </row>
    <row r="17" spans="1:11" ht="44.25" customHeight="1" x14ac:dyDescent="0.25">
      <c r="A17" s="25"/>
      <c r="B17" s="131" t="s">
        <v>198</v>
      </c>
      <c r="C17" s="27" t="s">
        <v>27</v>
      </c>
      <c r="D17" s="27" t="s">
        <v>81</v>
      </c>
      <c r="E17" s="27" t="s">
        <v>26</v>
      </c>
      <c r="F17" s="27" t="s">
        <v>149</v>
      </c>
      <c r="G17" s="27"/>
      <c r="H17" s="36">
        <f>H18</f>
        <v>0</v>
      </c>
      <c r="K17" s="478"/>
    </row>
    <row r="18" spans="1:11" ht="33.75" customHeight="1" x14ac:dyDescent="0.25">
      <c r="A18" s="25"/>
      <c r="B18" s="131" t="s">
        <v>86</v>
      </c>
      <c r="C18" s="27" t="s">
        <v>27</v>
      </c>
      <c r="D18" s="27" t="s">
        <v>81</v>
      </c>
      <c r="E18" s="27" t="s">
        <v>26</v>
      </c>
      <c r="F18" s="27" t="s">
        <v>149</v>
      </c>
      <c r="G18" s="27" t="s">
        <v>87</v>
      </c>
      <c r="H18" s="36">
        <v>0</v>
      </c>
      <c r="K18" s="497"/>
    </row>
    <row r="19" spans="1:11" s="24" customFormat="1" ht="42.75" x14ac:dyDescent="0.2">
      <c r="A19" s="23"/>
      <c r="B19" s="133" t="s">
        <v>136</v>
      </c>
      <c r="C19" s="120" t="s">
        <v>28</v>
      </c>
      <c r="D19" s="120" t="s">
        <v>72</v>
      </c>
      <c r="E19" s="120" t="s">
        <v>26</v>
      </c>
      <c r="F19" s="120" t="s">
        <v>150</v>
      </c>
      <c r="G19" s="120"/>
      <c r="H19" s="121">
        <f>H22</f>
        <v>3761.9</v>
      </c>
      <c r="K19" s="496"/>
    </row>
    <row r="20" spans="1:11" ht="15.75" customHeight="1" x14ac:dyDescent="0.25">
      <c r="A20" s="25"/>
      <c r="B20" s="130" t="s">
        <v>104</v>
      </c>
      <c r="C20" s="27" t="s">
        <v>28</v>
      </c>
      <c r="D20" s="27" t="s">
        <v>81</v>
      </c>
      <c r="E20" s="27" t="s">
        <v>26</v>
      </c>
      <c r="F20" s="27" t="s">
        <v>150</v>
      </c>
      <c r="G20" s="27"/>
      <c r="H20" s="36">
        <f>H21</f>
        <v>3761.9</v>
      </c>
      <c r="K20" s="478"/>
    </row>
    <row r="21" spans="1:11" ht="30" x14ac:dyDescent="0.25">
      <c r="A21" s="25"/>
      <c r="B21" s="132" t="str">
        <f>прил._7!B101</f>
        <v>Подпрограмма "Мероприятия, финансируемые за счет средств дорожного фонда"</v>
      </c>
      <c r="C21" s="27" t="s">
        <v>28</v>
      </c>
      <c r="D21" s="27" t="s">
        <v>81</v>
      </c>
      <c r="E21" s="27" t="s">
        <v>26</v>
      </c>
      <c r="F21" s="27" t="s">
        <v>151</v>
      </c>
      <c r="G21" s="27"/>
      <c r="H21" s="36">
        <f>H22</f>
        <v>3761.9</v>
      </c>
      <c r="K21" s="478"/>
    </row>
    <row r="22" spans="1:11" s="32" customFormat="1" ht="28.5" customHeight="1" x14ac:dyDescent="0.25">
      <c r="A22" s="25"/>
      <c r="B22" s="131" t="s">
        <v>86</v>
      </c>
      <c r="C22" s="27" t="s">
        <v>28</v>
      </c>
      <c r="D22" s="27" t="s">
        <v>81</v>
      </c>
      <c r="E22" s="27" t="s">
        <v>26</v>
      </c>
      <c r="F22" s="27" t="s">
        <v>151</v>
      </c>
      <c r="G22" s="27" t="s">
        <v>87</v>
      </c>
      <c r="H22" s="36">
        <v>3761.9</v>
      </c>
      <c r="K22" s="478"/>
    </row>
    <row r="23" spans="1:11" s="32" customFormat="1" ht="57" customHeight="1" x14ac:dyDescent="0.25">
      <c r="A23" s="23"/>
      <c r="B23" s="133" t="str">
        <f>прил._7!B80</f>
        <v>Муниципальная программа "Обеспечение безопасности и развитие казачества в Новодмитриевском сельском поселении на 2018-2020 годы"</v>
      </c>
      <c r="C23" s="120" t="s">
        <v>33</v>
      </c>
      <c r="D23" s="120" t="s">
        <v>72</v>
      </c>
      <c r="E23" s="120" t="s">
        <v>26</v>
      </c>
      <c r="F23" s="120" t="s">
        <v>150</v>
      </c>
      <c r="G23" s="120"/>
      <c r="H23" s="121">
        <f>H28+H29++H35+H32</f>
        <v>433.1</v>
      </c>
      <c r="K23" s="478"/>
    </row>
    <row r="24" spans="1:11" s="32" customFormat="1" ht="48" customHeight="1" x14ac:dyDescent="0.25">
      <c r="A24" s="25"/>
      <c r="B24" s="132" t="s">
        <v>216</v>
      </c>
      <c r="C24" s="27" t="s">
        <v>33</v>
      </c>
      <c r="D24" s="27" t="s">
        <v>81</v>
      </c>
      <c r="E24" s="27" t="s">
        <v>26</v>
      </c>
      <c r="F24" s="27" t="s">
        <v>175</v>
      </c>
      <c r="G24" s="27"/>
      <c r="H24" s="36">
        <f>H27</f>
        <v>413.1</v>
      </c>
      <c r="K24" s="478"/>
    </row>
    <row r="25" spans="1:11" ht="17.25" hidden="1" customHeight="1" x14ac:dyDescent="0.25">
      <c r="A25" s="25"/>
      <c r="B25" s="22" t="s">
        <v>55</v>
      </c>
      <c r="C25" s="27" t="s">
        <v>33</v>
      </c>
      <c r="D25" s="27" t="s">
        <v>81</v>
      </c>
      <c r="E25" s="27"/>
      <c r="F25" s="27" t="s">
        <v>175</v>
      </c>
      <c r="G25" s="27"/>
      <c r="H25" s="36"/>
      <c r="K25" s="478"/>
    </row>
    <row r="26" spans="1:11" ht="28.5" hidden="1" customHeight="1" x14ac:dyDescent="0.25">
      <c r="A26" s="25"/>
      <c r="B26" s="22" t="s">
        <v>86</v>
      </c>
      <c r="C26" s="27" t="s">
        <v>33</v>
      </c>
      <c r="D26" s="27" t="s">
        <v>81</v>
      </c>
      <c r="E26" s="27"/>
      <c r="F26" s="27" t="s">
        <v>175</v>
      </c>
      <c r="G26" s="27" t="s">
        <v>87</v>
      </c>
      <c r="H26" s="36"/>
      <c r="K26" s="478"/>
    </row>
    <row r="27" spans="1:11" ht="76.5" customHeight="1" x14ac:dyDescent="0.25">
      <c r="A27" s="25"/>
      <c r="B27" s="131" t="str">
        <f>прил._7!B82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7" s="27" t="s">
        <v>33</v>
      </c>
      <c r="D27" s="27" t="s">
        <v>81</v>
      </c>
      <c r="E27" s="27" t="s">
        <v>26</v>
      </c>
      <c r="F27" s="27" t="s">
        <v>175</v>
      </c>
      <c r="G27" s="27"/>
      <c r="H27" s="36">
        <f>H28+H29</f>
        <v>413.1</v>
      </c>
      <c r="K27" s="478"/>
    </row>
    <row r="28" spans="1:11" ht="75" customHeight="1" x14ac:dyDescent="0.25">
      <c r="A28" s="25"/>
      <c r="B28" s="80" t="s">
        <v>82</v>
      </c>
      <c r="C28" s="27" t="s">
        <v>33</v>
      </c>
      <c r="D28" s="27" t="s">
        <v>81</v>
      </c>
      <c r="E28" s="27" t="s">
        <v>26</v>
      </c>
      <c r="F28" s="27" t="s">
        <v>175</v>
      </c>
      <c r="G28" s="27" t="s">
        <v>83</v>
      </c>
      <c r="H28" s="36">
        <f>прил._7!K83</f>
        <v>413.1</v>
      </c>
      <c r="K28" s="478"/>
    </row>
    <row r="29" spans="1:11" ht="30" customHeight="1" x14ac:dyDescent="0.25">
      <c r="A29" s="25"/>
      <c r="B29" s="22" t="s">
        <v>86</v>
      </c>
      <c r="C29" s="27" t="s">
        <v>33</v>
      </c>
      <c r="D29" s="27" t="s">
        <v>81</v>
      </c>
      <c r="E29" s="27" t="s">
        <v>26</v>
      </c>
      <c r="F29" s="27" t="s">
        <v>175</v>
      </c>
      <c r="G29" s="27" t="s">
        <v>87</v>
      </c>
      <c r="H29" s="36">
        <v>0</v>
      </c>
      <c r="K29" s="478"/>
    </row>
    <row r="30" spans="1:11" ht="46.5" customHeight="1" x14ac:dyDescent="0.25">
      <c r="A30" s="25"/>
      <c r="B30" s="166" t="s">
        <v>223</v>
      </c>
      <c r="C30" s="27" t="s">
        <v>33</v>
      </c>
      <c r="D30" s="27" t="s">
        <v>94</v>
      </c>
      <c r="E30" s="27" t="s">
        <v>26</v>
      </c>
      <c r="F30" s="27" t="s">
        <v>150</v>
      </c>
      <c r="G30" s="27"/>
      <c r="H30" s="36">
        <f>H32+H35</f>
        <v>20</v>
      </c>
      <c r="K30" s="478"/>
    </row>
    <row r="31" spans="1:11" ht="14.25" customHeight="1" x14ac:dyDescent="0.25">
      <c r="A31" s="25"/>
      <c r="B31" s="86" t="s">
        <v>148</v>
      </c>
      <c r="C31" s="27" t="s">
        <v>33</v>
      </c>
      <c r="D31" s="27" t="s">
        <v>94</v>
      </c>
      <c r="E31" s="27" t="s">
        <v>26</v>
      </c>
      <c r="F31" s="27" t="s">
        <v>177</v>
      </c>
      <c r="G31" s="27"/>
      <c r="H31" s="36">
        <f>H32</f>
        <v>0</v>
      </c>
      <c r="I31" s="36">
        <v>0</v>
      </c>
      <c r="J31" s="36">
        <v>0</v>
      </c>
      <c r="K31" s="478"/>
    </row>
    <row r="32" spans="1:11" ht="31.5" customHeight="1" x14ac:dyDescent="0.25">
      <c r="A32" s="25"/>
      <c r="B32" s="166" t="s">
        <v>86</v>
      </c>
      <c r="C32" s="27" t="s">
        <v>33</v>
      </c>
      <c r="D32" s="27" t="s">
        <v>94</v>
      </c>
      <c r="E32" s="27" t="s">
        <v>26</v>
      </c>
      <c r="F32" s="27" t="s">
        <v>177</v>
      </c>
      <c r="G32" s="27" t="s">
        <v>87</v>
      </c>
      <c r="H32" s="36">
        <f>прил._7!K89</f>
        <v>0</v>
      </c>
      <c r="K32" s="478"/>
    </row>
    <row r="33" spans="1:11" ht="17.25" customHeight="1" x14ac:dyDescent="0.25">
      <c r="A33" s="25"/>
      <c r="B33" s="130" t="s">
        <v>101</v>
      </c>
      <c r="C33" s="27" t="s">
        <v>33</v>
      </c>
      <c r="D33" s="27" t="s">
        <v>96</v>
      </c>
      <c r="E33" s="27" t="s">
        <v>26</v>
      </c>
      <c r="F33" s="27" t="s">
        <v>150</v>
      </c>
      <c r="G33" s="27"/>
      <c r="H33" s="36">
        <v>20</v>
      </c>
      <c r="K33" s="478"/>
    </row>
    <row r="34" spans="1:11" ht="29.25" customHeight="1" x14ac:dyDescent="0.25">
      <c r="A34" s="25"/>
      <c r="B34" s="130" t="str">
        <f>прил._7!B91</f>
        <v>Подпрограмма "Поддержка и развитие казачества"</v>
      </c>
      <c r="C34" s="27" t="s">
        <v>33</v>
      </c>
      <c r="D34" s="27" t="s">
        <v>96</v>
      </c>
      <c r="E34" s="27" t="s">
        <v>26</v>
      </c>
      <c r="F34" s="27" t="s">
        <v>176</v>
      </c>
      <c r="G34" s="27"/>
      <c r="H34" s="36">
        <v>20</v>
      </c>
      <c r="K34" s="478"/>
    </row>
    <row r="35" spans="1:11" ht="15.75" customHeight="1" x14ac:dyDescent="0.25">
      <c r="A35" s="25"/>
      <c r="B35" s="165" t="s">
        <v>88</v>
      </c>
      <c r="C35" s="27" t="s">
        <v>33</v>
      </c>
      <c r="D35" s="27" t="s">
        <v>96</v>
      </c>
      <c r="E35" s="27" t="s">
        <v>26</v>
      </c>
      <c r="F35" s="27" t="s">
        <v>176</v>
      </c>
      <c r="G35" s="27" t="s">
        <v>123</v>
      </c>
      <c r="H35" s="36">
        <f>прил._7!K92</f>
        <v>20</v>
      </c>
      <c r="K35" s="478"/>
    </row>
    <row r="36" spans="1:11" ht="45" customHeight="1" x14ac:dyDescent="0.25">
      <c r="A36" s="23"/>
      <c r="B36" s="133" t="str">
        <f>прил._7!B141</f>
        <v>Муниципальная программа "Развитие культуры на 2018-2020 годы  в Новодмитриевском сельском поселении"</v>
      </c>
      <c r="C36" s="120" t="s">
        <v>31</v>
      </c>
      <c r="D36" s="120" t="s">
        <v>72</v>
      </c>
      <c r="E36" s="120" t="s">
        <v>26</v>
      </c>
      <c r="F36" s="120" t="s">
        <v>150</v>
      </c>
      <c r="G36" s="120"/>
      <c r="H36" s="121">
        <f>H38+H41</f>
        <v>4315.8999999999996</v>
      </c>
      <c r="K36" s="478"/>
    </row>
    <row r="37" spans="1:11" ht="15.75" customHeight="1" x14ac:dyDescent="0.25">
      <c r="A37" s="25"/>
      <c r="B37" s="149" t="s">
        <v>187</v>
      </c>
      <c r="C37" s="27" t="s">
        <v>31</v>
      </c>
      <c r="D37" s="27" t="s">
        <v>81</v>
      </c>
      <c r="E37" s="27" t="s">
        <v>26</v>
      </c>
      <c r="F37" s="27" t="s">
        <v>150</v>
      </c>
      <c r="G37" s="27"/>
      <c r="H37" s="36">
        <f>H38</f>
        <v>4315.8999999999996</v>
      </c>
      <c r="K37" s="478"/>
    </row>
    <row r="38" spans="1:11" ht="29.25" customHeight="1" x14ac:dyDescent="0.25">
      <c r="A38" s="30"/>
      <c r="B38" s="149" t="s">
        <v>124</v>
      </c>
      <c r="C38" s="27" t="s">
        <v>31</v>
      </c>
      <c r="D38" s="27" t="s">
        <v>81</v>
      </c>
      <c r="E38" s="27" t="s">
        <v>33</v>
      </c>
      <c r="F38" s="27" t="s">
        <v>150</v>
      </c>
      <c r="G38" s="27"/>
      <c r="H38" s="36">
        <f>H40</f>
        <v>4315.8999999999996</v>
      </c>
      <c r="K38" s="478"/>
    </row>
    <row r="39" spans="1:11" ht="31.5" customHeight="1" x14ac:dyDescent="0.25">
      <c r="A39" s="30"/>
      <c r="B39" s="149" t="str">
        <f>прил._7!B144</f>
        <v>Подпрограмма "Расходы на обеспечение деятельности (оказание услуг) муниципальных учреждений"</v>
      </c>
      <c r="C39" s="27" t="s">
        <v>31</v>
      </c>
      <c r="D39" s="27" t="s">
        <v>81</v>
      </c>
      <c r="E39" s="27" t="s">
        <v>33</v>
      </c>
      <c r="F39" s="27" t="s">
        <v>152</v>
      </c>
      <c r="G39" s="27"/>
      <c r="H39" s="36">
        <f>H40</f>
        <v>4315.8999999999996</v>
      </c>
      <c r="K39" s="478"/>
    </row>
    <row r="40" spans="1:11" ht="45.75" customHeight="1" x14ac:dyDescent="0.25">
      <c r="A40" s="30"/>
      <c r="B40" s="149" t="s">
        <v>182</v>
      </c>
      <c r="C40" s="27" t="s">
        <v>31</v>
      </c>
      <c r="D40" s="27" t="s">
        <v>81</v>
      </c>
      <c r="E40" s="27" t="s">
        <v>33</v>
      </c>
      <c r="F40" s="27" t="s">
        <v>152</v>
      </c>
      <c r="G40" s="27" t="s">
        <v>123</v>
      </c>
      <c r="H40" s="36">
        <v>4315.8999999999996</v>
      </c>
      <c r="K40" s="478"/>
    </row>
    <row r="41" spans="1:11" ht="28.5" customHeight="1" x14ac:dyDescent="0.25">
      <c r="A41" s="25"/>
      <c r="B41" s="132" t="s">
        <v>125</v>
      </c>
      <c r="C41" s="27" t="s">
        <v>31</v>
      </c>
      <c r="D41" s="27" t="s">
        <v>81</v>
      </c>
      <c r="E41" s="27" t="s">
        <v>34</v>
      </c>
      <c r="F41" s="27" t="s">
        <v>150</v>
      </c>
      <c r="G41" s="27"/>
      <c r="H41" s="36">
        <f>H43</f>
        <v>0</v>
      </c>
      <c r="K41" s="478"/>
    </row>
    <row r="42" spans="1:11" ht="30.75" customHeight="1" x14ac:dyDescent="0.25">
      <c r="A42" s="25"/>
      <c r="B42" s="22" t="str">
        <f>прил._7!B147</f>
        <v>Мероприятия в сфере сохранения и развития культуры</v>
      </c>
      <c r="C42" s="27" t="s">
        <v>31</v>
      </c>
      <c r="D42" s="27" t="s">
        <v>81</v>
      </c>
      <c r="E42" s="27" t="s">
        <v>34</v>
      </c>
      <c r="F42" s="27" t="s">
        <v>154</v>
      </c>
      <c r="G42" s="27"/>
      <c r="H42" s="36">
        <f>H43</f>
        <v>0</v>
      </c>
      <c r="K42" s="478"/>
    </row>
    <row r="43" spans="1:11" ht="27.75" customHeight="1" x14ac:dyDescent="0.25">
      <c r="A43" s="25"/>
      <c r="B43" s="130" t="s">
        <v>86</v>
      </c>
      <c r="C43" s="27" t="s">
        <v>31</v>
      </c>
      <c r="D43" s="27" t="s">
        <v>81</v>
      </c>
      <c r="E43" s="27" t="s">
        <v>34</v>
      </c>
      <c r="F43" s="27" t="s">
        <v>154</v>
      </c>
      <c r="G43" s="27" t="s">
        <v>87</v>
      </c>
      <c r="H43" s="36">
        <v>0</v>
      </c>
      <c r="K43" s="478"/>
    </row>
    <row r="44" spans="1:11" ht="56.25" customHeight="1" x14ac:dyDescent="0.25">
      <c r="A44" s="25"/>
      <c r="B44" s="133" t="str">
        <f>прил._7!B165</f>
        <v>Муниципальная программа "Развитие физической культуры и спорта в Новодмитриевском сельском поселении Северского района</v>
      </c>
      <c r="C44" s="120" t="s">
        <v>34</v>
      </c>
      <c r="D44" s="120" t="s">
        <v>81</v>
      </c>
      <c r="E44" s="120" t="s">
        <v>29</v>
      </c>
      <c r="F44" s="120" t="s">
        <v>150</v>
      </c>
      <c r="G44" s="120"/>
      <c r="H44" s="121">
        <f>H47+H48</f>
        <v>368.1</v>
      </c>
      <c r="K44" s="478"/>
    </row>
    <row r="45" spans="1:11" ht="29.25" customHeight="1" x14ac:dyDescent="0.25">
      <c r="A45" s="25"/>
      <c r="B45" s="22" t="s">
        <v>131</v>
      </c>
      <c r="C45" s="27" t="s">
        <v>34</v>
      </c>
      <c r="D45" s="27" t="s">
        <v>81</v>
      </c>
      <c r="E45" s="27" t="s">
        <v>29</v>
      </c>
      <c r="F45" s="27" t="s">
        <v>73</v>
      </c>
      <c r="G45" s="27"/>
      <c r="H45" s="36">
        <f>H46</f>
        <v>368.1</v>
      </c>
      <c r="K45" s="478"/>
    </row>
    <row r="46" spans="1:11" ht="29.25" customHeight="1" x14ac:dyDescent="0.25">
      <c r="A46" s="25"/>
      <c r="B46" s="22" t="s">
        <v>131</v>
      </c>
      <c r="C46" s="27" t="s">
        <v>34</v>
      </c>
      <c r="D46" s="27" t="s">
        <v>81</v>
      </c>
      <c r="E46" s="27" t="s">
        <v>29</v>
      </c>
      <c r="F46" s="27" t="s">
        <v>156</v>
      </c>
      <c r="G46" s="27"/>
      <c r="H46" s="36">
        <f>H47+H48</f>
        <v>368.1</v>
      </c>
      <c r="K46" s="478"/>
    </row>
    <row r="47" spans="1:11" ht="75" customHeight="1" x14ac:dyDescent="0.25">
      <c r="A47" s="25"/>
      <c r="B47" s="21" t="s">
        <v>82</v>
      </c>
      <c r="C47" s="27" t="s">
        <v>34</v>
      </c>
      <c r="D47" s="27" t="s">
        <v>81</v>
      </c>
      <c r="E47" s="27" t="s">
        <v>29</v>
      </c>
      <c r="F47" s="27" t="s">
        <v>156</v>
      </c>
      <c r="G47" s="27" t="s">
        <v>83</v>
      </c>
      <c r="H47" s="36">
        <f>прил._7!K168</f>
        <v>368.1</v>
      </c>
      <c r="K47" s="478"/>
    </row>
    <row r="48" spans="1:11" ht="29.25" customHeight="1" x14ac:dyDescent="0.25">
      <c r="A48" s="25"/>
      <c r="B48" s="130" t="s">
        <v>86</v>
      </c>
      <c r="C48" s="27" t="s">
        <v>34</v>
      </c>
      <c r="D48" s="27" t="s">
        <v>81</v>
      </c>
      <c r="E48" s="27" t="s">
        <v>29</v>
      </c>
      <c r="F48" s="27" t="s">
        <v>156</v>
      </c>
      <c r="G48" s="27" t="s">
        <v>87</v>
      </c>
      <c r="H48" s="36">
        <v>0</v>
      </c>
      <c r="K48" s="478"/>
    </row>
    <row r="49" spans="1:11" ht="49.5" customHeight="1" x14ac:dyDescent="0.25">
      <c r="A49" s="23"/>
      <c r="B49" s="133" t="str">
        <f>прил._7!B136</f>
        <v>Муниципальная программа "Молодежь Северского района на 2018-2020 годы  в Новодмитриевском сельском поселении"</v>
      </c>
      <c r="C49" s="120" t="s">
        <v>106</v>
      </c>
      <c r="D49" s="120" t="s">
        <v>72</v>
      </c>
      <c r="E49" s="120" t="s">
        <v>26</v>
      </c>
      <c r="F49" s="120" t="s">
        <v>150</v>
      </c>
      <c r="G49" s="120"/>
      <c r="H49" s="121">
        <f>H53</f>
        <v>0</v>
      </c>
      <c r="I49" s="36"/>
      <c r="J49" s="36"/>
      <c r="K49" s="478"/>
    </row>
    <row r="50" spans="1:11" ht="21" customHeight="1" x14ac:dyDescent="0.25">
      <c r="A50" s="25"/>
      <c r="B50" s="169" t="s">
        <v>56</v>
      </c>
      <c r="C50" s="41" t="s">
        <v>106</v>
      </c>
      <c r="D50" s="41" t="s">
        <v>81</v>
      </c>
      <c r="E50" s="41" t="s">
        <v>26</v>
      </c>
      <c r="F50" s="41" t="s">
        <v>150</v>
      </c>
      <c r="G50" s="27"/>
      <c r="H50" s="36">
        <f>H51</f>
        <v>0</v>
      </c>
      <c r="I50" s="36"/>
      <c r="J50" s="36"/>
      <c r="K50" s="478"/>
    </row>
    <row r="51" spans="1:11" ht="48.75" customHeight="1" x14ac:dyDescent="0.25">
      <c r="A51" s="25"/>
      <c r="B51" s="39" t="s">
        <v>186</v>
      </c>
      <c r="C51" s="41" t="s">
        <v>106</v>
      </c>
      <c r="D51" s="41" t="s">
        <v>81</v>
      </c>
      <c r="E51" s="41" t="s">
        <v>25</v>
      </c>
      <c r="F51" s="41" t="s">
        <v>150</v>
      </c>
      <c r="G51" s="27"/>
      <c r="H51" s="36">
        <f>H52</f>
        <v>0</v>
      </c>
      <c r="I51" s="36"/>
      <c r="J51" s="36"/>
      <c r="K51" s="478"/>
    </row>
    <row r="52" spans="1:11" ht="19.5" customHeight="1" x14ac:dyDescent="0.25">
      <c r="A52" s="25"/>
      <c r="B52" s="83" t="s">
        <v>39</v>
      </c>
      <c r="C52" s="41" t="s">
        <v>106</v>
      </c>
      <c r="D52" s="41" t="s">
        <v>81</v>
      </c>
      <c r="E52" s="41" t="s">
        <v>25</v>
      </c>
      <c r="F52" s="41" t="s">
        <v>157</v>
      </c>
      <c r="G52" s="27"/>
      <c r="H52" s="36">
        <f>H53</f>
        <v>0</v>
      </c>
      <c r="I52" s="36"/>
      <c r="J52" s="36"/>
      <c r="K52" s="478"/>
    </row>
    <row r="53" spans="1:11" ht="29.25" customHeight="1" x14ac:dyDescent="0.25">
      <c r="A53" s="23"/>
      <c r="B53" s="83" t="s">
        <v>86</v>
      </c>
      <c r="C53" s="41" t="s">
        <v>106</v>
      </c>
      <c r="D53" s="41" t="s">
        <v>81</v>
      </c>
      <c r="E53" s="41" t="s">
        <v>25</v>
      </c>
      <c r="F53" s="41" t="s">
        <v>157</v>
      </c>
      <c r="G53" s="27" t="s">
        <v>87</v>
      </c>
      <c r="H53" s="36">
        <v>0</v>
      </c>
      <c r="I53" s="36"/>
      <c r="J53" s="36"/>
      <c r="K53" s="478"/>
    </row>
    <row r="54" spans="1:11" ht="30" hidden="1" x14ac:dyDescent="0.25">
      <c r="A54" s="25"/>
      <c r="B54" s="29" t="s">
        <v>86</v>
      </c>
      <c r="C54" s="27" t="s">
        <v>106</v>
      </c>
      <c r="D54" s="27" t="s">
        <v>81</v>
      </c>
      <c r="E54" s="27" t="s">
        <v>27</v>
      </c>
      <c r="F54" s="27" t="s">
        <v>157</v>
      </c>
      <c r="G54" s="27" t="s">
        <v>83</v>
      </c>
      <c r="H54" s="36"/>
      <c r="I54" s="36"/>
      <c r="J54" s="36"/>
      <c r="K54" s="478"/>
    </row>
    <row r="55" spans="1:11" ht="21" hidden="1" customHeight="1" x14ac:dyDescent="0.25">
      <c r="A55" s="25"/>
      <c r="B55" s="130" t="s">
        <v>86</v>
      </c>
      <c r="C55" s="27" t="s">
        <v>106</v>
      </c>
      <c r="D55" s="27" t="s">
        <v>81</v>
      </c>
      <c r="E55" s="27" t="s">
        <v>27</v>
      </c>
      <c r="F55" s="27" t="s">
        <v>157</v>
      </c>
      <c r="G55" s="27" t="s">
        <v>87</v>
      </c>
      <c r="H55" s="36"/>
      <c r="I55" s="36">
        <v>0</v>
      </c>
      <c r="J55" s="36">
        <v>0</v>
      </c>
      <c r="K55" s="478"/>
    </row>
    <row r="56" spans="1:11" ht="60" customHeight="1" x14ac:dyDescent="0.25">
      <c r="A56" s="30"/>
      <c r="B56" s="133" t="str">
        <f>прил._7!B57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6" s="120" t="s">
        <v>45</v>
      </c>
      <c r="D56" s="120" t="s">
        <v>72</v>
      </c>
      <c r="E56" s="120" t="s">
        <v>26</v>
      </c>
      <c r="F56" s="120" t="s">
        <v>150</v>
      </c>
      <c r="G56" s="123"/>
      <c r="H56" s="121">
        <f>H57</f>
        <v>14.4</v>
      </c>
      <c r="K56" s="478"/>
    </row>
    <row r="57" spans="1:11" ht="27.75" customHeight="1" x14ac:dyDescent="0.25">
      <c r="A57" s="30"/>
      <c r="B57" s="132" t="s">
        <v>98</v>
      </c>
      <c r="C57" s="27" t="s">
        <v>45</v>
      </c>
      <c r="D57" s="27" t="s">
        <v>81</v>
      </c>
      <c r="E57" s="27" t="s">
        <v>26</v>
      </c>
      <c r="F57" s="27" t="s">
        <v>150</v>
      </c>
      <c r="G57" s="31"/>
      <c r="H57" s="36">
        <f>H58</f>
        <v>14.4</v>
      </c>
      <c r="K57" s="478"/>
    </row>
    <row r="58" spans="1:11" ht="33.75" customHeight="1" x14ac:dyDescent="0.25">
      <c r="A58" s="30"/>
      <c r="B58" s="132" t="s">
        <v>99</v>
      </c>
      <c r="C58" s="27" t="s">
        <v>45</v>
      </c>
      <c r="D58" s="27" t="s">
        <v>81</v>
      </c>
      <c r="E58" s="27" t="s">
        <v>26</v>
      </c>
      <c r="F58" s="27" t="s">
        <v>158</v>
      </c>
      <c r="G58" s="31"/>
      <c r="H58" s="36">
        <f>H59</f>
        <v>14.4</v>
      </c>
      <c r="K58" s="478"/>
    </row>
    <row r="59" spans="1:11" ht="28.5" customHeight="1" x14ac:dyDescent="0.25">
      <c r="A59" s="30"/>
      <c r="B59" s="22" t="s">
        <v>86</v>
      </c>
      <c r="C59" s="27" t="s">
        <v>45</v>
      </c>
      <c r="D59" s="27" t="s">
        <v>81</v>
      </c>
      <c r="E59" s="27" t="s">
        <v>26</v>
      </c>
      <c r="F59" s="27" t="s">
        <v>158</v>
      </c>
      <c r="G59" s="31" t="s">
        <v>87</v>
      </c>
      <c r="H59" s="36">
        <v>14.4</v>
      </c>
      <c r="K59" s="478"/>
    </row>
    <row r="60" spans="1:11" ht="32.25" hidden="1" customHeight="1" x14ac:dyDescent="0.25">
      <c r="A60" s="30"/>
      <c r="B60" s="84" t="s">
        <v>183</v>
      </c>
      <c r="C60" s="41" t="s">
        <v>43</v>
      </c>
      <c r="D60" s="41" t="s">
        <v>72</v>
      </c>
      <c r="E60" s="41" t="s">
        <v>26</v>
      </c>
      <c r="F60" s="41" t="s">
        <v>150</v>
      </c>
      <c r="G60" s="150"/>
      <c r="H60" s="121"/>
      <c r="K60" s="478"/>
    </row>
    <row r="61" spans="1:11" ht="22.5" hidden="1" customHeight="1" x14ac:dyDescent="0.25">
      <c r="A61" s="30"/>
      <c r="B61" s="151" t="s">
        <v>184</v>
      </c>
      <c r="C61" s="41" t="s">
        <v>43</v>
      </c>
      <c r="D61" s="41" t="s">
        <v>81</v>
      </c>
      <c r="E61" s="41" t="s">
        <v>26</v>
      </c>
      <c r="F61" s="41" t="s">
        <v>185</v>
      </c>
      <c r="G61" s="150"/>
      <c r="H61" s="36"/>
      <c r="K61" s="478"/>
    </row>
    <row r="62" spans="1:11" ht="30" hidden="1" customHeight="1" x14ac:dyDescent="0.25">
      <c r="A62" s="30"/>
      <c r="B62" s="151" t="s">
        <v>122</v>
      </c>
      <c r="C62" s="41" t="s">
        <v>43</v>
      </c>
      <c r="D62" s="41" t="s">
        <v>81</v>
      </c>
      <c r="E62" s="41" t="s">
        <v>26</v>
      </c>
      <c r="F62" s="41" t="s">
        <v>185</v>
      </c>
      <c r="G62" s="150" t="s">
        <v>123</v>
      </c>
      <c r="H62" s="36"/>
      <c r="K62" s="478"/>
    </row>
    <row r="63" spans="1:11" s="24" customFormat="1" ht="72" customHeight="1" x14ac:dyDescent="0.2">
      <c r="A63" s="26"/>
      <c r="B63" s="180" t="s">
        <v>196</v>
      </c>
      <c r="C63" s="72" t="s">
        <v>43</v>
      </c>
      <c r="D63" s="72" t="s">
        <v>72</v>
      </c>
      <c r="E63" s="72" t="s">
        <v>26</v>
      </c>
      <c r="F63" s="72" t="s">
        <v>150</v>
      </c>
      <c r="G63" s="181"/>
      <c r="H63" s="121">
        <f>H66</f>
        <v>20</v>
      </c>
      <c r="K63" s="496"/>
    </row>
    <row r="64" spans="1:11" ht="30" customHeight="1" x14ac:dyDescent="0.25">
      <c r="A64" s="30"/>
      <c r="B64" s="179" t="s">
        <v>197</v>
      </c>
      <c r="C64" s="41" t="s">
        <v>43</v>
      </c>
      <c r="D64" s="41" t="s">
        <v>81</v>
      </c>
      <c r="E64" s="41" t="s">
        <v>26</v>
      </c>
      <c r="F64" s="41" t="s">
        <v>150</v>
      </c>
      <c r="G64" s="150"/>
      <c r="H64" s="36">
        <f>H65</f>
        <v>20</v>
      </c>
      <c r="K64" s="478"/>
    </row>
    <row r="65" spans="1:15" ht="30" customHeight="1" x14ac:dyDescent="0.25">
      <c r="A65" s="30"/>
      <c r="B65" s="179" t="s">
        <v>197</v>
      </c>
      <c r="C65" s="41" t="s">
        <v>43</v>
      </c>
      <c r="D65" s="41" t="s">
        <v>81</v>
      </c>
      <c r="E65" s="41" t="s">
        <v>26</v>
      </c>
      <c r="F65" s="41" t="s">
        <v>185</v>
      </c>
      <c r="G65" s="150"/>
      <c r="H65" s="36">
        <f>H66</f>
        <v>20</v>
      </c>
      <c r="K65" s="478"/>
    </row>
    <row r="66" spans="1:15" ht="44.25" customHeight="1" x14ac:dyDescent="0.25">
      <c r="A66" s="30"/>
      <c r="B66" s="179" t="s">
        <v>122</v>
      </c>
      <c r="C66" s="41" t="s">
        <v>43</v>
      </c>
      <c r="D66" s="41" t="s">
        <v>81</v>
      </c>
      <c r="E66" s="41" t="s">
        <v>26</v>
      </c>
      <c r="F66" s="41" t="s">
        <v>185</v>
      </c>
      <c r="G66" s="150" t="s">
        <v>123</v>
      </c>
      <c r="H66" s="36">
        <v>20</v>
      </c>
      <c r="K66" s="478"/>
    </row>
    <row r="67" spans="1:15" ht="23.25" customHeight="1" x14ac:dyDescent="0.25">
      <c r="A67" s="30"/>
      <c r="B67" s="179"/>
      <c r="C67" s="41"/>
      <c r="D67" s="41"/>
      <c r="E67" s="41"/>
      <c r="F67" s="41"/>
      <c r="G67" s="150"/>
      <c r="H67" s="36"/>
      <c r="K67" s="478"/>
    </row>
    <row r="68" spans="1:15" ht="42.75" customHeight="1" x14ac:dyDescent="0.25">
      <c r="A68" s="23"/>
      <c r="B68" s="134" t="str">
        <f>прил._7!B104</f>
        <v>Муниципальная программа "Информационное общество Северского района в Новодмитриевском сельском поселении на 2018-2020 годы"</v>
      </c>
      <c r="C68" s="120" t="s">
        <v>107</v>
      </c>
      <c r="D68" s="120" t="s">
        <v>72</v>
      </c>
      <c r="E68" s="120" t="s">
        <v>26</v>
      </c>
      <c r="F68" s="120" t="s">
        <v>150</v>
      </c>
      <c r="G68" s="120"/>
      <c r="H68" s="121">
        <f>H69+H72</f>
        <v>334.9</v>
      </c>
      <c r="K68" s="478"/>
    </row>
    <row r="69" spans="1:15" ht="22.5" customHeight="1" x14ac:dyDescent="0.25">
      <c r="A69" s="23"/>
      <c r="B69" s="130" t="s">
        <v>132</v>
      </c>
      <c r="C69" s="27" t="s">
        <v>107</v>
      </c>
      <c r="D69" s="27" t="s">
        <v>81</v>
      </c>
      <c r="E69" s="27" t="s">
        <v>26</v>
      </c>
      <c r="F69" s="27" t="s">
        <v>150</v>
      </c>
      <c r="G69" s="27"/>
      <c r="H69" s="36">
        <f>H71</f>
        <v>150</v>
      </c>
      <c r="K69" s="478"/>
    </row>
    <row r="70" spans="1:15" ht="42.75" customHeight="1" x14ac:dyDescent="0.25">
      <c r="A70" s="23"/>
      <c r="B70" s="22" t="s">
        <v>63</v>
      </c>
      <c r="C70" s="27" t="s">
        <v>107</v>
      </c>
      <c r="D70" s="27" t="s">
        <v>81</v>
      </c>
      <c r="E70" s="27" t="s">
        <v>26</v>
      </c>
      <c r="F70" s="27" t="s">
        <v>159</v>
      </c>
      <c r="G70" s="27"/>
      <c r="H70" s="36">
        <v>150</v>
      </c>
      <c r="K70" s="478"/>
    </row>
    <row r="71" spans="1:15" ht="42.75" customHeight="1" x14ac:dyDescent="0.25">
      <c r="A71" s="23"/>
      <c r="B71" s="131" t="s">
        <v>86</v>
      </c>
      <c r="C71" s="27" t="s">
        <v>107</v>
      </c>
      <c r="D71" s="27" t="s">
        <v>81</v>
      </c>
      <c r="E71" s="27" t="s">
        <v>26</v>
      </c>
      <c r="F71" s="27" t="s">
        <v>159</v>
      </c>
      <c r="G71" s="27" t="s">
        <v>87</v>
      </c>
      <c r="H71" s="36">
        <f>прил._7!K175</f>
        <v>150</v>
      </c>
      <c r="K71" s="478"/>
    </row>
    <row r="72" spans="1:15" ht="24" customHeight="1" x14ac:dyDescent="0.25">
      <c r="A72" s="25"/>
      <c r="B72" s="130" t="s">
        <v>108</v>
      </c>
      <c r="C72" s="27" t="s">
        <v>107</v>
      </c>
      <c r="D72" s="27" t="s">
        <v>74</v>
      </c>
      <c r="E72" s="27" t="s">
        <v>26</v>
      </c>
      <c r="F72" s="27" t="s">
        <v>150</v>
      </c>
      <c r="G72" s="27"/>
      <c r="H72" s="36">
        <f>H73</f>
        <v>184.9</v>
      </c>
      <c r="K72" s="495"/>
      <c r="L72" s="35"/>
      <c r="M72" s="35"/>
      <c r="N72" s="35"/>
      <c r="O72" s="35"/>
    </row>
    <row r="73" spans="1:15" ht="30" x14ac:dyDescent="0.25">
      <c r="A73" s="25"/>
      <c r="B73" s="22" t="s">
        <v>63</v>
      </c>
      <c r="C73" s="27" t="s">
        <v>107</v>
      </c>
      <c r="D73" s="27" t="s">
        <v>74</v>
      </c>
      <c r="E73" s="27" t="s">
        <v>26</v>
      </c>
      <c r="F73" s="27" t="s">
        <v>160</v>
      </c>
      <c r="G73" s="27"/>
      <c r="H73" s="36">
        <f>H74</f>
        <v>184.9</v>
      </c>
      <c r="K73" s="495"/>
      <c r="L73" s="35"/>
      <c r="M73" s="35"/>
      <c r="N73" s="35"/>
      <c r="O73" s="35"/>
    </row>
    <row r="74" spans="1:15" ht="27.75" customHeight="1" x14ac:dyDescent="0.25">
      <c r="A74" s="25"/>
      <c r="B74" s="131" t="s">
        <v>86</v>
      </c>
      <c r="C74" s="27" t="s">
        <v>107</v>
      </c>
      <c r="D74" s="27" t="s">
        <v>74</v>
      </c>
      <c r="E74" s="27" t="s">
        <v>26</v>
      </c>
      <c r="F74" s="27" t="s">
        <v>160</v>
      </c>
      <c r="G74" s="27" t="s">
        <v>87</v>
      </c>
      <c r="H74" s="36">
        <f>прил._7!K107</f>
        <v>184.9</v>
      </c>
      <c r="K74" s="495"/>
      <c r="L74" s="35"/>
      <c r="M74" s="35"/>
      <c r="N74" s="35"/>
      <c r="O74" s="35"/>
    </row>
    <row r="75" spans="1:15" ht="27" hidden="1" customHeight="1" x14ac:dyDescent="0.25">
      <c r="A75" s="25"/>
      <c r="B75" s="131" t="s">
        <v>108</v>
      </c>
      <c r="C75" s="27" t="s">
        <v>107</v>
      </c>
      <c r="D75" s="27" t="s">
        <v>81</v>
      </c>
      <c r="E75" s="27" t="s">
        <v>26</v>
      </c>
      <c r="F75" s="27" t="s">
        <v>159</v>
      </c>
      <c r="G75" s="27"/>
      <c r="H75" s="36"/>
      <c r="K75" s="495"/>
      <c r="L75" s="35"/>
      <c r="M75" s="35"/>
      <c r="N75" s="35"/>
      <c r="O75" s="35"/>
    </row>
    <row r="76" spans="1:15" ht="30" hidden="1" customHeight="1" x14ac:dyDescent="0.25">
      <c r="A76" s="25"/>
      <c r="B76" s="131" t="s">
        <v>63</v>
      </c>
      <c r="C76" s="27" t="s">
        <v>107</v>
      </c>
      <c r="D76" s="27" t="s">
        <v>74</v>
      </c>
      <c r="E76" s="27" t="s">
        <v>26</v>
      </c>
      <c r="F76" s="27" t="s">
        <v>160</v>
      </c>
      <c r="G76" s="27"/>
      <c r="H76" s="36"/>
      <c r="K76" s="495"/>
      <c r="L76" s="35"/>
      <c r="M76" s="35"/>
      <c r="N76" s="35"/>
      <c r="O76" s="35"/>
    </row>
    <row r="77" spans="1:15" ht="14.25" hidden="1" customHeight="1" x14ac:dyDescent="0.25">
      <c r="A77" s="25"/>
      <c r="B77" s="130" t="s">
        <v>86</v>
      </c>
      <c r="C77" s="27" t="s">
        <v>107</v>
      </c>
      <c r="D77" s="27" t="s">
        <v>74</v>
      </c>
      <c r="E77" s="27" t="s">
        <v>26</v>
      </c>
      <c r="F77" s="27" t="s">
        <v>160</v>
      </c>
      <c r="G77" s="27" t="s">
        <v>87</v>
      </c>
      <c r="H77" s="36"/>
      <c r="K77" s="478"/>
    </row>
    <row r="78" spans="1:15" ht="32.25" hidden="1" customHeight="1" x14ac:dyDescent="0.25">
      <c r="A78" s="25"/>
      <c r="B78" s="133" t="s">
        <v>133</v>
      </c>
      <c r="C78" s="27" t="s">
        <v>102</v>
      </c>
      <c r="D78" s="27" t="s">
        <v>72</v>
      </c>
      <c r="E78" s="27"/>
      <c r="F78" s="27" t="s">
        <v>150</v>
      </c>
      <c r="G78" s="27"/>
      <c r="H78" s="36">
        <v>0</v>
      </c>
      <c r="I78" s="36" t="e">
        <v>#REF!</v>
      </c>
      <c r="J78" s="36" t="e">
        <v>#REF!</v>
      </c>
      <c r="K78" s="478"/>
    </row>
    <row r="79" spans="1:15" ht="30" hidden="1" x14ac:dyDescent="0.25">
      <c r="A79" s="25"/>
      <c r="B79" s="130" t="s">
        <v>109</v>
      </c>
      <c r="C79" s="27" t="s">
        <v>102</v>
      </c>
      <c r="D79" s="27" t="s">
        <v>81</v>
      </c>
      <c r="E79" s="27"/>
      <c r="F79" s="27" t="s">
        <v>150</v>
      </c>
      <c r="G79" s="27"/>
      <c r="H79" s="36">
        <v>0</v>
      </c>
      <c r="K79" s="478"/>
    </row>
    <row r="80" spans="1:15" ht="45" hidden="1" x14ac:dyDescent="0.25">
      <c r="A80" s="25"/>
      <c r="B80" s="130" t="s">
        <v>110</v>
      </c>
      <c r="C80" s="27" t="s">
        <v>102</v>
      </c>
      <c r="D80" s="27" t="s">
        <v>81</v>
      </c>
      <c r="E80" s="27"/>
      <c r="F80" s="27" t="s">
        <v>178</v>
      </c>
      <c r="G80" s="27"/>
      <c r="H80" s="36">
        <v>0</v>
      </c>
      <c r="K80" s="478"/>
    </row>
    <row r="81" spans="1:11" hidden="1" x14ac:dyDescent="0.25">
      <c r="A81" s="25"/>
      <c r="B81" s="130" t="s">
        <v>88</v>
      </c>
      <c r="C81" s="27" t="s">
        <v>102</v>
      </c>
      <c r="D81" s="27" t="s">
        <v>81</v>
      </c>
      <c r="E81" s="27"/>
      <c r="F81" s="27" t="s">
        <v>178</v>
      </c>
      <c r="G81" s="27" t="s">
        <v>89</v>
      </c>
      <c r="H81" s="36">
        <v>0</v>
      </c>
      <c r="K81" s="478"/>
    </row>
    <row r="82" spans="1:11" ht="57.75" customHeight="1" x14ac:dyDescent="0.25">
      <c r="A82" s="23"/>
      <c r="B82" s="133" t="str">
        <f>прил._7!B110</f>
        <v>Муниципальная программа "Развитие жилищно-коммунальной инфраструктуры в Новодмитриевском сельском поселении на 2018-2020 годы"</v>
      </c>
      <c r="C82" s="120" t="s">
        <v>111</v>
      </c>
      <c r="D82" s="120" t="s">
        <v>72</v>
      </c>
      <c r="E82" s="120" t="s">
        <v>26</v>
      </c>
      <c r="F82" s="120" t="s">
        <v>150</v>
      </c>
      <c r="G82" s="120"/>
      <c r="H82" s="121">
        <f>H104+H98+H101</f>
        <v>0</v>
      </c>
      <c r="K82" s="478"/>
    </row>
    <row r="83" spans="1:11" ht="30" x14ac:dyDescent="0.25">
      <c r="A83" s="25"/>
      <c r="B83" s="132" t="s">
        <v>112</v>
      </c>
      <c r="C83" s="27" t="s">
        <v>111</v>
      </c>
      <c r="D83" s="27" t="s">
        <v>74</v>
      </c>
      <c r="E83" s="27" t="s">
        <v>26</v>
      </c>
      <c r="F83" s="27" t="s">
        <v>150</v>
      </c>
      <c r="G83" s="27"/>
      <c r="H83" s="36">
        <f>H97</f>
        <v>0</v>
      </c>
      <c r="K83" s="478"/>
    </row>
    <row r="84" spans="1:11" ht="30" hidden="1" x14ac:dyDescent="0.25">
      <c r="A84" s="25"/>
      <c r="B84" s="132" t="s">
        <v>50</v>
      </c>
      <c r="C84" s="27" t="s">
        <v>111</v>
      </c>
      <c r="D84" s="27" t="s">
        <v>74</v>
      </c>
      <c r="E84" s="27"/>
      <c r="F84" s="27" t="s">
        <v>179</v>
      </c>
      <c r="G84" s="27"/>
      <c r="H84" s="36">
        <f>H85+H86</f>
        <v>0</v>
      </c>
      <c r="K84" s="478"/>
    </row>
    <row r="85" spans="1:11" ht="33" hidden="1" customHeight="1" x14ac:dyDescent="0.25">
      <c r="A85" s="25"/>
      <c r="B85" s="130" t="s">
        <v>86</v>
      </c>
      <c r="C85" s="27" t="s">
        <v>111</v>
      </c>
      <c r="D85" s="27" t="s">
        <v>74</v>
      </c>
      <c r="E85" s="27"/>
      <c r="F85" s="27" t="s">
        <v>179</v>
      </c>
      <c r="G85" s="27" t="s">
        <v>87</v>
      </c>
      <c r="H85" s="36">
        <v>0</v>
      </c>
      <c r="K85" s="478"/>
    </row>
    <row r="86" spans="1:11" ht="27.75" hidden="1" customHeight="1" x14ac:dyDescent="0.25">
      <c r="A86" s="25"/>
      <c r="B86" s="130" t="s">
        <v>88</v>
      </c>
      <c r="C86" s="27" t="s">
        <v>111</v>
      </c>
      <c r="D86" s="27" t="s">
        <v>74</v>
      </c>
      <c r="E86" s="27"/>
      <c r="F86" s="27" t="s">
        <v>179</v>
      </c>
      <c r="G86" s="27" t="s">
        <v>89</v>
      </c>
      <c r="H86" s="36">
        <v>0</v>
      </c>
      <c r="K86" s="478"/>
    </row>
    <row r="87" spans="1:11" ht="28.5" hidden="1" customHeight="1" x14ac:dyDescent="0.25">
      <c r="A87" s="25"/>
      <c r="B87" s="130" t="s">
        <v>114</v>
      </c>
      <c r="C87" s="27" t="s">
        <v>111</v>
      </c>
      <c r="D87" s="27" t="s">
        <v>92</v>
      </c>
      <c r="E87" s="27"/>
      <c r="F87" s="27" t="s">
        <v>150</v>
      </c>
      <c r="G87" s="27"/>
      <c r="H87" s="36">
        <f>H88+H91</f>
        <v>0</v>
      </c>
      <c r="K87" s="478"/>
    </row>
    <row r="88" spans="1:11" ht="32.25" hidden="1" customHeight="1" x14ac:dyDescent="0.25">
      <c r="A88" s="25"/>
      <c r="B88" s="132" t="s">
        <v>113</v>
      </c>
      <c r="C88" s="27" t="s">
        <v>111</v>
      </c>
      <c r="D88" s="27" t="s">
        <v>92</v>
      </c>
      <c r="E88" s="27"/>
      <c r="F88" s="27" t="s">
        <v>161</v>
      </c>
      <c r="G88" s="27"/>
      <c r="H88" s="36">
        <f>H89+H90</f>
        <v>0</v>
      </c>
      <c r="K88" s="478"/>
    </row>
    <row r="89" spans="1:11" ht="29.25" hidden="1" customHeight="1" x14ac:dyDescent="0.25">
      <c r="A89" s="25"/>
      <c r="B89" s="130" t="s">
        <v>86</v>
      </c>
      <c r="C89" s="27" t="s">
        <v>111</v>
      </c>
      <c r="D89" s="27" t="s">
        <v>92</v>
      </c>
      <c r="E89" s="27"/>
      <c r="F89" s="27" t="s">
        <v>161</v>
      </c>
      <c r="G89" s="27" t="s">
        <v>87</v>
      </c>
      <c r="H89" s="36">
        <v>0</v>
      </c>
      <c r="K89" s="478"/>
    </row>
    <row r="90" spans="1:11" ht="13.5" hidden="1" customHeight="1" x14ac:dyDescent="0.25">
      <c r="A90" s="25"/>
      <c r="B90" s="130" t="s">
        <v>88</v>
      </c>
      <c r="C90" s="27" t="s">
        <v>111</v>
      </c>
      <c r="D90" s="27" t="s">
        <v>92</v>
      </c>
      <c r="E90" s="27"/>
      <c r="F90" s="27" t="s">
        <v>161</v>
      </c>
      <c r="G90" s="27" t="s">
        <v>89</v>
      </c>
      <c r="H90" s="36">
        <v>0</v>
      </c>
      <c r="K90" s="478"/>
    </row>
    <row r="91" spans="1:11" ht="16.5" hidden="1" customHeight="1" x14ac:dyDescent="0.25">
      <c r="A91" s="25"/>
      <c r="B91" s="132" t="s">
        <v>50</v>
      </c>
      <c r="C91" s="27" t="s">
        <v>111</v>
      </c>
      <c r="D91" s="27" t="s">
        <v>92</v>
      </c>
      <c r="E91" s="27"/>
      <c r="F91" s="27" t="s">
        <v>179</v>
      </c>
      <c r="G91" s="27"/>
      <c r="H91" s="36">
        <f>H92+H93</f>
        <v>0</v>
      </c>
      <c r="K91" s="478"/>
    </row>
    <row r="92" spans="1:11" ht="12" hidden="1" customHeight="1" x14ac:dyDescent="0.25">
      <c r="A92" s="25"/>
      <c r="B92" s="130" t="s">
        <v>86</v>
      </c>
      <c r="C92" s="27" t="s">
        <v>111</v>
      </c>
      <c r="D92" s="27" t="s">
        <v>92</v>
      </c>
      <c r="E92" s="27"/>
      <c r="F92" s="27" t="s">
        <v>179</v>
      </c>
      <c r="G92" s="27" t="s">
        <v>87</v>
      </c>
      <c r="H92" s="36">
        <v>0</v>
      </c>
      <c r="K92" s="478"/>
    </row>
    <row r="93" spans="1:11" ht="1.5" hidden="1" customHeight="1" x14ac:dyDescent="0.25">
      <c r="A93" s="25"/>
      <c r="B93" s="130" t="s">
        <v>88</v>
      </c>
      <c r="C93" s="27" t="s">
        <v>111</v>
      </c>
      <c r="D93" s="27" t="s">
        <v>92</v>
      </c>
      <c r="E93" s="27"/>
      <c r="F93" s="27" t="s">
        <v>179</v>
      </c>
      <c r="G93" s="27" t="s">
        <v>89</v>
      </c>
      <c r="H93" s="36">
        <v>0</v>
      </c>
      <c r="K93" s="478"/>
    </row>
    <row r="94" spans="1:11" ht="18" hidden="1" customHeight="1" x14ac:dyDescent="0.25">
      <c r="A94" s="25"/>
      <c r="B94" s="135" t="s">
        <v>138</v>
      </c>
      <c r="C94" s="27" t="s">
        <v>111</v>
      </c>
      <c r="D94" s="27" t="s">
        <v>74</v>
      </c>
      <c r="E94" s="27" t="s">
        <v>26</v>
      </c>
      <c r="F94" s="27" t="s">
        <v>162</v>
      </c>
      <c r="G94" s="27"/>
      <c r="H94" s="36">
        <v>0</v>
      </c>
      <c r="K94" s="478"/>
    </row>
    <row r="95" spans="1:11" ht="16.5" hidden="1" customHeight="1" x14ac:dyDescent="0.25">
      <c r="A95" s="25"/>
      <c r="B95" s="136" t="s">
        <v>88</v>
      </c>
      <c r="C95" s="27" t="s">
        <v>111</v>
      </c>
      <c r="D95" s="27" t="s">
        <v>74</v>
      </c>
      <c r="E95" s="27" t="s">
        <v>26</v>
      </c>
      <c r="F95" s="27" t="s">
        <v>162</v>
      </c>
      <c r="G95" s="27" t="s">
        <v>89</v>
      </c>
      <c r="H95" s="36">
        <v>0</v>
      </c>
      <c r="K95" s="478"/>
    </row>
    <row r="96" spans="1:11" ht="16.5" hidden="1" customHeight="1" x14ac:dyDescent="0.25">
      <c r="A96" s="25"/>
      <c r="B96" s="132" t="s">
        <v>18</v>
      </c>
      <c r="C96" s="27" t="s">
        <v>111</v>
      </c>
      <c r="D96" s="27" t="s">
        <v>74</v>
      </c>
      <c r="E96" s="27"/>
      <c r="F96" s="27" t="s">
        <v>179</v>
      </c>
      <c r="G96" s="27"/>
      <c r="H96" s="36">
        <f>H97</f>
        <v>0</v>
      </c>
      <c r="K96" s="478"/>
    </row>
    <row r="97" spans="1:45" ht="28.5" customHeight="1" x14ac:dyDescent="0.25">
      <c r="A97" s="25"/>
      <c r="B97" s="136" t="str">
        <f>прил._7!B112</f>
        <v>Мероприятия в области коммунального хозяйства</v>
      </c>
      <c r="C97" s="27" t="s">
        <v>111</v>
      </c>
      <c r="D97" s="27" t="s">
        <v>74</v>
      </c>
      <c r="E97" s="27" t="s">
        <v>26</v>
      </c>
      <c r="F97" s="27" t="s">
        <v>179</v>
      </c>
      <c r="G97" s="27"/>
      <c r="H97" s="36">
        <f>H98</f>
        <v>0</v>
      </c>
      <c r="K97" s="478"/>
    </row>
    <row r="98" spans="1:45" ht="34.5" customHeight="1" x14ac:dyDescent="0.25">
      <c r="A98" s="25"/>
      <c r="B98" s="130" t="s">
        <v>86</v>
      </c>
      <c r="C98" s="27" t="s">
        <v>111</v>
      </c>
      <c r="D98" s="27" t="s">
        <v>74</v>
      </c>
      <c r="E98" s="27" t="s">
        <v>26</v>
      </c>
      <c r="F98" s="27" t="s">
        <v>179</v>
      </c>
      <c r="G98" s="27" t="s">
        <v>87</v>
      </c>
      <c r="H98" s="36">
        <f>прил._7!K113</f>
        <v>0</v>
      </c>
      <c r="I98" s="36">
        <v>0</v>
      </c>
      <c r="J98" s="36">
        <v>0</v>
      </c>
      <c r="K98" s="478"/>
    </row>
    <row r="99" spans="1:45" ht="21" customHeight="1" x14ac:dyDescent="0.25">
      <c r="A99" s="25"/>
      <c r="B99" s="130" t="str">
        <f>прил._7!B114</f>
        <v>Развитие теплоснабжения поселения</v>
      </c>
      <c r="C99" s="27" t="s">
        <v>111</v>
      </c>
      <c r="D99" s="27" t="s">
        <v>92</v>
      </c>
      <c r="E99" s="27" t="s">
        <v>26</v>
      </c>
      <c r="F99" s="27" t="s">
        <v>150</v>
      </c>
      <c r="G99" s="27"/>
      <c r="H99" s="36"/>
      <c r="I99" s="226"/>
      <c r="J99" s="226"/>
      <c r="K99" s="478"/>
    </row>
    <row r="100" spans="1:45" ht="28.5" customHeight="1" x14ac:dyDescent="0.25">
      <c r="A100" s="25"/>
      <c r="B100" s="130" t="str">
        <f>прил._7!B115</f>
        <v>Проведение мероприятий по подготовке к осенне-зимнему периоду</v>
      </c>
      <c r="C100" s="27" t="s">
        <v>111</v>
      </c>
      <c r="D100" s="27" t="s">
        <v>92</v>
      </c>
      <c r="E100" s="27" t="s">
        <v>26</v>
      </c>
      <c r="F100" s="27" t="s">
        <v>161</v>
      </c>
      <c r="G100" s="27"/>
      <c r="H100" s="36"/>
      <c r="I100" s="226"/>
      <c r="J100" s="226"/>
      <c r="K100" s="478"/>
    </row>
    <row r="101" spans="1:45" ht="26.25" customHeight="1" x14ac:dyDescent="0.25">
      <c r="A101" s="25"/>
      <c r="B101" s="130" t="str">
        <f>прил._7!B116</f>
        <v>Закупка товаров работ и услуг для государственных (муниципальных) нужд</v>
      </c>
      <c r="C101" s="27" t="s">
        <v>111</v>
      </c>
      <c r="D101" s="27" t="s">
        <v>92</v>
      </c>
      <c r="E101" s="27" t="s">
        <v>26</v>
      </c>
      <c r="F101" s="27" t="s">
        <v>161</v>
      </c>
      <c r="G101" s="27" t="s">
        <v>87</v>
      </c>
      <c r="H101" s="36"/>
      <c r="I101" s="226"/>
      <c r="J101" s="226"/>
      <c r="K101" s="478"/>
    </row>
    <row r="102" spans="1:45" ht="18.75" customHeight="1" x14ac:dyDescent="0.25">
      <c r="A102" s="25"/>
      <c r="B102" s="130" t="s">
        <v>115</v>
      </c>
      <c r="C102" s="27" t="s">
        <v>111</v>
      </c>
      <c r="D102" s="27" t="s">
        <v>100</v>
      </c>
      <c r="E102" s="27" t="s">
        <v>26</v>
      </c>
      <c r="F102" s="27" t="s">
        <v>150</v>
      </c>
      <c r="G102" s="27"/>
      <c r="H102" s="36">
        <f>H103</f>
        <v>0</v>
      </c>
      <c r="K102" s="478"/>
    </row>
    <row r="103" spans="1:45" ht="26.25" customHeight="1" x14ac:dyDescent="0.25">
      <c r="A103" s="25"/>
      <c r="B103" s="132" t="str">
        <f>прил._7!B118</f>
        <v>Газификация Новодмитриевского сельского поселения</v>
      </c>
      <c r="C103" s="27" t="s">
        <v>111</v>
      </c>
      <c r="D103" s="27" t="s">
        <v>100</v>
      </c>
      <c r="E103" s="27" t="s">
        <v>26</v>
      </c>
      <c r="F103" s="27" t="s">
        <v>163</v>
      </c>
      <c r="G103" s="27"/>
      <c r="H103" s="36">
        <f>H104</f>
        <v>0</v>
      </c>
      <c r="K103" s="478"/>
    </row>
    <row r="104" spans="1:45" ht="33.75" customHeight="1" x14ac:dyDescent="0.25">
      <c r="A104" s="25"/>
      <c r="B104" s="130" t="s">
        <v>86</v>
      </c>
      <c r="C104" s="27" t="s">
        <v>111</v>
      </c>
      <c r="D104" s="27" t="s">
        <v>100</v>
      </c>
      <c r="E104" s="27" t="s">
        <v>26</v>
      </c>
      <c r="F104" s="27" t="s">
        <v>163</v>
      </c>
      <c r="G104" s="27" t="s">
        <v>87</v>
      </c>
      <c r="H104" s="36">
        <v>0</v>
      </c>
      <c r="K104" s="478"/>
    </row>
    <row r="105" spans="1:45" ht="56.25" customHeight="1" x14ac:dyDescent="0.25">
      <c r="A105" s="23"/>
      <c r="B105" s="133" t="str">
        <f>прил._7!B121</f>
        <v>Муниципальная программа "Благоустройство территории поселения в Новодмитриевском сельском поселении на 2018-2020 годы"</v>
      </c>
      <c r="C105" s="120" t="s">
        <v>118</v>
      </c>
      <c r="D105" s="120" t="s">
        <v>72</v>
      </c>
      <c r="E105" s="120" t="s">
        <v>26</v>
      </c>
      <c r="F105" s="120" t="s">
        <v>150</v>
      </c>
      <c r="G105" s="120"/>
      <c r="H105" s="121">
        <f>H108+H120+H115+H114+H110</f>
        <v>1580</v>
      </c>
      <c r="K105" s="478"/>
    </row>
    <row r="106" spans="1:45" ht="34.5" customHeight="1" x14ac:dyDescent="0.25">
      <c r="A106" s="25"/>
      <c r="B106" s="132" t="s">
        <v>119</v>
      </c>
      <c r="C106" s="27" t="s">
        <v>118</v>
      </c>
      <c r="D106" s="27" t="s">
        <v>81</v>
      </c>
      <c r="E106" s="27" t="s">
        <v>26</v>
      </c>
      <c r="F106" s="27" t="s">
        <v>150</v>
      </c>
      <c r="G106" s="27"/>
      <c r="H106" s="36">
        <f>H108</f>
        <v>840</v>
      </c>
      <c r="K106" s="478"/>
    </row>
    <row r="107" spans="1:45" ht="61.5" customHeight="1" x14ac:dyDescent="0.25">
      <c r="A107" s="25"/>
      <c r="B107" s="22" t="str">
        <f>прил._7!B123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107" s="27" t="s">
        <v>118</v>
      </c>
      <c r="D107" s="27" t="s">
        <v>81</v>
      </c>
      <c r="E107" s="27" t="s">
        <v>26</v>
      </c>
      <c r="F107" s="27" t="s">
        <v>164</v>
      </c>
      <c r="G107" s="27"/>
      <c r="H107" s="36">
        <f>H108</f>
        <v>840</v>
      </c>
      <c r="K107" s="478"/>
    </row>
    <row r="108" spans="1:45" ht="30" x14ac:dyDescent="0.25">
      <c r="A108" s="25"/>
      <c r="B108" s="130" t="s">
        <v>86</v>
      </c>
      <c r="C108" s="27" t="s">
        <v>118</v>
      </c>
      <c r="D108" s="27" t="s">
        <v>81</v>
      </c>
      <c r="E108" s="27" t="s">
        <v>26</v>
      </c>
      <c r="F108" s="27" t="s">
        <v>164</v>
      </c>
      <c r="G108" s="27" t="s">
        <v>87</v>
      </c>
      <c r="H108" s="36">
        <f>прил._7!K124</f>
        <v>840</v>
      </c>
      <c r="K108" s="478"/>
    </row>
    <row r="109" spans="1:45" ht="30.75" customHeight="1" x14ac:dyDescent="0.25">
      <c r="A109" s="25"/>
      <c r="B109" s="130" t="s">
        <v>120</v>
      </c>
      <c r="C109" s="27" t="s">
        <v>118</v>
      </c>
      <c r="D109" s="27" t="s">
        <v>74</v>
      </c>
      <c r="E109" s="27" t="s">
        <v>26</v>
      </c>
      <c r="F109" s="27" t="s">
        <v>150</v>
      </c>
      <c r="G109" s="27"/>
      <c r="H109" s="36">
        <f>H110</f>
        <v>0</v>
      </c>
      <c r="K109" s="478"/>
    </row>
    <row r="110" spans="1:45" ht="30.75" customHeight="1" x14ac:dyDescent="0.25">
      <c r="A110" s="25"/>
      <c r="B110" s="29" t="s">
        <v>86</v>
      </c>
      <c r="C110" s="27" t="s">
        <v>118</v>
      </c>
      <c r="D110" s="27" t="s">
        <v>74</v>
      </c>
      <c r="E110" s="27" t="s">
        <v>26</v>
      </c>
      <c r="F110" s="27" t="s">
        <v>165</v>
      </c>
      <c r="G110" s="27" t="s">
        <v>87</v>
      </c>
      <c r="H110" s="36">
        <f>прил._7!K127</f>
        <v>0</v>
      </c>
      <c r="K110" s="478"/>
    </row>
    <row r="111" spans="1:45" ht="56.25" customHeight="1" x14ac:dyDescent="0.25">
      <c r="A111" s="25"/>
      <c r="B111" s="29" t="str">
        <f>прил._7!B126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111" s="27" t="s">
        <v>118</v>
      </c>
      <c r="D111" s="27" t="s">
        <v>74</v>
      </c>
      <c r="E111" s="27" t="s">
        <v>26</v>
      </c>
      <c r="F111" s="27" t="s">
        <v>165</v>
      </c>
      <c r="G111" s="27"/>
      <c r="H111" s="36">
        <v>0</v>
      </c>
      <c r="K111" s="478"/>
    </row>
    <row r="112" spans="1:45" s="277" customFormat="1" ht="21" customHeight="1" x14ac:dyDescent="0.25">
      <c r="A112" s="38"/>
      <c r="B112" s="86" t="s">
        <v>244</v>
      </c>
      <c r="C112" s="41" t="s">
        <v>118</v>
      </c>
      <c r="D112" s="41" t="s">
        <v>92</v>
      </c>
      <c r="E112" s="41" t="s">
        <v>26</v>
      </c>
      <c r="F112" s="41" t="s">
        <v>150</v>
      </c>
      <c r="G112" s="41"/>
      <c r="H112" s="275">
        <f>H114</f>
        <v>140</v>
      </c>
      <c r="I112" s="77"/>
      <c r="J112" s="77"/>
      <c r="K112" s="478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77"/>
      <c r="AO112" s="77"/>
      <c r="AP112" s="77"/>
      <c r="AQ112" s="77"/>
      <c r="AR112" s="77"/>
      <c r="AS112" s="77"/>
    </row>
    <row r="113" spans="1:45" s="277" customFormat="1" ht="58.5" customHeight="1" x14ac:dyDescent="0.25">
      <c r="A113" s="38"/>
      <c r="B113" s="86" t="s">
        <v>245</v>
      </c>
      <c r="C113" s="41" t="s">
        <v>118</v>
      </c>
      <c r="D113" s="41" t="s">
        <v>92</v>
      </c>
      <c r="E113" s="41" t="s">
        <v>26</v>
      </c>
      <c r="F113" s="41" t="s">
        <v>166</v>
      </c>
      <c r="G113" s="41"/>
      <c r="H113" s="275">
        <f>H114</f>
        <v>140</v>
      </c>
      <c r="I113" s="77"/>
      <c r="J113" s="77"/>
      <c r="K113" s="478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  <c r="AS113" s="77"/>
    </row>
    <row r="114" spans="1:45" s="277" customFormat="1" ht="49.5" customHeight="1" x14ac:dyDescent="0.25">
      <c r="A114" s="38"/>
      <c r="B114" s="86" t="s">
        <v>86</v>
      </c>
      <c r="C114" s="41" t="s">
        <v>118</v>
      </c>
      <c r="D114" s="41" t="s">
        <v>92</v>
      </c>
      <c r="E114" s="41" t="s">
        <v>26</v>
      </c>
      <c r="F114" s="41" t="s">
        <v>166</v>
      </c>
      <c r="G114" s="41" t="s">
        <v>87</v>
      </c>
      <c r="H114" s="275">
        <f>прил._7!K130</f>
        <v>140</v>
      </c>
      <c r="I114" s="77"/>
      <c r="J114" s="77"/>
      <c r="K114" s="478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77"/>
    </row>
    <row r="115" spans="1:45" ht="31.5" hidden="1" customHeight="1" x14ac:dyDescent="0.25">
      <c r="A115" s="25"/>
      <c r="B115" s="276" t="s">
        <v>86</v>
      </c>
      <c r="C115" s="27" t="s">
        <v>118</v>
      </c>
      <c r="D115" s="27" t="s">
        <v>74</v>
      </c>
      <c r="E115" s="27" t="s">
        <v>26</v>
      </c>
      <c r="F115" s="27" t="s">
        <v>165</v>
      </c>
      <c r="G115" s="27" t="s">
        <v>87</v>
      </c>
      <c r="H115" s="36">
        <f>прил._7!K127</f>
        <v>0</v>
      </c>
      <c r="K115" s="478"/>
    </row>
    <row r="116" spans="1:45" ht="31.5" customHeight="1" x14ac:dyDescent="0.25">
      <c r="A116" s="25"/>
      <c r="B116" s="130" t="s">
        <v>121</v>
      </c>
      <c r="C116" s="27" t="s">
        <v>118</v>
      </c>
      <c r="D116" s="27" t="s">
        <v>100</v>
      </c>
      <c r="E116" s="27" t="s">
        <v>26</v>
      </c>
      <c r="F116" s="27" t="s">
        <v>150</v>
      </c>
      <c r="G116" s="27"/>
      <c r="H116" s="36">
        <f>H119</f>
        <v>600</v>
      </c>
      <c r="K116" s="478"/>
    </row>
    <row r="117" spans="1:45" ht="0.75" hidden="1" customHeight="1" x14ac:dyDescent="0.25">
      <c r="A117" s="25"/>
      <c r="B117" s="132" t="s">
        <v>139</v>
      </c>
      <c r="C117" s="27" t="s">
        <v>118</v>
      </c>
      <c r="D117" s="27" t="s">
        <v>100</v>
      </c>
      <c r="E117" s="27" t="s">
        <v>26</v>
      </c>
      <c r="F117" s="27" t="s">
        <v>172</v>
      </c>
      <c r="G117" s="27"/>
      <c r="H117" s="36">
        <v>0</v>
      </c>
      <c r="K117" s="478"/>
    </row>
    <row r="118" spans="1:45" ht="27.75" hidden="1" customHeight="1" x14ac:dyDescent="0.25">
      <c r="A118" s="25"/>
      <c r="B118" s="132" t="s">
        <v>139</v>
      </c>
      <c r="C118" s="27" t="s">
        <v>118</v>
      </c>
      <c r="D118" s="27" t="s">
        <v>100</v>
      </c>
      <c r="E118" s="27" t="s">
        <v>26</v>
      </c>
      <c r="F118" s="27" t="s">
        <v>172</v>
      </c>
      <c r="G118" s="27" t="s">
        <v>87</v>
      </c>
      <c r="H118" s="36">
        <v>0</v>
      </c>
      <c r="K118" s="478"/>
    </row>
    <row r="119" spans="1:45" ht="60" customHeight="1" x14ac:dyDescent="0.25">
      <c r="A119" s="25"/>
      <c r="B119" s="132" t="str">
        <f>прил._7!B132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119" s="27" t="s">
        <v>118</v>
      </c>
      <c r="D119" s="27" t="s">
        <v>100</v>
      </c>
      <c r="E119" s="27" t="s">
        <v>26</v>
      </c>
      <c r="F119" s="27" t="s">
        <v>167</v>
      </c>
      <c r="G119" s="27"/>
      <c r="H119" s="36">
        <f>H120</f>
        <v>600</v>
      </c>
      <c r="K119" s="495"/>
      <c r="L119" s="35"/>
    </row>
    <row r="120" spans="1:45" ht="29.25" customHeight="1" x14ac:dyDescent="0.25">
      <c r="A120" s="25"/>
      <c r="B120" s="130" t="s">
        <v>86</v>
      </c>
      <c r="C120" s="27" t="s">
        <v>118</v>
      </c>
      <c r="D120" s="27" t="s">
        <v>100</v>
      </c>
      <c r="E120" s="27" t="s">
        <v>26</v>
      </c>
      <c r="F120" s="27" t="s">
        <v>167</v>
      </c>
      <c r="G120" s="27" t="s">
        <v>87</v>
      </c>
      <c r="H120" s="36">
        <v>600</v>
      </c>
      <c r="K120" s="495"/>
      <c r="L120" s="35"/>
    </row>
    <row r="121" spans="1:45" ht="32.25" customHeight="1" x14ac:dyDescent="0.25">
      <c r="A121" s="20"/>
      <c r="B121" s="129" t="s">
        <v>79</v>
      </c>
      <c r="C121" s="120" t="s">
        <v>80</v>
      </c>
      <c r="D121" s="120" t="s">
        <v>72</v>
      </c>
      <c r="E121" s="120" t="s">
        <v>26</v>
      </c>
      <c r="F121" s="120" t="s">
        <v>150</v>
      </c>
      <c r="G121" s="120"/>
      <c r="H121" s="121">
        <f>H124</f>
        <v>853.1</v>
      </c>
      <c r="I121" s="121">
        <f>I124</f>
        <v>0</v>
      </c>
      <c r="J121" s="154">
        <f>J124</f>
        <v>0</v>
      </c>
      <c r="K121" s="498"/>
      <c r="L121" s="35"/>
    </row>
    <row r="122" spans="1:45" ht="24.75" customHeight="1" x14ac:dyDescent="0.25">
      <c r="A122" s="20"/>
      <c r="B122" s="22" t="s">
        <v>57</v>
      </c>
      <c r="C122" s="27" t="s">
        <v>80</v>
      </c>
      <c r="D122" s="27" t="s">
        <v>81</v>
      </c>
      <c r="E122" s="27" t="s">
        <v>26</v>
      </c>
      <c r="F122" s="27" t="s">
        <v>150</v>
      </c>
      <c r="G122" s="27"/>
      <c r="H122" s="36">
        <f>прил._7!K30</f>
        <v>853.1</v>
      </c>
      <c r="K122" s="495"/>
      <c r="L122" s="35"/>
    </row>
    <row r="123" spans="1:45" ht="30" x14ac:dyDescent="0.25">
      <c r="A123" s="20"/>
      <c r="B123" s="22" t="s">
        <v>75</v>
      </c>
      <c r="C123" s="27" t="s">
        <v>80</v>
      </c>
      <c r="D123" s="27" t="s">
        <v>81</v>
      </c>
      <c r="E123" s="27" t="s">
        <v>26</v>
      </c>
      <c r="F123" s="27" t="s">
        <v>168</v>
      </c>
      <c r="G123" s="27"/>
      <c r="H123" s="36">
        <f>H124</f>
        <v>853.1</v>
      </c>
      <c r="K123" s="495"/>
      <c r="L123" s="35"/>
    </row>
    <row r="124" spans="1:45" ht="41.25" customHeight="1" x14ac:dyDescent="0.25">
      <c r="A124" s="20"/>
      <c r="B124" s="22" t="s">
        <v>82</v>
      </c>
      <c r="C124" s="27" t="s">
        <v>80</v>
      </c>
      <c r="D124" s="27" t="s">
        <v>81</v>
      </c>
      <c r="E124" s="27" t="s">
        <v>26</v>
      </c>
      <c r="F124" s="27" t="s">
        <v>168</v>
      </c>
      <c r="G124" s="27" t="s">
        <v>83</v>
      </c>
      <c r="H124" s="36">
        <f>прил._7!K30</f>
        <v>853.1</v>
      </c>
      <c r="K124" s="495"/>
      <c r="L124" s="35"/>
    </row>
    <row r="125" spans="1:45" ht="18" customHeight="1" x14ac:dyDescent="0.25">
      <c r="A125" s="20"/>
      <c r="B125" s="129" t="s">
        <v>213</v>
      </c>
      <c r="C125" s="120" t="s">
        <v>85</v>
      </c>
      <c r="D125" s="120" t="s">
        <v>81</v>
      </c>
      <c r="E125" s="120" t="s">
        <v>26</v>
      </c>
      <c r="F125" s="120" t="s">
        <v>150</v>
      </c>
      <c r="G125" s="120"/>
      <c r="H125" s="281">
        <f>H126</f>
        <v>10118.5</v>
      </c>
      <c r="I125" s="121">
        <f>I128+I129+I134+I135+I140+I143+I156+I130</f>
        <v>0</v>
      </c>
      <c r="J125" s="154">
        <f>J128+J129+J134+J135+J140+J143+J156+J130</f>
        <v>0</v>
      </c>
      <c r="K125" s="498"/>
      <c r="L125" s="35"/>
    </row>
    <row r="126" spans="1:45" ht="16.5" customHeight="1" x14ac:dyDescent="0.25">
      <c r="A126" s="25"/>
      <c r="B126" s="22" t="s">
        <v>213</v>
      </c>
      <c r="C126" s="27" t="s">
        <v>85</v>
      </c>
      <c r="D126" s="27" t="s">
        <v>81</v>
      </c>
      <c r="E126" s="27" t="s">
        <v>26</v>
      </c>
      <c r="F126" s="27" t="s">
        <v>150</v>
      </c>
      <c r="G126" s="27"/>
      <c r="H126" s="36">
        <f>H127+H131+H133</f>
        <v>10118.5</v>
      </c>
      <c r="K126" s="499"/>
      <c r="L126" s="35"/>
    </row>
    <row r="127" spans="1:45" ht="30" x14ac:dyDescent="0.25">
      <c r="A127" s="25"/>
      <c r="B127" s="22" t="s">
        <v>75</v>
      </c>
      <c r="C127" s="27" t="s">
        <v>85</v>
      </c>
      <c r="D127" s="27" t="s">
        <v>81</v>
      </c>
      <c r="E127" s="27" t="s">
        <v>26</v>
      </c>
      <c r="F127" s="27" t="s">
        <v>168</v>
      </c>
      <c r="G127" s="27"/>
      <c r="H127" s="36">
        <f>H128+H129+H130</f>
        <v>4131.1000000000004</v>
      </c>
      <c r="K127" s="495"/>
      <c r="L127" s="35"/>
    </row>
    <row r="128" spans="1:45" ht="72" customHeight="1" x14ac:dyDescent="0.25">
      <c r="A128" s="25"/>
      <c r="B128" s="22" t="s">
        <v>82</v>
      </c>
      <c r="C128" s="27" t="s">
        <v>85</v>
      </c>
      <c r="D128" s="27" t="s">
        <v>81</v>
      </c>
      <c r="E128" s="27" t="s">
        <v>26</v>
      </c>
      <c r="F128" s="27" t="s">
        <v>168</v>
      </c>
      <c r="G128" s="27" t="s">
        <v>83</v>
      </c>
      <c r="H128" s="36">
        <f>прил._7!K35</f>
        <v>3427.6</v>
      </c>
      <c r="K128" s="497"/>
    </row>
    <row r="129" spans="1:11" ht="28.5" customHeight="1" x14ac:dyDescent="0.25">
      <c r="A129" s="25"/>
      <c r="B129" s="22" t="s">
        <v>86</v>
      </c>
      <c r="C129" s="27" t="s">
        <v>85</v>
      </c>
      <c r="D129" s="27" t="s">
        <v>81</v>
      </c>
      <c r="E129" s="27" t="s">
        <v>26</v>
      </c>
      <c r="F129" s="27" t="s">
        <v>168</v>
      </c>
      <c r="G129" s="27" t="s">
        <v>87</v>
      </c>
      <c r="H129" s="36">
        <v>636</v>
      </c>
      <c r="K129" s="478"/>
    </row>
    <row r="130" spans="1:11" ht="20.25" customHeight="1" x14ac:dyDescent="0.25">
      <c r="A130" s="25"/>
      <c r="B130" s="22" t="s">
        <v>88</v>
      </c>
      <c r="C130" s="27" t="s">
        <v>85</v>
      </c>
      <c r="D130" s="27" t="s">
        <v>81</v>
      </c>
      <c r="E130" s="27" t="s">
        <v>26</v>
      </c>
      <c r="F130" s="27" t="s">
        <v>168</v>
      </c>
      <c r="G130" s="27" t="s">
        <v>89</v>
      </c>
      <c r="H130" s="36">
        <f>прил._7!K37</f>
        <v>67.5</v>
      </c>
      <c r="K130" s="478"/>
    </row>
    <row r="131" spans="1:11" ht="20.25" customHeight="1" x14ac:dyDescent="0.25">
      <c r="A131" s="25"/>
      <c r="B131" s="22" t="s">
        <v>532</v>
      </c>
      <c r="C131" s="27" t="s">
        <v>85</v>
      </c>
      <c r="D131" s="27" t="s">
        <v>81</v>
      </c>
      <c r="E131" s="27" t="s">
        <v>26</v>
      </c>
      <c r="F131" s="27" t="s">
        <v>150</v>
      </c>
      <c r="G131" s="27"/>
      <c r="H131" s="36">
        <f>H132</f>
        <v>5772.7</v>
      </c>
      <c r="K131" s="478"/>
    </row>
    <row r="132" spans="1:11" ht="44.25" customHeight="1" x14ac:dyDescent="0.25">
      <c r="A132" s="25"/>
      <c r="B132" s="22" t="s">
        <v>533</v>
      </c>
      <c r="C132" s="27" t="s">
        <v>85</v>
      </c>
      <c r="D132" s="27" t="s">
        <v>81</v>
      </c>
      <c r="E132" s="27" t="s">
        <v>26</v>
      </c>
      <c r="F132" s="27" t="s">
        <v>228</v>
      </c>
      <c r="G132" s="27" t="s">
        <v>89</v>
      </c>
      <c r="H132" s="36">
        <v>5772.7</v>
      </c>
      <c r="K132" s="478"/>
    </row>
    <row r="133" spans="1:11" ht="41.25" customHeight="1" x14ac:dyDescent="0.25">
      <c r="A133" s="30"/>
      <c r="B133" s="22" t="s">
        <v>38</v>
      </c>
      <c r="C133" s="27" t="s">
        <v>85</v>
      </c>
      <c r="D133" s="27" t="s">
        <v>81</v>
      </c>
      <c r="E133" s="27" t="s">
        <v>26</v>
      </c>
      <c r="F133" s="27" t="s">
        <v>173</v>
      </c>
      <c r="G133" s="27"/>
      <c r="H133" s="36">
        <f>прил._7!K72</f>
        <v>214.7</v>
      </c>
      <c r="K133" s="478"/>
    </row>
    <row r="134" spans="1:11" ht="43.5" customHeight="1" x14ac:dyDescent="0.25">
      <c r="A134" s="30"/>
      <c r="B134" s="22" t="s">
        <v>82</v>
      </c>
      <c r="C134" s="27" t="s">
        <v>85</v>
      </c>
      <c r="D134" s="27" t="s">
        <v>81</v>
      </c>
      <c r="E134" s="27" t="s">
        <v>26</v>
      </c>
      <c r="F134" s="27" t="s">
        <v>173</v>
      </c>
      <c r="G134" s="27" t="s">
        <v>83</v>
      </c>
      <c r="H134" s="36">
        <f>прил._7!K76</f>
        <v>214.7</v>
      </c>
      <c r="K134" s="497"/>
    </row>
    <row r="135" spans="1:11" ht="29.25" customHeight="1" x14ac:dyDescent="0.25">
      <c r="A135" s="30"/>
      <c r="B135" s="22" t="s">
        <v>86</v>
      </c>
      <c r="C135" s="27" t="s">
        <v>85</v>
      </c>
      <c r="D135" s="27" t="s">
        <v>81</v>
      </c>
      <c r="E135" s="27" t="s">
        <v>26</v>
      </c>
      <c r="F135" s="27" t="s">
        <v>173</v>
      </c>
      <c r="G135" s="27" t="s">
        <v>87</v>
      </c>
      <c r="H135" s="36">
        <v>0</v>
      </c>
      <c r="K135" s="478"/>
    </row>
    <row r="136" spans="1:11" ht="21.75" customHeight="1" x14ac:dyDescent="0.25">
      <c r="A136" s="30"/>
      <c r="B136" s="22" t="s">
        <v>58</v>
      </c>
      <c r="C136" s="27" t="s">
        <v>85</v>
      </c>
      <c r="D136" s="27" t="s">
        <v>81</v>
      </c>
      <c r="E136" s="27" t="s">
        <v>26</v>
      </c>
      <c r="F136" s="27" t="s">
        <v>150</v>
      </c>
      <c r="G136" s="27"/>
      <c r="H136" s="36">
        <v>0</v>
      </c>
      <c r="K136" s="478"/>
    </row>
    <row r="137" spans="1:11" ht="22.5" customHeight="1" x14ac:dyDescent="0.25">
      <c r="A137" s="30"/>
      <c r="B137" s="22" t="s">
        <v>227</v>
      </c>
      <c r="C137" s="27" t="s">
        <v>85</v>
      </c>
      <c r="D137" s="27" t="s">
        <v>81</v>
      </c>
      <c r="E137" s="27" t="s">
        <v>26</v>
      </c>
      <c r="F137" s="27" t="s">
        <v>228</v>
      </c>
      <c r="G137" s="27" t="s">
        <v>89</v>
      </c>
      <c r="H137" s="36">
        <v>0</v>
      </c>
      <c r="K137" s="478"/>
    </row>
    <row r="138" spans="1:11" ht="15" customHeight="1" x14ac:dyDescent="0.25">
      <c r="A138" s="25"/>
      <c r="B138" s="22" t="s">
        <v>62</v>
      </c>
      <c r="C138" s="27" t="s">
        <v>85</v>
      </c>
      <c r="D138" s="27" t="s">
        <v>74</v>
      </c>
      <c r="E138" s="27" t="s">
        <v>26</v>
      </c>
      <c r="F138" s="27" t="s">
        <v>150</v>
      </c>
      <c r="G138" s="27"/>
      <c r="H138" s="36">
        <v>3.8</v>
      </c>
      <c r="K138" s="478"/>
    </row>
    <row r="139" spans="1:11" ht="46.5" customHeight="1" x14ac:dyDescent="0.25">
      <c r="A139" s="25"/>
      <c r="B139" s="22" t="s">
        <v>90</v>
      </c>
      <c r="C139" s="27" t="s">
        <v>85</v>
      </c>
      <c r="D139" s="27" t="s">
        <v>74</v>
      </c>
      <c r="E139" s="27" t="s">
        <v>26</v>
      </c>
      <c r="F139" s="27" t="s">
        <v>169</v>
      </c>
      <c r="G139" s="27"/>
      <c r="H139" s="36">
        <v>3.8</v>
      </c>
      <c r="K139" s="478"/>
    </row>
    <row r="140" spans="1:11" ht="27" customHeight="1" x14ac:dyDescent="0.25">
      <c r="A140" s="25"/>
      <c r="B140" s="22" t="s">
        <v>86</v>
      </c>
      <c r="C140" s="27" t="s">
        <v>85</v>
      </c>
      <c r="D140" s="27" t="s">
        <v>74</v>
      </c>
      <c r="E140" s="27" t="s">
        <v>26</v>
      </c>
      <c r="F140" s="27" t="s">
        <v>169</v>
      </c>
      <c r="G140" s="27" t="s">
        <v>87</v>
      </c>
      <c r="H140" s="36">
        <f>прил._7!K40</f>
        <v>3.8</v>
      </c>
      <c r="K140" s="478"/>
    </row>
    <row r="141" spans="1:11" ht="34.5" customHeight="1" x14ac:dyDescent="0.25">
      <c r="A141" s="25"/>
      <c r="B141" s="22" t="s">
        <v>60</v>
      </c>
      <c r="C141" s="27" t="s">
        <v>85</v>
      </c>
      <c r="D141" s="27" t="s">
        <v>92</v>
      </c>
      <c r="E141" s="27" t="s">
        <v>26</v>
      </c>
      <c r="F141" s="27" t="s">
        <v>150</v>
      </c>
      <c r="G141" s="27"/>
      <c r="H141" s="36">
        <f>H143</f>
        <v>10</v>
      </c>
      <c r="K141" s="478"/>
    </row>
    <row r="142" spans="1:11" ht="20.25" customHeight="1" x14ac:dyDescent="0.25">
      <c r="A142" s="25"/>
      <c r="B142" s="22" t="s">
        <v>93</v>
      </c>
      <c r="C142" s="27" t="s">
        <v>85</v>
      </c>
      <c r="D142" s="27" t="s">
        <v>92</v>
      </c>
      <c r="E142" s="27" t="s">
        <v>26</v>
      </c>
      <c r="F142" s="27" t="s">
        <v>170</v>
      </c>
      <c r="G142" s="27"/>
      <c r="H142" s="36">
        <f>H143</f>
        <v>10</v>
      </c>
      <c r="K142" s="478"/>
    </row>
    <row r="143" spans="1:11" ht="22.5" customHeight="1" x14ac:dyDescent="0.25">
      <c r="A143" s="25"/>
      <c r="B143" s="240" t="s">
        <v>88</v>
      </c>
      <c r="C143" s="41" t="s">
        <v>85</v>
      </c>
      <c r="D143" s="41" t="s">
        <v>92</v>
      </c>
      <c r="E143" s="41" t="s">
        <v>26</v>
      </c>
      <c r="F143" s="41" t="s">
        <v>170</v>
      </c>
      <c r="G143" s="41" t="s">
        <v>89</v>
      </c>
      <c r="H143" s="275">
        <f>прил._7!K55</f>
        <v>10</v>
      </c>
      <c r="K143" s="478"/>
    </row>
    <row r="144" spans="1:11" ht="41.25" hidden="1" customHeight="1" x14ac:dyDescent="0.25">
      <c r="A144" s="25"/>
      <c r="B144" s="152" t="s">
        <v>53</v>
      </c>
      <c r="C144" s="40">
        <v>51</v>
      </c>
      <c r="D144" s="41" t="s">
        <v>97</v>
      </c>
      <c r="E144" s="41" t="s">
        <v>26</v>
      </c>
      <c r="F144" s="41" t="s">
        <v>150</v>
      </c>
      <c r="G144" s="41"/>
      <c r="H144" s="36">
        <v>0</v>
      </c>
      <c r="K144" s="478"/>
    </row>
    <row r="145" spans="1:11" ht="27.75" hidden="1" customHeight="1" x14ac:dyDescent="0.25">
      <c r="A145" s="25"/>
      <c r="B145" s="152" t="s">
        <v>54</v>
      </c>
      <c r="C145" s="41" t="s">
        <v>85</v>
      </c>
      <c r="D145" s="41" t="s">
        <v>97</v>
      </c>
      <c r="E145" s="41" t="s">
        <v>26</v>
      </c>
      <c r="F145" s="41" t="s">
        <v>174</v>
      </c>
      <c r="G145" s="27"/>
      <c r="H145" s="36">
        <v>0</v>
      </c>
      <c r="K145" s="478"/>
    </row>
    <row r="146" spans="1:11" ht="33.75" hidden="1" customHeight="1" x14ac:dyDescent="0.25">
      <c r="A146" s="25"/>
      <c r="B146" s="83" t="s">
        <v>86</v>
      </c>
      <c r="C146" s="41" t="s">
        <v>85</v>
      </c>
      <c r="D146" s="41" t="s">
        <v>97</v>
      </c>
      <c r="E146" s="41" t="s">
        <v>26</v>
      </c>
      <c r="F146" s="41" t="s">
        <v>174</v>
      </c>
      <c r="G146" s="41" t="s">
        <v>87</v>
      </c>
      <c r="H146" s="36">
        <v>0</v>
      </c>
      <c r="K146" s="478"/>
    </row>
    <row r="147" spans="1:11" ht="16.5" hidden="1" customHeight="1" x14ac:dyDescent="0.25">
      <c r="A147" s="26"/>
      <c r="B147" s="29" t="s">
        <v>61</v>
      </c>
      <c r="C147" s="27" t="s">
        <v>85</v>
      </c>
      <c r="D147" s="27" t="s">
        <v>94</v>
      </c>
      <c r="E147" s="27" t="s">
        <v>26</v>
      </c>
      <c r="F147" s="27" t="s">
        <v>150</v>
      </c>
      <c r="G147" s="27"/>
      <c r="H147" s="36">
        <v>0</v>
      </c>
      <c r="K147" s="478"/>
    </row>
    <row r="148" spans="1:11" ht="45.75" hidden="1" customHeight="1" x14ac:dyDescent="0.25">
      <c r="A148" s="30"/>
      <c r="B148" s="130" t="s">
        <v>95</v>
      </c>
      <c r="C148" s="27" t="s">
        <v>85</v>
      </c>
      <c r="D148" s="27" t="s">
        <v>94</v>
      </c>
      <c r="E148" s="27" t="s">
        <v>26</v>
      </c>
      <c r="F148" s="27" t="s">
        <v>152</v>
      </c>
      <c r="G148" s="27"/>
      <c r="H148" s="36">
        <v>0</v>
      </c>
      <c r="K148" s="478"/>
    </row>
    <row r="149" spans="1:11" ht="76.5" hidden="1" customHeight="1" x14ac:dyDescent="0.25">
      <c r="A149" s="30"/>
      <c r="B149" s="22" t="s">
        <v>82</v>
      </c>
      <c r="C149" s="27" t="s">
        <v>85</v>
      </c>
      <c r="D149" s="27" t="s">
        <v>94</v>
      </c>
      <c r="E149" s="27" t="s">
        <v>26</v>
      </c>
      <c r="F149" s="27" t="s">
        <v>152</v>
      </c>
      <c r="G149" s="27" t="s">
        <v>83</v>
      </c>
      <c r="H149" s="36">
        <v>0</v>
      </c>
      <c r="K149" s="478"/>
    </row>
    <row r="150" spans="1:11" ht="69" hidden="1" customHeight="1" x14ac:dyDescent="0.25">
      <c r="A150" s="30"/>
      <c r="B150" s="22" t="s">
        <v>86</v>
      </c>
      <c r="C150" s="27" t="s">
        <v>85</v>
      </c>
      <c r="D150" s="27" t="s">
        <v>94</v>
      </c>
      <c r="E150" s="27" t="s">
        <v>26</v>
      </c>
      <c r="F150" s="27" t="s">
        <v>152</v>
      </c>
      <c r="G150" s="27" t="s">
        <v>87</v>
      </c>
      <c r="H150" s="36">
        <v>0</v>
      </c>
      <c r="K150" s="478"/>
    </row>
    <row r="151" spans="1:11" hidden="1" x14ac:dyDescent="0.25">
      <c r="A151" s="30"/>
      <c r="B151" s="131" t="s">
        <v>88</v>
      </c>
      <c r="C151" s="27" t="s">
        <v>85</v>
      </c>
      <c r="D151" s="27" t="s">
        <v>94</v>
      </c>
      <c r="E151" s="27" t="s">
        <v>26</v>
      </c>
      <c r="F151" s="27" t="s">
        <v>152</v>
      </c>
      <c r="G151" s="27" t="s">
        <v>89</v>
      </c>
      <c r="H151" s="36">
        <v>0</v>
      </c>
      <c r="K151" s="478"/>
    </row>
    <row r="152" spans="1:11" s="32" customFormat="1" ht="34.5" customHeight="1" x14ac:dyDescent="0.25">
      <c r="A152" s="30"/>
      <c r="B152" s="132" t="s">
        <v>53</v>
      </c>
      <c r="C152" s="27" t="s">
        <v>85</v>
      </c>
      <c r="D152" s="27" t="s">
        <v>97</v>
      </c>
      <c r="E152" s="27" t="s">
        <v>26</v>
      </c>
      <c r="F152" s="27" t="s">
        <v>150</v>
      </c>
      <c r="G152" s="27"/>
      <c r="H152" s="36">
        <f>H156+H154</f>
        <v>391</v>
      </c>
      <c r="K152" s="478"/>
    </row>
    <row r="153" spans="1:11" s="32" customFormat="1" ht="23.25" hidden="1" customHeight="1" x14ac:dyDescent="0.25">
      <c r="A153" s="30"/>
      <c r="B153" s="236" t="s">
        <v>54</v>
      </c>
      <c r="C153" s="237" t="s">
        <v>85</v>
      </c>
      <c r="D153" s="237" t="s">
        <v>97</v>
      </c>
      <c r="E153" s="237" t="s">
        <v>26</v>
      </c>
      <c r="F153" s="237" t="s">
        <v>174</v>
      </c>
      <c r="G153" s="237"/>
      <c r="H153" s="238"/>
      <c r="K153" s="478"/>
    </row>
    <row r="154" spans="1:11" s="32" customFormat="1" ht="28.5" hidden="1" customHeight="1" x14ac:dyDescent="0.25">
      <c r="A154" s="30"/>
      <c r="B154" s="236" t="s">
        <v>86</v>
      </c>
      <c r="C154" s="237" t="s">
        <v>85</v>
      </c>
      <c r="D154" s="237" t="s">
        <v>97</v>
      </c>
      <c r="E154" s="237" t="s">
        <v>26</v>
      </c>
      <c r="F154" s="237" t="s">
        <v>174</v>
      </c>
      <c r="G154" s="237" t="s">
        <v>87</v>
      </c>
      <c r="H154" s="238"/>
      <c r="K154" s="478"/>
    </row>
    <row r="155" spans="1:11" x14ac:dyDescent="0.25">
      <c r="A155" s="30"/>
      <c r="B155" s="130" t="s">
        <v>127</v>
      </c>
      <c r="C155" s="27" t="s">
        <v>85</v>
      </c>
      <c r="D155" s="27" t="s">
        <v>97</v>
      </c>
      <c r="E155" s="27" t="s">
        <v>26</v>
      </c>
      <c r="F155" s="27" t="s">
        <v>171</v>
      </c>
      <c r="G155" s="27"/>
      <c r="H155" s="36">
        <v>391</v>
      </c>
      <c r="K155" s="478"/>
    </row>
    <row r="156" spans="1:11" ht="30" x14ac:dyDescent="0.25">
      <c r="A156" s="30"/>
      <c r="B156" s="130" t="s">
        <v>128</v>
      </c>
      <c r="C156" s="27" t="s">
        <v>85</v>
      </c>
      <c r="D156" s="27" t="s">
        <v>97</v>
      </c>
      <c r="E156" s="27" t="s">
        <v>26</v>
      </c>
      <c r="F156" s="27" t="s">
        <v>171</v>
      </c>
      <c r="G156" s="27" t="s">
        <v>129</v>
      </c>
      <c r="H156" s="36">
        <f>прил._7!K157</f>
        <v>391</v>
      </c>
      <c r="K156" s="497"/>
    </row>
    <row r="157" spans="1:11" x14ac:dyDescent="0.25">
      <c r="A157" s="30"/>
      <c r="B157" s="169" t="s">
        <v>58</v>
      </c>
      <c r="C157" s="41" t="s">
        <v>85</v>
      </c>
      <c r="D157" s="41" t="s">
        <v>72</v>
      </c>
      <c r="E157" s="41" t="s">
        <v>26</v>
      </c>
      <c r="F157" s="41" t="s">
        <v>150</v>
      </c>
      <c r="G157" s="41"/>
      <c r="H157" s="116">
        <f>H160</f>
        <v>0</v>
      </c>
      <c r="K157" s="497"/>
    </row>
    <row r="158" spans="1:11" ht="30" x14ac:dyDescent="0.25">
      <c r="A158" s="30"/>
      <c r="B158" s="169" t="s">
        <v>53</v>
      </c>
      <c r="C158" s="41" t="s">
        <v>85</v>
      </c>
      <c r="D158" s="41" t="s">
        <v>97</v>
      </c>
      <c r="E158" s="41" t="s">
        <v>26</v>
      </c>
      <c r="F158" s="41" t="s">
        <v>150</v>
      </c>
      <c r="G158" s="41"/>
      <c r="H158" s="116">
        <f>H160</f>
        <v>0</v>
      </c>
      <c r="K158" s="497"/>
    </row>
    <row r="159" spans="1:11" x14ac:dyDescent="0.25">
      <c r="A159" s="30"/>
      <c r="B159" s="169" t="s">
        <v>54</v>
      </c>
      <c r="C159" s="41" t="s">
        <v>85</v>
      </c>
      <c r="D159" s="41" t="s">
        <v>97</v>
      </c>
      <c r="E159" s="41" t="s">
        <v>26</v>
      </c>
      <c r="F159" s="41" t="s">
        <v>174</v>
      </c>
      <c r="G159" s="88"/>
      <c r="H159" s="116">
        <f>H160</f>
        <v>0</v>
      </c>
      <c r="K159" s="497"/>
    </row>
    <row r="160" spans="1:11" ht="30" x14ac:dyDescent="0.25">
      <c r="A160" s="239"/>
      <c r="B160" s="240" t="s">
        <v>86</v>
      </c>
      <c r="C160" s="241" t="s">
        <v>85</v>
      </c>
      <c r="D160" s="241" t="s">
        <v>97</v>
      </c>
      <c r="E160" s="241" t="s">
        <v>26</v>
      </c>
      <c r="F160" s="241" t="s">
        <v>174</v>
      </c>
      <c r="G160" s="242" t="s">
        <v>87</v>
      </c>
      <c r="H160" s="243">
        <f>прил._7!K68</f>
        <v>0</v>
      </c>
      <c r="K160" s="497"/>
    </row>
    <row r="161" spans="1:256" x14ac:dyDescent="0.25">
      <c r="A161" s="30"/>
      <c r="B161" s="86" t="s">
        <v>527</v>
      </c>
      <c r="C161" s="241" t="s">
        <v>85</v>
      </c>
      <c r="D161" s="241" t="s">
        <v>181</v>
      </c>
      <c r="E161" s="241" t="s">
        <v>26</v>
      </c>
      <c r="F161" s="241" t="s">
        <v>150</v>
      </c>
      <c r="G161" s="242"/>
      <c r="H161" s="243">
        <f>H163</f>
        <v>48.2</v>
      </c>
      <c r="K161" s="497"/>
    </row>
    <row r="162" spans="1:256" ht="60" x14ac:dyDescent="0.25">
      <c r="A162" s="30"/>
      <c r="B162" s="86" t="s">
        <v>528</v>
      </c>
      <c r="C162" s="241" t="s">
        <v>85</v>
      </c>
      <c r="D162" s="241" t="s">
        <v>181</v>
      </c>
      <c r="E162" s="241" t="s">
        <v>26</v>
      </c>
      <c r="F162" s="241" t="s">
        <v>150</v>
      </c>
      <c r="G162" s="242"/>
      <c r="H162" s="243">
        <v>0</v>
      </c>
      <c r="K162" s="497"/>
    </row>
    <row r="163" spans="1:256" x14ac:dyDescent="0.25">
      <c r="A163" s="30"/>
      <c r="B163" s="411" t="s">
        <v>76</v>
      </c>
      <c r="C163" s="241" t="s">
        <v>85</v>
      </c>
      <c r="D163" s="241" t="s">
        <v>181</v>
      </c>
      <c r="E163" s="241" t="s">
        <v>26</v>
      </c>
      <c r="F163" s="241" t="s">
        <v>529</v>
      </c>
      <c r="G163" s="242" t="s">
        <v>77</v>
      </c>
      <c r="H163" s="243">
        <f>прил._7!K43</f>
        <v>48.2</v>
      </c>
      <c r="K163" s="497"/>
    </row>
    <row r="164" spans="1:256" ht="45" x14ac:dyDescent="0.25">
      <c r="A164" s="30"/>
      <c r="B164" s="86" t="s">
        <v>530</v>
      </c>
      <c r="C164" s="241" t="s">
        <v>85</v>
      </c>
      <c r="D164" s="241" t="s">
        <v>181</v>
      </c>
      <c r="E164" s="241" t="s">
        <v>26</v>
      </c>
      <c r="F164" s="241" t="s">
        <v>150</v>
      </c>
      <c r="G164" s="242"/>
      <c r="H164" s="243">
        <f>H165</f>
        <v>37.200000000000003</v>
      </c>
      <c r="K164" s="497"/>
    </row>
    <row r="165" spans="1:256" x14ac:dyDescent="0.25">
      <c r="A165" s="30"/>
      <c r="B165" s="411" t="s">
        <v>76</v>
      </c>
      <c r="C165" s="241" t="s">
        <v>85</v>
      </c>
      <c r="D165" s="241" t="s">
        <v>181</v>
      </c>
      <c r="E165" s="241" t="s">
        <v>26</v>
      </c>
      <c r="F165" s="241" t="s">
        <v>531</v>
      </c>
      <c r="G165" s="242" t="s">
        <v>77</v>
      </c>
      <c r="H165" s="243">
        <f>прил._7!K45</f>
        <v>37.200000000000003</v>
      </c>
      <c r="K165" s="497"/>
    </row>
    <row r="166" spans="1:256" ht="31.5" x14ac:dyDescent="0.25">
      <c r="A166" s="30"/>
      <c r="B166" s="272" t="s">
        <v>232</v>
      </c>
      <c r="C166" s="273" t="s">
        <v>230</v>
      </c>
      <c r="D166" s="273" t="s">
        <v>72</v>
      </c>
      <c r="E166" s="273" t="s">
        <v>26</v>
      </c>
      <c r="F166" s="273" t="s">
        <v>150</v>
      </c>
      <c r="G166" s="273"/>
      <c r="H166" s="274">
        <f>H169</f>
        <v>10</v>
      </c>
      <c r="K166" s="497"/>
    </row>
    <row r="167" spans="1:256" ht="31.5" x14ac:dyDescent="0.25">
      <c r="A167" s="30"/>
      <c r="B167" s="235" t="s">
        <v>233</v>
      </c>
      <c r="C167" s="244" t="s">
        <v>230</v>
      </c>
      <c r="D167" s="431" t="s">
        <v>74</v>
      </c>
      <c r="E167" s="431" t="s">
        <v>26</v>
      </c>
      <c r="F167" s="431" t="s">
        <v>150</v>
      </c>
      <c r="G167" s="431"/>
      <c r="H167" s="432">
        <f>H169</f>
        <v>10</v>
      </c>
      <c r="K167" s="497"/>
    </row>
    <row r="168" spans="1:256" ht="31.5" x14ac:dyDescent="0.25">
      <c r="A168" s="30"/>
      <c r="B168" s="235" t="s">
        <v>234</v>
      </c>
      <c r="C168" s="244" t="s">
        <v>230</v>
      </c>
      <c r="D168" s="431" t="s">
        <v>74</v>
      </c>
      <c r="E168" s="431" t="s">
        <v>26</v>
      </c>
      <c r="F168" s="431" t="s">
        <v>150</v>
      </c>
      <c r="G168" s="431"/>
      <c r="H168" s="432">
        <f>H169</f>
        <v>10</v>
      </c>
      <c r="K168" s="497"/>
    </row>
    <row r="169" spans="1:256" ht="47.25" x14ac:dyDescent="0.25">
      <c r="A169" s="30"/>
      <c r="B169" s="349" t="s">
        <v>235</v>
      </c>
      <c r="C169" s="350" t="s">
        <v>230</v>
      </c>
      <c r="D169" s="431" t="s">
        <v>74</v>
      </c>
      <c r="E169" s="431" t="s">
        <v>26</v>
      </c>
      <c r="F169" s="431" t="s">
        <v>168</v>
      </c>
      <c r="G169" s="431" t="s">
        <v>87</v>
      </c>
      <c r="H169" s="432">
        <v>10</v>
      </c>
      <c r="K169" s="497"/>
    </row>
    <row r="170" spans="1:256" ht="47.25" hidden="1" x14ac:dyDescent="0.25">
      <c r="A170" s="30"/>
      <c r="B170" s="349" t="s">
        <v>235</v>
      </c>
      <c r="C170" s="350" t="s">
        <v>230</v>
      </c>
      <c r="D170" s="431" t="s">
        <v>74</v>
      </c>
      <c r="E170" s="431" t="s">
        <v>26</v>
      </c>
      <c r="F170" s="431" t="s">
        <v>168</v>
      </c>
      <c r="G170" s="431" t="s">
        <v>87</v>
      </c>
      <c r="H170" s="432">
        <f>прил._7!K19</f>
        <v>70</v>
      </c>
      <c r="K170" s="497"/>
    </row>
    <row r="171" spans="1:256" ht="83.25" hidden="1" customHeight="1" x14ac:dyDescent="0.25">
      <c r="A171" s="30"/>
      <c r="B171" s="349" t="s">
        <v>235</v>
      </c>
      <c r="C171" s="350" t="s">
        <v>230</v>
      </c>
      <c r="D171" s="431" t="s">
        <v>74</v>
      </c>
      <c r="E171" s="431" t="s">
        <v>26</v>
      </c>
      <c r="F171" s="431" t="s">
        <v>168</v>
      </c>
      <c r="G171" s="431" t="s">
        <v>87</v>
      </c>
      <c r="H171" s="432">
        <f>прил._7!K20</f>
        <v>70</v>
      </c>
      <c r="K171" s="497"/>
    </row>
    <row r="172" spans="1:256" ht="47.25" hidden="1" x14ac:dyDescent="0.25">
      <c r="A172" s="30"/>
      <c r="B172" s="349" t="s">
        <v>235</v>
      </c>
      <c r="C172" s="350" t="s">
        <v>230</v>
      </c>
      <c r="D172" s="431" t="s">
        <v>74</v>
      </c>
      <c r="E172" s="431" t="s">
        <v>26</v>
      </c>
      <c r="F172" s="431" t="s">
        <v>168</v>
      </c>
      <c r="G172" s="431" t="s">
        <v>87</v>
      </c>
      <c r="H172" s="432">
        <f>прил._7!K21</f>
        <v>70</v>
      </c>
      <c r="K172" s="497"/>
    </row>
    <row r="173" spans="1:256" s="189" customFormat="1" ht="47.25" hidden="1" x14ac:dyDescent="0.25">
      <c r="A173" s="30"/>
      <c r="B173" s="349" t="s">
        <v>235</v>
      </c>
      <c r="C173" s="350" t="s">
        <v>230</v>
      </c>
      <c r="D173" s="431" t="s">
        <v>74</v>
      </c>
      <c r="E173" s="431" t="s">
        <v>26</v>
      </c>
      <c r="F173" s="431" t="s">
        <v>168</v>
      </c>
      <c r="G173" s="431" t="s">
        <v>87</v>
      </c>
      <c r="H173" s="432">
        <f>прил._7!K22</f>
        <v>70</v>
      </c>
      <c r="I173" s="224"/>
      <c r="J173" s="224"/>
      <c r="K173" s="500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24"/>
      <c r="Z173" s="224"/>
      <c r="AA173" s="224"/>
      <c r="AB173" s="224"/>
      <c r="AC173" s="224"/>
      <c r="AD173" s="224"/>
      <c r="AE173" s="224"/>
      <c r="AF173" s="224"/>
      <c r="AG173" s="224"/>
      <c r="AH173" s="224"/>
      <c r="AI173" s="224"/>
      <c r="AJ173" s="224"/>
      <c r="AK173" s="224"/>
      <c r="AL173" s="224"/>
      <c r="AM173" s="224"/>
      <c r="AN173" s="224"/>
      <c r="AO173" s="224"/>
      <c r="AP173" s="224"/>
      <c r="AQ173" s="224"/>
      <c r="AR173" s="224"/>
      <c r="AS173" s="224"/>
      <c r="AT173" s="224"/>
      <c r="AU173" s="224"/>
      <c r="AV173" s="224"/>
      <c r="AW173" s="224"/>
      <c r="AX173" s="224"/>
      <c r="AY173" s="224"/>
      <c r="AZ173" s="224"/>
      <c r="BA173" s="224"/>
      <c r="BB173" s="224"/>
      <c r="BC173" s="224"/>
      <c r="BD173" s="224"/>
      <c r="BE173" s="224"/>
      <c r="BF173" s="224"/>
      <c r="BG173" s="224"/>
      <c r="BH173" s="224"/>
      <c r="BI173" s="224"/>
      <c r="BJ173" s="224"/>
      <c r="BK173" s="224"/>
      <c r="BL173" s="224"/>
      <c r="BM173" s="224"/>
      <c r="BN173" s="224"/>
      <c r="BO173" s="224"/>
      <c r="BP173" s="224"/>
      <c r="BQ173" s="224"/>
      <c r="BR173" s="224"/>
      <c r="BS173" s="224"/>
      <c r="BT173" s="224"/>
      <c r="BU173" s="224"/>
      <c r="BV173" s="224"/>
      <c r="BW173" s="224"/>
      <c r="BX173" s="224"/>
      <c r="BY173" s="224"/>
      <c r="BZ173" s="224"/>
      <c r="CA173" s="224"/>
      <c r="CB173" s="224"/>
      <c r="CC173" s="224"/>
      <c r="CD173" s="224"/>
      <c r="CE173" s="224"/>
      <c r="CF173" s="224"/>
      <c r="CG173" s="224"/>
      <c r="CH173" s="224"/>
      <c r="CI173" s="224"/>
      <c r="CJ173" s="224"/>
      <c r="CK173" s="224"/>
      <c r="CL173" s="224"/>
      <c r="CM173" s="224"/>
      <c r="CN173" s="224"/>
      <c r="CO173" s="224"/>
      <c r="CP173" s="224"/>
      <c r="CQ173" s="224"/>
      <c r="CR173" s="224"/>
      <c r="CS173" s="224"/>
      <c r="CT173" s="224"/>
      <c r="CU173" s="224"/>
      <c r="CV173" s="224"/>
      <c r="CW173" s="224"/>
      <c r="CX173" s="224"/>
      <c r="CY173" s="224"/>
      <c r="CZ173" s="224"/>
      <c r="DA173" s="224"/>
      <c r="DB173" s="224"/>
      <c r="DC173" s="224"/>
      <c r="DD173" s="224"/>
      <c r="DE173" s="224"/>
      <c r="DF173" s="224"/>
      <c r="DG173" s="224"/>
      <c r="DH173" s="224"/>
      <c r="DI173" s="224"/>
      <c r="DJ173" s="224"/>
      <c r="DK173" s="224"/>
      <c r="DL173" s="224"/>
      <c r="DM173" s="224"/>
      <c r="DN173" s="224"/>
      <c r="DO173" s="224"/>
      <c r="DP173" s="224"/>
      <c r="DQ173" s="224"/>
      <c r="DR173" s="224"/>
      <c r="DS173" s="224"/>
      <c r="DT173" s="224"/>
      <c r="DU173" s="224"/>
      <c r="DV173" s="224"/>
      <c r="DW173" s="224"/>
      <c r="DX173" s="224"/>
      <c r="DY173" s="224"/>
      <c r="DZ173" s="224"/>
      <c r="EA173" s="224"/>
      <c r="EB173" s="224"/>
      <c r="EC173" s="224"/>
      <c r="ED173" s="224"/>
      <c r="EE173" s="224"/>
      <c r="EF173" s="224"/>
      <c r="EG173" s="224"/>
      <c r="EH173" s="224"/>
      <c r="EI173" s="224"/>
      <c r="EJ173" s="224"/>
      <c r="EK173" s="224"/>
      <c r="EL173" s="224"/>
      <c r="EM173" s="224"/>
      <c r="EN173" s="224"/>
      <c r="EO173" s="224"/>
      <c r="EP173" s="224"/>
      <c r="EQ173" s="224"/>
      <c r="ER173" s="224"/>
      <c r="ES173" s="224"/>
      <c r="ET173" s="224"/>
      <c r="EU173" s="224"/>
      <c r="EV173" s="224"/>
      <c r="EW173" s="224"/>
      <c r="EX173" s="224"/>
      <c r="EY173" s="224"/>
      <c r="EZ173" s="224"/>
      <c r="FA173" s="224"/>
      <c r="FB173" s="224"/>
      <c r="FC173" s="224"/>
      <c r="FD173" s="224"/>
      <c r="FE173" s="224"/>
      <c r="FF173" s="224"/>
      <c r="FG173" s="224"/>
      <c r="FH173" s="224"/>
      <c r="FI173" s="224"/>
      <c r="FJ173" s="224"/>
      <c r="FK173" s="224"/>
      <c r="FL173" s="224"/>
      <c r="FM173" s="224"/>
      <c r="FN173" s="224"/>
      <c r="FO173" s="224"/>
      <c r="FP173" s="224"/>
      <c r="FQ173" s="224"/>
      <c r="FR173" s="224"/>
      <c r="FS173" s="224"/>
      <c r="FT173" s="224"/>
      <c r="FU173" s="224"/>
      <c r="FV173" s="224"/>
      <c r="FW173" s="224"/>
      <c r="FX173" s="224"/>
      <c r="FY173" s="224"/>
      <c r="FZ173" s="224"/>
      <c r="GA173" s="224"/>
      <c r="GB173" s="224"/>
      <c r="GC173" s="224"/>
      <c r="GD173" s="224"/>
      <c r="GE173" s="224"/>
      <c r="GF173" s="224"/>
      <c r="GG173" s="224"/>
      <c r="GH173" s="224"/>
      <c r="GI173" s="224"/>
      <c r="GJ173" s="224"/>
      <c r="GK173" s="224"/>
      <c r="GL173" s="224"/>
      <c r="GM173" s="224"/>
      <c r="GN173" s="224"/>
      <c r="GO173" s="224"/>
      <c r="GP173" s="224"/>
      <c r="GQ173" s="224"/>
      <c r="GR173" s="224"/>
      <c r="GS173" s="224"/>
      <c r="GT173" s="224"/>
      <c r="GU173" s="224"/>
      <c r="GV173" s="224"/>
      <c r="GW173" s="224"/>
      <c r="GX173" s="224"/>
      <c r="GY173" s="224"/>
      <c r="GZ173" s="224"/>
      <c r="HA173" s="224"/>
      <c r="HB173" s="224"/>
      <c r="HC173" s="224"/>
      <c r="HD173" s="224"/>
      <c r="HE173" s="224"/>
      <c r="HF173" s="224"/>
      <c r="HG173" s="224"/>
      <c r="HH173" s="224"/>
      <c r="HI173" s="224"/>
      <c r="HJ173" s="224"/>
      <c r="HK173" s="224"/>
      <c r="HL173" s="224"/>
      <c r="HM173" s="224"/>
      <c r="HN173" s="224"/>
      <c r="HO173" s="224"/>
      <c r="HP173" s="224"/>
      <c r="HQ173" s="224"/>
      <c r="HR173" s="224"/>
      <c r="HS173" s="224"/>
      <c r="HT173" s="224"/>
      <c r="HU173" s="224"/>
      <c r="HV173" s="224"/>
      <c r="HW173" s="224"/>
      <c r="HX173" s="224"/>
      <c r="HY173" s="224"/>
      <c r="HZ173" s="224"/>
      <c r="IA173" s="224"/>
      <c r="IB173" s="224"/>
      <c r="IC173" s="224"/>
      <c r="ID173" s="224"/>
      <c r="IE173" s="224"/>
      <c r="IF173" s="224"/>
      <c r="IG173" s="224"/>
      <c r="IH173" s="224"/>
      <c r="II173" s="224"/>
      <c r="IJ173" s="224"/>
      <c r="IK173" s="224"/>
      <c r="IL173" s="224"/>
      <c r="IM173" s="224"/>
      <c r="IN173" s="224"/>
      <c r="IO173" s="224"/>
      <c r="IP173" s="224"/>
      <c r="IQ173" s="224"/>
      <c r="IR173" s="224"/>
      <c r="IS173" s="224"/>
      <c r="IT173" s="224"/>
      <c r="IU173" s="224"/>
      <c r="IV173" s="224"/>
    </row>
    <row r="174" spans="1:256" customFormat="1" ht="43.5" hidden="1" customHeight="1" x14ac:dyDescent="0.25">
      <c r="A174" s="30"/>
      <c r="B174" s="349" t="s">
        <v>235</v>
      </c>
      <c r="C174" s="350" t="s">
        <v>230</v>
      </c>
      <c r="D174" s="431" t="s">
        <v>74</v>
      </c>
      <c r="E174" s="431" t="s">
        <v>26</v>
      </c>
      <c r="F174" s="431" t="s">
        <v>168</v>
      </c>
      <c r="G174" s="431" t="s">
        <v>87</v>
      </c>
      <c r="H174" s="432">
        <f>прил._7!K23</f>
        <v>70</v>
      </c>
      <c r="I174" s="225"/>
      <c r="J174" s="225"/>
      <c r="K174" s="501"/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25"/>
      <c r="AK174" s="225"/>
      <c r="AL174" s="225"/>
      <c r="AM174" s="225"/>
      <c r="AN174" s="225"/>
      <c r="AO174" s="225"/>
      <c r="AP174" s="225"/>
      <c r="AQ174" s="225"/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5"/>
      <c r="BF174" s="225"/>
      <c r="BG174" s="225"/>
      <c r="BH174" s="225"/>
      <c r="BI174" s="225"/>
      <c r="BJ174" s="225"/>
      <c r="BK174" s="225"/>
      <c r="BL174" s="225"/>
      <c r="BM174" s="225"/>
      <c r="BN174" s="225"/>
      <c r="BO174" s="225"/>
      <c r="BP174" s="225"/>
      <c r="BQ174" s="225"/>
      <c r="BR174" s="225"/>
      <c r="BS174" s="225"/>
      <c r="BT174" s="225"/>
      <c r="BU174" s="225"/>
      <c r="BV174" s="225"/>
      <c r="BW174" s="225"/>
      <c r="BX174" s="225"/>
      <c r="BY174" s="225"/>
      <c r="BZ174" s="225"/>
      <c r="CA174" s="225"/>
      <c r="CB174" s="225"/>
      <c r="CC174" s="225"/>
      <c r="CD174" s="225"/>
      <c r="CE174" s="225"/>
      <c r="CF174" s="225"/>
      <c r="CG174" s="225"/>
      <c r="CH174" s="225"/>
      <c r="CI174" s="225"/>
      <c r="CJ174" s="225"/>
      <c r="CK174" s="225"/>
      <c r="CL174" s="225"/>
      <c r="CM174" s="225"/>
      <c r="CN174" s="225"/>
      <c r="CO174" s="225"/>
      <c r="CP174" s="225"/>
      <c r="CQ174" s="225"/>
      <c r="CR174" s="225"/>
      <c r="CS174" s="225"/>
      <c r="CT174" s="225"/>
      <c r="CU174" s="225"/>
      <c r="CV174" s="225"/>
      <c r="CW174" s="225"/>
      <c r="CX174" s="225"/>
      <c r="CY174" s="225"/>
      <c r="CZ174" s="225"/>
      <c r="DA174" s="225"/>
      <c r="DB174" s="225"/>
      <c r="DC174" s="225"/>
      <c r="DD174" s="225"/>
      <c r="DE174" s="225"/>
      <c r="DF174" s="225"/>
      <c r="DG174" s="225"/>
      <c r="DH174" s="225"/>
      <c r="DI174" s="225"/>
      <c r="DJ174" s="225"/>
      <c r="DK174" s="225"/>
      <c r="DL174" s="225"/>
      <c r="DM174" s="225"/>
      <c r="DN174" s="225"/>
      <c r="DO174" s="225"/>
      <c r="DP174" s="225"/>
      <c r="DQ174" s="225"/>
      <c r="DR174" s="225"/>
      <c r="DS174" s="225"/>
      <c r="DT174" s="225"/>
      <c r="DU174" s="225"/>
      <c r="DV174" s="225"/>
      <c r="DW174" s="225"/>
      <c r="DX174" s="225"/>
      <c r="DY174" s="225"/>
      <c r="DZ174" s="225"/>
      <c r="EA174" s="225"/>
      <c r="EB174" s="225"/>
      <c r="EC174" s="225"/>
      <c r="ED174" s="225"/>
      <c r="EE174" s="225"/>
      <c r="EF174" s="225"/>
      <c r="EG174" s="225"/>
      <c r="EH174" s="225"/>
      <c r="EI174" s="225"/>
      <c r="EJ174" s="225"/>
      <c r="EK174" s="225"/>
      <c r="EL174" s="225"/>
      <c r="EM174" s="225"/>
      <c r="EN174" s="225"/>
      <c r="EO174" s="225"/>
      <c r="EP174" s="225"/>
      <c r="EQ174" s="225"/>
      <c r="ER174" s="225"/>
      <c r="ES174" s="225"/>
      <c r="ET174" s="225"/>
      <c r="EU174" s="225"/>
      <c r="EV174" s="225"/>
      <c r="EW174" s="225"/>
      <c r="EX174" s="225"/>
      <c r="EY174" s="225"/>
      <c r="EZ174" s="225"/>
      <c r="FA174" s="225"/>
      <c r="FB174" s="225"/>
      <c r="FC174" s="225"/>
      <c r="FD174" s="225"/>
      <c r="FE174" s="225"/>
      <c r="FF174" s="225"/>
      <c r="FG174" s="225"/>
      <c r="FH174" s="225"/>
      <c r="FI174" s="225"/>
      <c r="FJ174" s="225"/>
      <c r="FK174" s="225"/>
      <c r="FL174" s="225"/>
      <c r="FM174" s="225"/>
      <c r="FN174" s="225"/>
      <c r="FO174" s="225"/>
      <c r="FP174" s="225"/>
      <c r="FQ174" s="225"/>
      <c r="FR174" s="225"/>
      <c r="FS174" s="225"/>
      <c r="FT174" s="225"/>
      <c r="FU174" s="225"/>
      <c r="FV174" s="225"/>
      <c r="FW174" s="225"/>
      <c r="FX174" s="225"/>
      <c r="FY174" s="225"/>
      <c r="FZ174" s="225"/>
      <c r="GA174" s="225"/>
      <c r="GB174" s="225"/>
      <c r="GC174" s="225"/>
      <c r="GD174" s="225"/>
      <c r="GE174" s="225"/>
      <c r="GF174" s="225"/>
      <c r="GG174" s="225"/>
      <c r="GH174" s="225"/>
      <c r="GI174" s="225"/>
      <c r="GJ174" s="225"/>
      <c r="GK174" s="225"/>
      <c r="GL174" s="225"/>
      <c r="GM174" s="225"/>
      <c r="GN174" s="225"/>
      <c r="GO174" s="225"/>
      <c r="GP174" s="225"/>
      <c r="GQ174" s="225"/>
      <c r="GR174" s="225"/>
      <c r="GS174" s="225"/>
      <c r="GT174" s="225"/>
      <c r="GU174" s="225"/>
      <c r="GV174" s="225"/>
      <c r="GW174" s="225"/>
      <c r="GX174" s="225"/>
      <c r="GY174" s="225"/>
      <c r="GZ174" s="225"/>
      <c r="HA174" s="225"/>
      <c r="HB174" s="225"/>
      <c r="HC174" s="225"/>
      <c r="HD174" s="225"/>
      <c r="HE174" s="225"/>
      <c r="HF174" s="225"/>
      <c r="HG174" s="225"/>
      <c r="HH174" s="225"/>
      <c r="HI174" s="225"/>
      <c r="HJ174" s="225"/>
      <c r="HK174" s="225"/>
      <c r="HL174" s="225"/>
      <c r="HM174" s="225"/>
      <c r="HN174" s="225"/>
      <c r="HO174" s="225"/>
      <c r="HP174" s="225"/>
      <c r="HQ174" s="225"/>
      <c r="HR174" s="225"/>
      <c r="HS174" s="225"/>
      <c r="HT174" s="225"/>
      <c r="HU174" s="225"/>
      <c r="HV174" s="225"/>
      <c r="HW174" s="225"/>
      <c r="HX174" s="225"/>
      <c r="HY174" s="225"/>
      <c r="HZ174" s="225"/>
      <c r="IA174" s="225"/>
      <c r="IB174" s="225"/>
      <c r="IC174" s="225"/>
      <c r="ID174" s="225"/>
      <c r="IE174" s="225"/>
      <c r="IF174" s="225"/>
      <c r="IG174" s="225"/>
      <c r="IH174" s="225"/>
      <c r="II174" s="225"/>
      <c r="IJ174" s="225"/>
      <c r="IK174" s="225"/>
      <c r="IL174" s="225"/>
      <c r="IM174" s="225"/>
      <c r="IN174" s="225"/>
      <c r="IO174" s="225"/>
      <c r="IP174" s="225"/>
      <c r="IQ174" s="225"/>
      <c r="IR174" s="225"/>
      <c r="IS174" s="225"/>
      <c r="IT174" s="225"/>
      <c r="IU174" s="225"/>
      <c r="IV174" s="225"/>
    </row>
    <row r="175" spans="1:256" customFormat="1" ht="47.25" hidden="1" x14ac:dyDescent="0.25">
      <c r="A175" s="30"/>
      <c r="B175" s="349" t="s">
        <v>235</v>
      </c>
      <c r="C175" s="350" t="s">
        <v>230</v>
      </c>
      <c r="D175" s="431" t="s">
        <v>74</v>
      </c>
      <c r="E175" s="431" t="s">
        <v>26</v>
      </c>
      <c r="F175" s="431" t="s">
        <v>168</v>
      </c>
      <c r="G175" s="431" t="s">
        <v>87</v>
      </c>
      <c r="H175" s="432">
        <f>прил._7!K24</f>
        <v>22291.1</v>
      </c>
      <c r="I175" s="225"/>
      <c r="J175" s="225"/>
      <c r="K175" s="501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25"/>
      <c r="Z175" s="225"/>
      <c r="AA175" s="225"/>
      <c r="AB175" s="225"/>
      <c r="AC175" s="225"/>
      <c r="AD175" s="225"/>
      <c r="AE175" s="225"/>
      <c r="AF175" s="225"/>
      <c r="AG175" s="225"/>
      <c r="AH175" s="225"/>
      <c r="AI175" s="225"/>
      <c r="AJ175" s="225"/>
      <c r="AK175" s="225"/>
      <c r="AL175" s="225"/>
      <c r="AM175" s="225"/>
      <c r="AN175" s="225"/>
      <c r="AO175" s="225"/>
      <c r="AP175" s="225"/>
      <c r="AQ175" s="225"/>
      <c r="AR175" s="225"/>
      <c r="AS175" s="225"/>
      <c r="AT175" s="225"/>
      <c r="AU175" s="225"/>
      <c r="AV175" s="225"/>
      <c r="AW175" s="225"/>
      <c r="AX175" s="225"/>
      <c r="AY175" s="225"/>
      <c r="AZ175" s="225"/>
      <c r="BA175" s="225"/>
      <c r="BB175" s="225"/>
      <c r="BC175" s="225"/>
      <c r="BD175" s="225"/>
      <c r="BE175" s="225"/>
      <c r="BF175" s="225"/>
      <c r="BG175" s="225"/>
      <c r="BH175" s="225"/>
      <c r="BI175" s="225"/>
      <c r="BJ175" s="225"/>
      <c r="BK175" s="225"/>
      <c r="BL175" s="225"/>
      <c r="BM175" s="225"/>
      <c r="BN175" s="225"/>
      <c r="BO175" s="225"/>
      <c r="BP175" s="225"/>
      <c r="BQ175" s="225"/>
      <c r="BR175" s="225"/>
      <c r="BS175" s="225"/>
      <c r="BT175" s="225"/>
      <c r="BU175" s="225"/>
      <c r="BV175" s="225"/>
      <c r="BW175" s="225"/>
      <c r="BX175" s="225"/>
      <c r="BY175" s="225"/>
      <c r="BZ175" s="225"/>
      <c r="CA175" s="225"/>
      <c r="CB175" s="225"/>
      <c r="CC175" s="225"/>
      <c r="CD175" s="225"/>
      <c r="CE175" s="225"/>
      <c r="CF175" s="225"/>
      <c r="CG175" s="225"/>
      <c r="CH175" s="225"/>
      <c r="CI175" s="225"/>
      <c r="CJ175" s="225"/>
      <c r="CK175" s="225"/>
      <c r="CL175" s="225"/>
      <c r="CM175" s="225"/>
      <c r="CN175" s="225"/>
      <c r="CO175" s="225"/>
      <c r="CP175" s="225"/>
      <c r="CQ175" s="225"/>
      <c r="CR175" s="225"/>
      <c r="CS175" s="225"/>
      <c r="CT175" s="225"/>
      <c r="CU175" s="225"/>
      <c r="CV175" s="225"/>
      <c r="CW175" s="225"/>
      <c r="CX175" s="225"/>
      <c r="CY175" s="225"/>
      <c r="CZ175" s="225"/>
      <c r="DA175" s="225"/>
      <c r="DB175" s="225"/>
      <c r="DC175" s="225"/>
      <c r="DD175" s="225"/>
      <c r="DE175" s="225"/>
      <c r="DF175" s="225"/>
      <c r="DG175" s="225"/>
      <c r="DH175" s="225"/>
      <c r="DI175" s="225"/>
      <c r="DJ175" s="225"/>
      <c r="DK175" s="225"/>
      <c r="DL175" s="225"/>
      <c r="DM175" s="225"/>
      <c r="DN175" s="225"/>
      <c r="DO175" s="225"/>
      <c r="DP175" s="225"/>
      <c r="DQ175" s="225"/>
      <c r="DR175" s="225"/>
      <c r="DS175" s="225"/>
      <c r="DT175" s="225"/>
      <c r="DU175" s="225"/>
      <c r="DV175" s="225"/>
      <c r="DW175" s="225"/>
      <c r="DX175" s="225"/>
      <c r="DY175" s="225"/>
      <c r="DZ175" s="225"/>
      <c r="EA175" s="225"/>
      <c r="EB175" s="225"/>
      <c r="EC175" s="225"/>
      <c r="ED175" s="225"/>
      <c r="EE175" s="225"/>
      <c r="EF175" s="225"/>
      <c r="EG175" s="225"/>
      <c r="EH175" s="225"/>
      <c r="EI175" s="225"/>
      <c r="EJ175" s="225"/>
      <c r="EK175" s="225"/>
      <c r="EL175" s="225"/>
      <c r="EM175" s="225"/>
      <c r="EN175" s="225"/>
      <c r="EO175" s="225"/>
      <c r="EP175" s="225"/>
      <c r="EQ175" s="225"/>
      <c r="ER175" s="225"/>
      <c r="ES175" s="225"/>
      <c r="ET175" s="225"/>
      <c r="EU175" s="225"/>
      <c r="EV175" s="225"/>
      <c r="EW175" s="225"/>
      <c r="EX175" s="225"/>
      <c r="EY175" s="225"/>
      <c r="EZ175" s="225"/>
      <c r="FA175" s="225"/>
      <c r="FB175" s="225"/>
      <c r="FC175" s="225"/>
      <c r="FD175" s="225"/>
      <c r="FE175" s="225"/>
      <c r="FF175" s="225"/>
      <c r="FG175" s="225"/>
      <c r="FH175" s="225"/>
      <c r="FI175" s="225"/>
      <c r="FJ175" s="225"/>
      <c r="FK175" s="225"/>
      <c r="FL175" s="225"/>
      <c r="FM175" s="225"/>
      <c r="FN175" s="225"/>
      <c r="FO175" s="225"/>
      <c r="FP175" s="225"/>
      <c r="FQ175" s="225"/>
      <c r="FR175" s="225"/>
      <c r="FS175" s="225"/>
      <c r="FT175" s="225"/>
      <c r="FU175" s="225"/>
      <c r="FV175" s="225"/>
      <c r="FW175" s="225"/>
      <c r="FX175" s="225"/>
      <c r="FY175" s="225"/>
      <c r="FZ175" s="225"/>
      <c r="GA175" s="225"/>
      <c r="GB175" s="225"/>
      <c r="GC175" s="225"/>
      <c r="GD175" s="225"/>
      <c r="GE175" s="225"/>
      <c r="GF175" s="225"/>
      <c r="GG175" s="225"/>
      <c r="GH175" s="225"/>
      <c r="GI175" s="225"/>
      <c r="GJ175" s="225"/>
      <c r="GK175" s="225"/>
      <c r="GL175" s="225"/>
      <c r="GM175" s="225"/>
      <c r="GN175" s="225"/>
      <c r="GO175" s="225"/>
      <c r="GP175" s="225"/>
      <c r="GQ175" s="225"/>
      <c r="GR175" s="225"/>
      <c r="GS175" s="225"/>
      <c r="GT175" s="225"/>
      <c r="GU175" s="225"/>
      <c r="GV175" s="225"/>
      <c r="GW175" s="225"/>
      <c r="GX175" s="225"/>
      <c r="GY175" s="225"/>
      <c r="GZ175" s="225"/>
      <c r="HA175" s="225"/>
      <c r="HB175" s="225"/>
      <c r="HC175" s="225"/>
      <c r="HD175" s="225"/>
      <c r="HE175" s="225"/>
      <c r="HF175" s="225"/>
      <c r="HG175" s="225"/>
      <c r="HH175" s="225"/>
      <c r="HI175" s="225"/>
      <c r="HJ175" s="225"/>
      <c r="HK175" s="225"/>
      <c r="HL175" s="225"/>
      <c r="HM175" s="225"/>
      <c r="HN175" s="225"/>
      <c r="HO175" s="225"/>
      <c r="HP175" s="225"/>
      <c r="HQ175" s="225"/>
      <c r="HR175" s="225"/>
      <c r="HS175" s="225"/>
      <c r="HT175" s="225"/>
      <c r="HU175" s="225"/>
      <c r="HV175" s="225"/>
      <c r="HW175" s="225"/>
      <c r="HX175" s="225"/>
      <c r="HY175" s="225"/>
      <c r="HZ175" s="225"/>
      <c r="IA175" s="225"/>
      <c r="IB175" s="225"/>
      <c r="IC175" s="225"/>
      <c r="ID175" s="225"/>
      <c r="IE175" s="225"/>
      <c r="IF175" s="225"/>
      <c r="IG175" s="225"/>
      <c r="IH175" s="225"/>
      <c r="II175" s="225"/>
      <c r="IJ175" s="225"/>
      <c r="IK175" s="225"/>
      <c r="IL175" s="225"/>
      <c r="IM175" s="225"/>
      <c r="IN175" s="225"/>
      <c r="IO175" s="225"/>
      <c r="IP175" s="225"/>
      <c r="IQ175" s="225"/>
      <c r="IR175" s="225"/>
      <c r="IS175" s="225"/>
      <c r="IT175" s="225"/>
      <c r="IU175" s="225"/>
      <c r="IV175" s="225"/>
    </row>
    <row r="176" spans="1:256" customFormat="1" ht="47.25" hidden="1" x14ac:dyDescent="0.25">
      <c r="A176" s="30"/>
      <c r="B176" s="349" t="s">
        <v>235</v>
      </c>
      <c r="C176" s="350" t="s">
        <v>230</v>
      </c>
      <c r="D176" s="431" t="s">
        <v>74</v>
      </c>
      <c r="E176" s="431" t="s">
        <v>26</v>
      </c>
      <c r="F176" s="431" t="s">
        <v>168</v>
      </c>
      <c r="G176" s="431" t="s">
        <v>87</v>
      </c>
      <c r="H176" s="432">
        <f>прил._7!K25</f>
        <v>10870.5</v>
      </c>
      <c r="I176" s="225"/>
      <c r="J176" s="225"/>
      <c r="K176" s="501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5"/>
      <c r="Y176" s="225"/>
      <c r="Z176" s="225"/>
      <c r="AA176" s="225"/>
      <c r="AB176" s="225"/>
      <c r="AC176" s="225"/>
      <c r="AD176" s="225"/>
      <c r="AE176" s="225"/>
      <c r="AF176" s="225"/>
      <c r="AG176" s="225"/>
      <c r="AH176" s="225"/>
      <c r="AI176" s="225"/>
      <c r="AJ176" s="225"/>
      <c r="AK176" s="225"/>
      <c r="AL176" s="225"/>
      <c r="AM176" s="225"/>
      <c r="AN176" s="225"/>
      <c r="AO176" s="225"/>
      <c r="AP176" s="225"/>
      <c r="AQ176" s="225"/>
      <c r="AR176" s="225"/>
      <c r="AS176" s="225"/>
      <c r="AT176" s="225"/>
      <c r="AU176" s="225"/>
      <c r="AV176" s="225"/>
      <c r="AW176" s="225"/>
      <c r="AX176" s="225"/>
      <c r="AY176" s="225"/>
      <c r="AZ176" s="225"/>
      <c r="BA176" s="225"/>
      <c r="BB176" s="225"/>
      <c r="BC176" s="225"/>
      <c r="BD176" s="225"/>
      <c r="BE176" s="225"/>
      <c r="BF176" s="225"/>
      <c r="BG176" s="225"/>
      <c r="BH176" s="225"/>
      <c r="BI176" s="225"/>
      <c r="BJ176" s="225"/>
      <c r="BK176" s="225"/>
      <c r="BL176" s="225"/>
      <c r="BM176" s="225"/>
      <c r="BN176" s="225"/>
      <c r="BO176" s="225"/>
      <c r="BP176" s="225"/>
      <c r="BQ176" s="225"/>
      <c r="BR176" s="225"/>
      <c r="BS176" s="225"/>
      <c r="BT176" s="225"/>
      <c r="BU176" s="225"/>
      <c r="BV176" s="225"/>
      <c r="BW176" s="225"/>
      <c r="BX176" s="225"/>
      <c r="BY176" s="225"/>
      <c r="BZ176" s="225"/>
      <c r="CA176" s="225"/>
      <c r="CB176" s="225"/>
      <c r="CC176" s="225"/>
      <c r="CD176" s="225"/>
      <c r="CE176" s="225"/>
      <c r="CF176" s="225"/>
      <c r="CG176" s="225"/>
      <c r="CH176" s="225"/>
      <c r="CI176" s="225"/>
      <c r="CJ176" s="225"/>
      <c r="CK176" s="225"/>
      <c r="CL176" s="225"/>
      <c r="CM176" s="225"/>
      <c r="CN176" s="225"/>
      <c r="CO176" s="225"/>
      <c r="CP176" s="225"/>
      <c r="CQ176" s="225"/>
      <c r="CR176" s="225"/>
      <c r="CS176" s="225"/>
      <c r="CT176" s="225"/>
      <c r="CU176" s="225"/>
      <c r="CV176" s="225"/>
      <c r="CW176" s="225"/>
      <c r="CX176" s="225"/>
      <c r="CY176" s="225"/>
      <c r="CZ176" s="225"/>
      <c r="DA176" s="225"/>
      <c r="DB176" s="225"/>
      <c r="DC176" s="225"/>
      <c r="DD176" s="225"/>
      <c r="DE176" s="225"/>
      <c r="DF176" s="225"/>
      <c r="DG176" s="225"/>
      <c r="DH176" s="225"/>
      <c r="DI176" s="225"/>
      <c r="DJ176" s="225"/>
      <c r="DK176" s="225"/>
      <c r="DL176" s="225"/>
      <c r="DM176" s="225"/>
      <c r="DN176" s="225"/>
      <c r="DO176" s="225"/>
      <c r="DP176" s="225"/>
      <c r="DQ176" s="225"/>
      <c r="DR176" s="225"/>
      <c r="DS176" s="225"/>
      <c r="DT176" s="225"/>
      <c r="DU176" s="225"/>
      <c r="DV176" s="225"/>
      <c r="DW176" s="225"/>
      <c r="DX176" s="225"/>
      <c r="DY176" s="225"/>
      <c r="DZ176" s="225"/>
      <c r="EA176" s="225"/>
      <c r="EB176" s="225"/>
      <c r="EC176" s="225"/>
      <c r="ED176" s="225"/>
      <c r="EE176" s="225"/>
      <c r="EF176" s="225"/>
      <c r="EG176" s="225"/>
      <c r="EH176" s="225"/>
      <c r="EI176" s="225"/>
      <c r="EJ176" s="225"/>
      <c r="EK176" s="225"/>
      <c r="EL176" s="225"/>
      <c r="EM176" s="225"/>
      <c r="EN176" s="225"/>
      <c r="EO176" s="225"/>
      <c r="EP176" s="225"/>
      <c r="EQ176" s="225"/>
      <c r="ER176" s="225"/>
      <c r="ES176" s="225"/>
      <c r="ET176" s="225"/>
      <c r="EU176" s="225"/>
      <c r="EV176" s="225"/>
      <c r="EW176" s="225"/>
      <c r="EX176" s="225"/>
      <c r="EY176" s="225"/>
      <c r="EZ176" s="225"/>
      <c r="FA176" s="225"/>
      <c r="FB176" s="225"/>
      <c r="FC176" s="225"/>
      <c r="FD176" s="225"/>
      <c r="FE176" s="225"/>
      <c r="FF176" s="225"/>
      <c r="FG176" s="225"/>
      <c r="FH176" s="225"/>
      <c r="FI176" s="225"/>
      <c r="FJ176" s="225"/>
      <c r="FK176" s="225"/>
      <c r="FL176" s="225"/>
      <c r="FM176" s="225"/>
      <c r="FN176" s="225"/>
      <c r="FO176" s="225"/>
      <c r="FP176" s="225"/>
      <c r="FQ176" s="225"/>
      <c r="FR176" s="225"/>
      <c r="FS176" s="225"/>
      <c r="FT176" s="225"/>
      <c r="FU176" s="225"/>
      <c r="FV176" s="225"/>
      <c r="FW176" s="225"/>
      <c r="FX176" s="225"/>
      <c r="FY176" s="225"/>
      <c r="FZ176" s="225"/>
      <c r="GA176" s="225"/>
      <c r="GB176" s="225"/>
      <c r="GC176" s="225"/>
      <c r="GD176" s="225"/>
      <c r="GE176" s="225"/>
      <c r="GF176" s="225"/>
      <c r="GG176" s="225"/>
      <c r="GH176" s="225"/>
      <c r="GI176" s="225"/>
      <c r="GJ176" s="225"/>
      <c r="GK176" s="225"/>
      <c r="GL176" s="225"/>
      <c r="GM176" s="225"/>
      <c r="GN176" s="225"/>
      <c r="GO176" s="225"/>
      <c r="GP176" s="225"/>
      <c r="GQ176" s="225"/>
      <c r="GR176" s="225"/>
      <c r="GS176" s="225"/>
      <c r="GT176" s="225"/>
      <c r="GU176" s="225"/>
      <c r="GV176" s="225"/>
      <c r="GW176" s="225"/>
      <c r="GX176" s="225"/>
      <c r="GY176" s="225"/>
      <c r="GZ176" s="225"/>
      <c r="HA176" s="225"/>
      <c r="HB176" s="225"/>
      <c r="HC176" s="225"/>
      <c r="HD176" s="225"/>
      <c r="HE176" s="225"/>
      <c r="HF176" s="225"/>
      <c r="HG176" s="225"/>
      <c r="HH176" s="225"/>
      <c r="HI176" s="225"/>
      <c r="HJ176" s="225"/>
      <c r="HK176" s="225"/>
      <c r="HL176" s="225"/>
      <c r="HM176" s="225"/>
      <c r="HN176" s="225"/>
      <c r="HO176" s="225"/>
      <c r="HP176" s="225"/>
      <c r="HQ176" s="225"/>
      <c r="HR176" s="225"/>
      <c r="HS176" s="225"/>
      <c r="HT176" s="225"/>
      <c r="HU176" s="225"/>
      <c r="HV176" s="225"/>
      <c r="HW176" s="225"/>
      <c r="HX176" s="225"/>
      <c r="HY176" s="225"/>
      <c r="HZ176" s="225"/>
      <c r="IA176" s="225"/>
      <c r="IB176" s="225"/>
      <c r="IC176" s="225"/>
      <c r="ID176" s="225"/>
      <c r="IE176" s="225"/>
      <c r="IF176" s="225"/>
      <c r="IG176" s="225"/>
      <c r="IH176" s="225"/>
      <c r="II176" s="225"/>
      <c r="IJ176" s="225"/>
      <c r="IK176" s="225"/>
      <c r="IL176" s="225"/>
      <c r="IM176" s="225"/>
      <c r="IN176" s="225"/>
      <c r="IO176" s="225"/>
      <c r="IP176" s="225"/>
      <c r="IQ176" s="225"/>
      <c r="IR176" s="225"/>
      <c r="IS176" s="225"/>
      <c r="IT176" s="225"/>
      <c r="IU176" s="225"/>
      <c r="IV176" s="225"/>
    </row>
    <row r="177" spans="1:256" customFormat="1" ht="31.5" x14ac:dyDescent="0.25">
      <c r="A177" s="30"/>
      <c r="B177" s="349" t="s">
        <v>210</v>
      </c>
      <c r="C177" s="350" t="s">
        <v>203</v>
      </c>
      <c r="D177" s="431" t="s">
        <v>72</v>
      </c>
      <c r="E177" s="431" t="s">
        <v>26</v>
      </c>
      <c r="F177" s="431" t="s">
        <v>150</v>
      </c>
      <c r="G177" s="431"/>
      <c r="H177" s="432">
        <f>H180</f>
        <v>1</v>
      </c>
      <c r="I177" s="225"/>
      <c r="J177" s="225"/>
      <c r="K177" s="501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25"/>
      <c r="Y177" s="225"/>
      <c r="Z177" s="225"/>
      <c r="AA177" s="225"/>
      <c r="AB177" s="225"/>
      <c r="AC177" s="225"/>
      <c r="AD177" s="225"/>
      <c r="AE177" s="225"/>
      <c r="AF177" s="225"/>
      <c r="AG177" s="225"/>
      <c r="AH177" s="225"/>
      <c r="AI177" s="225"/>
      <c r="AJ177" s="225"/>
      <c r="AK177" s="225"/>
      <c r="AL177" s="225"/>
      <c r="AM177" s="225"/>
      <c r="AN177" s="225"/>
      <c r="AO177" s="225"/>
      <c r="AP177" s="225"/>
      <c r="AQ177" s="225"/>
      <c r="AR177" s="225"/>
      <c r="AS177" s="225"/>
      <c r="AT177" s="225"/>
      <c r="AU177" s="225"/>
      <c r="AV177" s="225"/>
      <c r="AW177" s="225"/>
      <c r="AX177" s="225"/>
      <c r="AY177" s="225"/>
      <c r="AZ177" s="225"/>
      <c r="BA177" s="225"/>
      <c r="BB177" s="225"/>
      <c r="BC177" s="225"/>
      <c r="BD177" s="225"/>
      <c r="BE177" s="225"/>
      <c r="BF177" s="225"/>
      <c r="BG177" s="225"/>
      <c r="BH177" s="225"/>
      <c r="BI177" s="225"/>
      <c r="BJ177" s="225"/>
      <c r="BK177" s="225"/>
      <c r="BL177" s="225"/>
      <c r="BM177" s="225"/>
      <c r="BN177" s="225"/>
      <c r="BO177" s="225"/>
      <c r="BP177" s="225"/>
      <c r="BQ177" s="225"/>
      <c r="BR177" s="225"/>
      <c r="BS177" s="225"/>
      <c r="BT177" s="225"/>
      <c r="BU177" s="225"/>
      <c r="BV177" s="225"/>
      <c r="BW177" s="225"/>
      <c r="BX177" s="225"/>
      <c r="BY177" s="225"/>
      <c r="BZ177" s="225"/>
      <c r="CA177" s="225"/>
      <c r="CB177" s="225"/>
      <c r="CC177" s="225"/>
      <c r="CD177" s="225"/>
      <c r="CE177" s="225"/>
      <c r="CF177" s="225"/>
      <c r="CG177" s="225"/>
      <c r="CH177" s="225"/>
      <c r="CI177" s="225"/>
      <c r="CJ177" s="225"/>
      <c r="CK177" s="225"/>
      <c r="CL177" s="225"/>
      <c r="CM177" s="225"/>
      <c r="CN177" s="225"/>
      <c r="CO177" s="225"/>
      <c r="CP177" s="225"/>
      <c r="CQ177" s="225"/>
      <c r="CR177" s="225"/>
      <c r="CS177" s="225"/>
      <c r="CT177" s="225"/>
      <c r="CU177" s="225"/>
      <c r="CV177" s="225"/>
      <c r="CW177" s="225"/>
      <c r="CX177" s="225"/>
      <c r="CY177" s="225"/>
      <c r="CZ177" s="225"/>
      <c r="DA177" s="225"/>
      <c r="DB177" s="225"/>
      <c r="DC177" s="225"/>
      <c r="DD177" s="225"/>
      <c r="DE177" s="225"/>
      <c r="DF177" s="225"/>
      <c r="DG177" s="225"/>
      <c r="DH177" s="225"/>
      <c r="DI177" s="225"/>
      <c r="DJ177" s="225"/>
      <c r="DK177" s="225"/>
      <c r="DL177" s="225"/>
      <c r="DM177" s="225"/>
      <c r="DN177" s="225"/>
      <c r="DO177" s="225"/>
      <c r="DP177" s="225"/>
      <c r="DQ177" s="225"/>
      <c r="DR177" s="225"/>
      <c r="DS177" s="225"/>
      <c r="DT177" s="225"/>
      <c r="DU177" s="225"/>
      <c r="DV177" s="225"/>
      <c r="DW177" s="225"/>
      <c r="DX177" s="225"/>
      <c r="DY177" s="225"/>
      <c r="DZ177" s="225"/>
      <c r="EA177" s="225"/>
      <c r="EB177" s="225"/>
      <c r="EC177" s="225"/>
      <c r="ED177" s="225"/>
      <c r="EE177" s="225"/>
      <c r="EF177" s="225"/>
      <c r="EG177" s="225"/>
      <c r="EH177" s="225"/>
      <c r="EI177" s="225"/>
      <c r="EJ177" s="225"/>
      <c r="EK177" s="225"/>
      <c r="EL177" s="225"/>
      <c r="EM177" s="225"/>
      <c r="EN177" s="225"/>
      <c r="EO177" s="225"/>
      <c r="EP177" s="225"/>
      <c r="EQ177" s="225"/>
      <c r="ER177" s="225"/>
      <c r="ES177" s="225"/>
      <c r="ET177" s="225"/>
      <c r="EU177" s="225"/>
      <c r="EV177" s="225"/>
      <c r="EW177" s="225"/>
      <c r="EX177" s="225"/>
      <c r="EY177" s="225"/>
      <c r="EZ177" s="225"/>
      <c r="FA177" s="225"/>
      <c r="FB177" s="225"/>
      <c r="FC177" s="225"/>
      <c r="FD177" s="225"/>
      <c r="FE177" s="225"/>
      <c r="FF177" s="225"/>
      <c r="FG177" s="225"/>
      <c r="FH177" s="225"/>
      <c r="FI177" s="225"/>
      <c r="FJ177" s="225"/>
      <c r="FK177" s="225"/>
      <c r="FL177" s="225"/>
      <c r="FM177" s="225"/>
      <c r="FN177" s="225"/>
      <c r="FO177" s="225"/>
      <c r="FP177" s="225"/>
      <c r="FQ177" s="225"/>
      <c r="FR177" s="225"/>
      <c r="FS177" s="225"/>
      <c r="FT177" s="225"/>
      <c r="FU177" s="225"/>
      <c r="FV177" s="225"/>
      <c r="FW177" s="225"/>
      <c r="FX177" s="225"/>
      <c r="FY177" s="225"/>
      <c r="FZ177" s="225"/>
      <c r="GA177" s="225"/>
      <c r="GB177" s="225"/>
      <c r="GC177" s="225"/>
      <c r="GD177" s="225"/>
      <c r="GE177" s="225"/>
      <c r="GF177" s="225"/>
      <c r="GG177" s="225"/>
      <c r="GH177" s="225"/>
      <c r="GI177" s="225"/>
      <c r="GJ177" s="225"/>
      <c r="GK177" s="225"/>
      <c r="GL177" s="225"/>
      <c r="GM177" s="225"/>
      <c r="GN177" s="225"/>
      <c r="GO177" s="225"/>
      <c r="GP177" s="225"/>
      <c r="GQ177" s="225"/>
      <c r="GR177" s="225"/>
      <c r="GS177" s="225"/>
      <c r="GT177" s="225"/>
      <c r="GU177" s="225"/>
      <c r="GV177" s="225"/>
      <c r="GW177" s="225"/>
      <c r="GX177" s="225"/>
      <c r="GY177" s="225"/>
      <c r="GZ177" s="225"/>
      <c r="HA177" s="225"/>
      <c r="HB177" s="225"/>
      <c r="HC177" s="225"/>
      <c r="HD177" s="225"/>
      <c r="HE177" s="225"/>
      <c r="HF177" s="225"/>
      <c r="HG177" s="225"/>
      <c r="HH177" s="225"/>
      <c r="HI177" s="225"/>
      <c r="HJ177" s="225"/>
      <c r="HK177" s="225"/>
      <c r="HL177" s="225"/>
      <c r="HM177" s="225"/>
      <c r="HN177" s="225"/>
      <c r="HO177" s="225"/>
      <c r="HP177" s="225"/>
      <c r="HQ177" s="225"/>
      <c r="HR177" s="225"/>
      <c r="HS177" s="225"/>
      <c r="HT177" s="225"/>
      <c r="HU177" s="225"/>
      <c r="HV177" s="225"/>
      <c r="HW177" s="225"/>
      <c r="HX177" s="225"/>
      <c r="HY177" s="225"/>
      <c r="HZ177" s="225"/>
      <c r="IA177" s="225"/>
      <c r="IB177" s="225"/>
      <c r="IC177" s="225"/>
      <c r="ID177" s="225"/>
      <c r="IE177" s="225"/>
      <c r="IF177" s="225"/>
      <c r="IG177" s="225"/>
      <c r="IH177" s="225"/>
      <c r="II177" s="225"/>
      <c r="IJ177" s="225"/>
      <c r="IK177" s="225"/>
      <c r="IL177" s="225"/>
      <c r="IM177" s="225"/>
      <c r="IN177" s="225"/>
      <c r="IO177" s="225"/>
      <c r="IP177" s="225"/>
      <c r="IQ177" s="225"/>
      <c r="IR177" s="225"/>
      <c r="IS177" s="225"/>
      <c r="IT177" s="225"/>
      <c r="IU177" s="225"/>
      <c r="IV177" s="225"/>
    </row>
    <row r="178" spans="1:256" customFormat="1" ht="31.5" x14ac:dyDescent="0.25">
      <c r="A178" s="30"/>
      <c r="B178" s="349" t="s">
        <v>535</v>
      </c>
      <c r="C178" s="350" t="s">
        <v>203</v>
      </c>
      <c r="D178" s="431" t="s">
        <v>74</v>
      </c>
      <c r="E178" s="431" t="s">
        <v>26</v>
      </c>
      <c r="F178" s="431" t="s">
        <v>150</v>
      </c>
      <c r="G178" s="431"/>
      <c r="H178" s="432">
        <f>H180</f>
        <v>1</v>
      </c>
      <c r="I178" s="225"/>
      <c r="J178" s="225"/>
      <c r="K178" s="501"/>
      <c r="L178" s="225"/>
      <c r="M178" s="225"/>
      <c r="N178" s="225"/>
      <c r="O178" s="225"/>
      <c r="P178" s="225"/>
      <c r="Q178" s="225"/>
      <c r="R178" s="225"/>
      <c r="S178" s="225"/>
      <c r="T178" s="225"/>
      <c r="U178" s="225"/>
      <c r="V178" s="225"/>
      <c r="W178" s="225"/>
      <c r="X178" s="225"/>
      <c r="Y178" s="225"/>
      <c r="Z178" s="225"/>
      <c r="AA178" s="225"/>
      <c r="AB178" s="225"/>
      <c r="AC178" s="225"/>
      <c r="AD178" s="225"/>
      <c r="AE178" s="225"/>
      <c r="AF178" s="225"/>
      <c r="AG178" s="225"/>
      <c r="AH178" s="225"/>
      <c r="AI178" s="225"/>
      <c r="AJ178" s="225"/>
      <c r="AK178" s="225"/>
      <c r="AL178" s="225"/>
      <c r="AM178" s="225"/>
      <c r="AN178" s="225"/>
      <c r="AO178" s="225"/>
      <c r="AP178" s="225"/>
      <c r="AQ178" s="225"/>
      <c r="AR178" s="225"/>
      <c r="AS178" s="225"/>
      <c r="AT178" s="225"/>
      <c r="AU178" s="225"/>
      <c r="AV178" s="225"/>
      <c r="AW178" s="225"/>
      <c r="AX178" s="225"/>
      <c r="AY178" s="225"/>
      <c r="AZ178" s="225"/>
      <c r="BA178" s="225"/>
      <c r="BB178" s="225"/>
      <c r="BC178" s="225"/>
      <c r="BD178" s="225"/>
      <c r="BE178" s="225"/>
      <c r="BF178" s="225"/>
      <c r="BG178" s="225"/>
      <c r="BH178" s="225"/>
      <c r="BI178" s="225"/>
      <c r="BJ178" s="225"/>
      <c r="BK178" s="225"/>
      <c r="BL178" s="225"/>
      <c r="BM178" s="225"/>
      <c r="BN178" s="225"/>
      <c r="BO178" s="225"/>
      <c r="BP178" s="225"/>
      <c r="BQ178" s="225"/>
      <c r="BR178" s="225"/>
      <c r="BS178" s="225"/>
      <c r="BT178" s="225"/>
      <c r="BU178" s="225"/>
      <c r="BV178" s="225"/>
      <c r="BW178" s="225"/>
      <c r="BX178" s="225"/>
      <c r="BY178" s="225"/>
      <c r="BZ178" s="225"/>
      <c r="CA178" s="225"/>
      <c r="CB178" s="225"/>
      <c r="CC178" s="225"/>
      <c r="CD178" s="225"/>
      <c r="CE178" s="225"/>
      <c r="CF178" s="225"/>
      <c r="CG178" s="225"/>
      <c r="CH178" s="225"/>
      <c r="CI178" s="225"/>
      <c r="CJ178" s="225"/>
      <c r="CK178" s="225"/>
      <c r="CL178" s="225"/>
      <c r="CM178" s="225"/>
      <c r="CN178" s="225"/>
      <c r="CO178" s="225"/>
      <c r="CP178" s="225"/>
      <c r="CQ178" s="225"/>
      <c r="CR178" s="225"/>
      <c r="CS178" s="225"/>
      <c r="CT178" s="225"/>
      <c r="CU178" s="225"/>
      <c r="CV178" s="225"/>
      <c r="CW178" s="225"/>
      <c r="CX178" s="225"/>
      <c r="CY178" s="225"/>
      <c r="CZ178" s="225"/>
      <c r="DA178" s="225"/>
      <c r="DB178" s="225"/>
      <c r="DC178" s="225"/>
      <c r="DD178" s="225"/>
      <c r="DE178" s="225"/>
      <c r="DF178" s="225"/>
      <c r="DG178" s="225"/>
      <c r="DH178" s="225"/>
      <c r="DI178" s="225"/>
      <c r="DJ178" s="225"/>
      <c r="DK178" s="225"/>
      <c r="DL178" s="225"/>
      <c r="DM178" s="225"/>
      <c r="DN178" s="225"/>
      <c r="DO178" s="225"/>
      <c r="DP178" s="225"/>
      <c r="DQ178" s="225"/>
      <c r="DR178" s="225"/>
      <c r="DS178" s="225"/>
      <c r="DT178" s="225"/>
      <c r="DU178" s="225"/>
      <c r="DV178" s="225"/>
      <c r="DW178" s="225"/>
      <c r="DX178" s="225"/>
      <c r="DY178" s="225"/>
      <c r="DZ178" s="225"/>
      <c r="EA178" s="225"/>
      <c r="EB178" s="225"/>
      <c r="EC178" s="225"/>
      <c r="ED178" s="225"/>
      <c r="EE178" s="225"/>
      <c r="EF178" s="225"/>
      <c r="EG178" s="225"/>
      <c r="EH178" s="225"/>
      <c r="EI178" s="225"/>
      <c r="EJ178" s="225"/>
      <c r="EK178" s="225"/>
      <c r="EL178" s="225"/>
      <c r="EM178" s="225"/>
      <c r="EN178" s="225"/>
      <c r="EO178" s="225"/>
      <c r="EP178" s="225"/>
      <c r="EQ178" s="225"/>
      <c r="ER178" s="225"/>
      <c r="ES178" s="225"/>
      <c r="ET178" s="225"/>
      <c r="EU178" s="225"/>
      <c r="EV178" s="225"/>
      <c r="EW178" s="225"/>
      <c r="EX178" s="225"/>
      <c r="EY178" s="225"/>
      <c r="EZ178" s="225"/>
      <c r="FA178" s="225"/>
      <c r="FB178" s="225"/>
      <c r="FC178" s="225"/>
      <c r="FD178" s="225"/>
      <c r="FE178" s="225"/>
      <c r="FF178" s="225"/>
      <c r="FG178" s="225"/>
      <c r="FH178" s="225"/>
      <c r="FI178" s="225"/>
      <c r="FJ178" s="225"/>
      <c r="FK178" s="225"/>
      <c r="FL178" s="225"/>
      <c r="FM178" s="225"/>
      <c r="FN178" s="225"/>
      <c r="FO178" s="225"/>
      <c r="FP178" s="225"/>
      <c r="FQ178" s="225"/>
      <c r="FR178" s="225"/>
      <c r="FS178" s="225"/>
      <c r="FT178" s="225"/>
      <c r="FU178" s="225"/>
      <c r="FV178" s="225"/>
      <c r="FW178" s="225"/>
      <c r="FX178" s="225"/>
      <c r="FY178" s="225"/>
      <c r="FZ178" s="225"/>
      <c r="GA178" s="225"/>
      <c r="GB178" s="225"/>
      <c r="GC178" s="225"/>
      <c r="GD178" s="225"/>
      <c r="GE178" s="225"/>
      <c r="GF178" s="225"/>
      <c r="GG178" s="225"/>
      <c r="GH178" s="225"/>
      <c r="GI178" s="225"/>
      <c r="GJ178" s="225"/>
      <c r="GK178" s="225"/>
      <c r="GL178" s="225"/>
      <c r="GM178" s="225"/>
      <c r="GN178" s="225"/>
      <c r="GO178" s="225"/>
      <c r="GP178" s="225"/>
      <c r="GQ178" s="225"/>
      <c r="GR178" s="225"/>
      <c r="GS178" s="225"/>
      <c r="GT178" s="225"/>
      <c r="GU178" s="225"/>
      <c r="GV178" s="225"/>
      <c r="GW178" s="225"/>
      <c r="GX178" s="225"/>
      <c r="GY178" s="225"/>
      <c r="GZ178" s="225"/>
      <c r="HA178" s="225"/>
      <c r="HB178" s="225"/>
      <c r="HC178" s="225"/>
      <c r="HD178" s="225"/>
      <c r="HE178" s="225"/>
      <c r="HF178" s="225"/>
      <c r="HG178" s="225"/>
      <c r="HH178" s="225"/>
      <c r="HI178" s="225"/>
      <c r="HJ178" s="225"/>
      <c r="HK178" s="225"/>
      <c r="HL178" s="225"/>
      <c r="HM178" s="225"/>
      <c r="HN178" s="225"/>
      <c r="HO178" s="225"/>
      <c r="HP178" s="225"/>
      <c r="HQ178" s="225"/>
      <c r="HR178" s="225"/>
      <c r="HS178" s="225"/>
      <c r="HT178" s="225"/>
      <c r="HU178" s="225"/>
      <c r="HV178" s="225"/>
      <c r="HW178" s="225"/>
      <c r="HX178" s="225"/>
      <c r="HY178" s="225"/>
      <c r="HZ178" s="225"/>
      <c r="IA178" s="225"/>
      <c r="IB178" s="225"/>
      <c r="IC178" s="225"/>
      <c r="ID178" s="225"/>
      <c r="IE178" s="225"/>
      <c r="IF178" s="225"/>
      <c r="IG178" s="225"/>
      <c r="IH178" s="225"/>
      <c r="II178" s="225"/>
      <c r="IJ178" s="225"/>
      <c r="IK178" s="225"/>
      <c r="IL178" s="225"/>
      <c r="IM178" s="225"/>
      <c r="IN178" s="225"/>
      <c r="IO178" s="225"/>
      <c r="IP178" s="225"/>
      <c r="IQ178" s="225"/>
      <c r="IR178" s="225"/>
      <c r="IS178" s="225"/>
      <c r="IT178" s="225"/>
      <c r="IU178" s="225"/>
      <c r="IV178" s="225"/>
    </row>
    <row r="179" spans="1:256" customFormat="1" ht="31.5" x14ac:dyDescent="0.25">
      <c r="A179" s="30"/>
      <c r="B179" s="349" t="s">
        <v>536</v>
      </c>
      <c r="C179" s="350" t="s">
        <v>203</v>
      </c>
      <c r="D179" s="431" t="s">
        <v>74</v>
      </c>
      <c r="E179" s="431" t="s">
        <v>26</v>
      </c>
      <c r="F179" s="431" t="s">
        <v>206</v>
      </c>
      <c r="G179" s="431"/>
      <c r="H179" s="432">
        <f>H180</f>
        <v>1</v>
      </c>
      <c r="I179" s="225"/>
      <c r="J179" s="225"/>
      <c r="K179" s="501"/>
      <c r="L179" s="225"/>
      <c r="M179" s="225"/>
      <c r="N179" s="225"/>
      <c r="O179" s="225"/>
      <c r="P179" s="225"/>
      <c r="Q179" s="225"/>
      <c r="R179" s="225"/>
      <c r="S179" s="225"/>
      <c r="T179" s="225"/>
      <c r="U179" s="225"/>
      <c r="V179" s="225"/>
      <c r="W179" s="225"/>
      <c r="X179" s="225"/>
      <c r="Y179" s="225"/>
      <c r="Z179" s="225"/>
      <c r="AA179" s="225"/>
      <c r="AB179" s="225"/>
      <c r="AC179" s="225"/>
      <c r="AD179" s="225"/>
      <c r="AE179" s="225"/>
      <c r="AF179" s="225"/>
      <c r="AG179" s="225"/>
      <c r="AH179" s="225"/>
      <c r="AI179" s="225"/>
      <c r="AJ179" s="225"/>
      <c r="AK179" s="225"/>
      <c r="AL179" s="225"/>
      <c r="AM179" s="225"/>
      <c r="AN179" s="225"/>
      <c r="AO179" s="225"/>
      <c r="AP179" s="225"/>
      <c r="AQ179" s="225"/>
      <c r="AR179" s="225"/>
      <c r="AS179" s="225"/>
      <c r="AT179" s="225"/>
      <c r="AU179" s="225"/>
      <c r="AV179" s="225"/>
      <c r="AW179" s="225"/>
      <c r="AX179" s="225"/>
      <c r="AY179" s="225"/>
      <c r="AZ179" s="225"/>
      <c r="BA179" s="225"/>
      <c r="BB179" s="225"/>
      <c r="BC179" s="225"/>
      <c r="BD179" s="225"/>
      <c r="BE179" s="225"/>
      <c r="BF179" s="225"/>
      <c r="BG179" s="225"/>
      <c r="BH179" s="225"/>
      <c r="BI179" s="225"/>
      <c r="BJ179" s="225"/>
      <c r="BK179" s="225"/>
      <c r="BL179" s="225"/>
      <c r="BM179" s="225"/>
      <c r="BN179" s="225"/>
      <c r="BO179" s="225"/>
      <c r="BP179" s="225"/>
      <c r="BQ179" s="225"/>
      <c r="BR179" s="225"/>
      <c r="BS179" s="225"/>
      <c r="BT179" s="225"/>
      <c r="BU179" s="225"/>
      <c r="BV179" s="225"/>
      <c r="BW179" s="225"/>
      <c r="BX179" s="225"/>
      <c r="BY179" s="225"/>
      <c r="BZ179" s="225"/>
      <c r="CA179" s="225"/>
      <c r="CB179" s="225"/>
      <c r="CC179" s="225"/>
      <c r="CD179" s="225"/>
      <c r="CE179" s="225"/>
      <c r="CF179" s="225"/>
      <c r="CG179" s="225"/>
      <c r="CH179" s="225"/>
      <c r="CI179" s="225"/>
      <c r="CJ179" s="225"/>
      <c r="CK179" s="225"/>
      <c r="CL179" s="225"/>
      <c r="CM179" s="225"/>
      <c r="CN179" s="225"/>
      <c r="CO179" s="225"/>
      <c r="CP179" s="225"/>
      <c r="CQ179" s="225"/>
      <c r="CR179" s="225"/>
      <c r="CS179" s="225"/>
      <c r="CT179" s="225"/>
      <c r="CU179" s="225"/>
      <c r="CV179" s="225"/>
      <c r="CW179" s="225"/>
      <c r="CX179" s="225"/>
      <c r="CY179" s="225"/>
      <c r="CZ179" s="225"/>
      <c r="DA179" s="225"/>
      <c r="DB179" s="225"/>
      <c r="DC179" s="225"/>
      <c r="DD179" s="225"/>
      <c r="DE179" s="225"/>
      <c r="DF179" s="225"/>
      <c r="DG179" s="225"/>
      <c r="DH179" s="225"/>
      <c r="DI179" s="225"/>
      <c r="DJ179" s="225"/>
      <c r="DK179" s="225"/>
      <c r="DL179" s="225"/>
      <c r="DM179" s="225"/>
      <c r="DN179" s="225"/>
      <c r="DO179" s="225"/>
      <c r="DP179" s="225"/>
      <c r="DQ179" s="225"/>
      <c r="DR179" s="225"/>
      <c r="DS179" s="225"/>
      <c r="DT179" s="225"/>
      <c r="DU179" s="225"/>
      <c r="DV179" s="225"/>
      <c r="DW179" s="225"/>
      <c r="DX179" s="225"/>
      <c r="DY179" s="225"/>
      <c r="DZ179" s="225"/>
      <c r="EA179" s="225"/>
      <c r="EB179" s="225"/>
      <c r="EC179" s="225"/>
      <c r="ED179" s="225"/>
      <c r="EE179" s="225"/>
      <c r="EF179" s="225"/>
      <c r="EG179" s="225"/>
      <c r="EH179" s="225"/>
      <c r="EI179" s="225"/>
      <c r="EJ179" s="225"/>
      <c r="EK179" s="225"/>
      <c r="EL179" s="225"/>
      <c r="EM179" s="225"/>
      <c r="EN179" s="225"/>
      <c r="EO179" s="225"/>
      <c r="EP179" s="225"/>
      <c r="EQ179" s="225"/>
      <c r="ER179" s="225"/>
      <c r="ES179" s="225"/>
      <c r="ET179" s="225"/>
      <c r="EU179" s="225"/>
      <c r="EV179" s="225"/>
      <c r="EW179" s="225"/>
      <c r="EX179" s="225"/>
      <c r="EY179" s="225"/>
      <c r="EZ179" s="225"/>
      <c r="FA179" s="225"/>
      <c r="FB179" s="225"/>
      <c r="FC179" s="225"/>
      <c r="FD179" s="225"/>
      <c r="FE179" s="225"/>
      <c r="FF179" s="225"/>
      <c r="FG179" s="225"/>
      <c r="FH179" s="225"/>
      <c r="FI179" s="225"/>
      <c r="FJ179" s="225"/>
      <c r="FK179" s="225"/>
      <c r="FL179" s="225"/>
      <c r="FM179" s="225"/>
      <c r="FN179" s="225"/>
      <c r="FO179" s="225"/>
      <c r="FP179" s="225"/>
      <c r="FQ179" s="225"/>
      <c r="FR179" s="225"/>
      <c r="FS179" s="225"/>
      <c r="FT179" s="225"/>
      <c r="FU179" s="225"/>
      <c r="FV179" s="225"/>
      <c r="FW179" s="225"/>
      <c r="FX179" s="225"/>
      <c r="FY179" s="225"/>
      <c r="FZ179" s="225"/>
      <c r="GA179" s="225"/>
      <c r="GB179" s="225"/>
      <c r="GC179" s="225"/>
      <c r="GD179" s="225"/>
      <c r="GE179" s="225"/>
      <c r="GF179" s="225"/>
      <c r="GG179" s="225"/>
      <c r="GH179" s="225"/>
      <c r="GI179" s="225"/>
      <c r="GJ179" s="225"/>
      <c r="GK179" s="225"/>
      <c r="GL179" s="225"/>
      <c r="GM179" s="225"/>
      <c r="GN179" s="225"/>
      <c r="GO179" s="225"/>
      <c r="GP179" s="225"/>
      <c r="GQ179" s="225"/>
      <c r="GR179" s="225"/>
      <c r="GS179" s="225"/>
      <c r="GT179" s="225"/>
      <c r="GU179" s="225"/>
      <c r="GV179" s="225"/>
      <c r="GW179" s="225"/>
      <c r="GX179" s="225"/>
      <c r="GY179" s="225"/>
      <c r="GZ179" s="225"/>
      <c r="HA179" s="225"/>
      <c r="HB179" s="225"/>
      <c r="HC179" s="225"/>
      <c r="HD179" s="225"/>
      <c r="HE179" s="225"/>
      <c r="HF179" s="225"/>
      <c r="HG179" s="225"/>
      <c r="HH179" s="225"/>
      <c r="HI179" s="225"/>
      <c r="HJ179" s="225"/>
      <c r="HK179" s="225"/>
      <c r="HL179" s="225"/>
      <c r="HM179" s="225"/>
      <c r="HN179" s="225"/>
      <c r="HO179" s="225"/>
      <c r="HP179" s="225"/>
      <c r="HQ179" s="225"/>
      <c r="HR179" s="225"/>
      <c r="HS179" s="225"/>
      <c r="HT179" s="225"/>
      <c r="HU179" s="225"/>
      <c r="HV179" s="225"/>
      <c r="HW179" s="225"/>
      <c r="HX179" s="225"/>
      <c r="HY179" s="225"/>
      <c r="HZ179" s="225"/>
      <c r="IA179" s="225"/>
      <c r="IB179" s="225"/>
      <c r="IC179" s="225"/>
      <c r="ID179" s="225"/>
      <c r="IE179" s="225"/>
      <c r="IF179" s="225"/>
      <c r="IG179" s="225"/>
      <c r="IH179" s="225"/>
      <c r="II179" s="225"/>
      <c r="IJ179" s="225"/>
      <c r="IK179" s="225"/>
      <c r="IL179" s="225"/>
      <c r="IM179" s="225"/>
      <c r="IN179" s="225"/>
      <c r="IO179" s="225"/>
      <c r="IP179" s="225"/>
      <c r="IQ179" s="225"/>
      <c r="IR179" s="225"/>
      <c r="IS179" s="225"/>
      <c r="IT179" s="225"/>
      <c r="IU179" s="225"/>
      <c r="IV179" s="225"/>
    </row>
    <row r="180" spans="1:256" customFormat="1" ht="15.75" x14ac:dyDescent="0.25">
      <c r="A180" s="30"/>
      <c r="B180" s="349" t="s">
        <v>537</v>
      </c>
      <c r="C180" s="350" t="s">
        <v>203</v>
      </c>
      <c r="D180" s="431" t="s">
        <v>74</v>
      </c>
      <c r="E180" s="431" t="s">
        <v>26</v>
      </c>
      <c r="F180" s="431" t="s">
        <v>206</v>
      </c>
      <c r="G180" s="431" t="s">
        <v>236</v>
      </c>
      <c r="H180" s="432">
        <v>1</v>
      </c>
      <c r="I180" s="225"/>
      <c r="J180" s="225"/>
      <c r="K180" s="501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25"/>
      <c r="Y180" s="225"/>
      <c r="Z180" s="225"/>
      <c r="AA180" s="225"/>
      <c r="AB180" s="225"/>
      <c r="AC180" s="225"/>
      <c r="AD180" s="225"/>
      <c r="AE180" s="225"/>
      <c r="AF180" s="225"/>
      <c r="AG180" s="225"/>
      <c r="AH180" s="225"/>
      <c r="AI180" s="225"/>
      <c r="AJ180" s="225"/>
      <c r="AK180" s="225"/>
      <c r="AL180" s="225"/>
      <c r="AM180" s="225"/>
      <c r="AN180" s="225"/>
      <c r="AO180" s="225"/>
      <c r="AP180" s="225"/>
      <c r="AQ180" s="225"/>
      <c r="AR180" s="225"/>
      <c r="AS180" s="225"/>
      <c r="AT180" s="225"/>
      <c r="AU180" s="225"/>
      <c r="AV180" s="225"/>
      <c r="AW180" s="225"/>
      <c r="AX180" s="225"/>
      <c r="AY180" s="225"/>
      <c r="AZ180" s="225"/>
      <c r="BA180" s="225"/>
      <c r="BB180" s="225"/>
      <c r="BC180" s="225"/>
      <c r="BD180" s="225"/>
      <c r="BE180" s="225"/>
      <c r="BF180" s="225"/>
      <c r="BG180" s="225"/>
      <c r="BH180" s="225"/>
      <c r="BI180" s="225"/>
      <c r="BJ180" s="225"/>
      <c r="BK180" s="225"/>
      <c r="BL180" s="225"/>
      <c r="BM180" s="225"/>
      <c r="BN180" s="225"/>
      <c r="BO180" s="225"/>
      <c r="BP180" s="225"/>
      <c r="BQ180" s="225"/>
      <c r="BR180" s="225"/>
      <c r="BS180" s="225"/>
      <c r="BT180" s="225"/>
      <c r="BU180" s="225"/>
      <c r="BV180" s="225"/>
      <c r="BW180" s="225"/>
      <c r="BX180" s="225"/>
      <c r="BY180" s="225"/>
      <c r="BZ180" s="225"/>
      <c r="CA180" s="225"/>
      <c r="CB180" s="225"/>
      <c r="CC180" s="225"/>
      <c r="CD180" s="225"/>
      <c r="CE180" s="225"/>
      <c r="CF180" s="225"/>
      <c r="CG180" s="225"/>
      <c r="CH180" s="225"/>
      <c r="CI180" s="225"/>
      <c r="CJ180" s="225"/>
      <c r="CK180" s="225"/>
      <c r="CL180" s="225"/>
      <c r="CM180" s="225"/>
      <c r="CN180" s="225"/>
      <c r="CO180" s="225"/>
      <c r="CP180" s="225"/>
      <c r="CQ180" s="225"/>
      <c r="CR180" s="225"/>
      <c r="CS180" s="225"/>
      <c r="CT180" s="225"/>
      <c r="CU180" s="225"/>
      <c r="CV180" s="225"/>
      <c r="CW180" s="225"/>
      <c r="CX180" s="225"/>
      <c r="CY180" s="225"/>
      <c r="CZ180" s="225"/>
      <c r="DA180" s="225"/>
      <c r="DB180" s="225"/>
      <c r="DC180" s="225"/>
      <c r="DD180" s="225"/>
      <c r="DE180" s="225"/>
      <c r="DF180" s="225"/>
      <c r="DG180" s="225"/>
      <c r="DH180" s="225"/>
      <c r="DI180" s="225"/>
      <c r="DJ180" s="225"/>
      <c r="DK180" s="225"/>
      <c r="DL180" s="225"/>
      <c r="DM180" s="225"/>
      <c r="DN180" s="225"/>
      <c r="DO180" s="225"/>
      <c r="DP180" s="225"/>
      <c r="DQ180" s="225"/>
      <c r="DR180" s="225"/>
      <c r="DS180" s="225"/>
      <c r="DT180" s="225"/>
      <c r="DU180" s="225"/>
      <c r="DV180" s="225"/>
      <c r="DW180" s="225"/>
      <c r="DX180" s="225"/>
      <c r="DY180" s="225"/>
      <c r="DZ180" s="225"/>
      <c r="EA180" s="225"/>
      <c r="EB180" s="225"/>
      <c r="EC180" s="225"/>
      <c r="ED180" s="225"/>
      <c r="EE180" s="225"/>
      <c r="EF180" s="225"/>
      <c r="EG180" s="225"/>
      <c r="EH180" s="225"/>
      <c r="EI180" s="225"/>
      <c r="EJ180" s="225"/>
      <c r="EK180" s="225"/>
      <c r="EL180" s="225"/>
      <c r="EM180" s="225"/>
      <c r="EN180" s="225"/>
      <c r="EO180" s="225"/>
      <c r="EP180" s="225"/>
      <c r="EQ180" s="225"/>
      <c r="ER180" s="225"/>
      <c r="ES180" s="225"/>
      <c r="ET180" s="225"/>
      <c r="EU180" s="225"/>
      <c r="EV180" s="225"/>
      <c r="EW180" s="225"/>
      <c r="EX180" s="225"/>
      <c r="EY180" s="225"/>
      <c r="EZ180" s="225"/>
      <c r="FA180" s="225"/>
      <c r="FB180" s="225"/>
      <c r="FC180" s="225"/>
      <c r="FD180" s="225"/>
      <c r="FE180" s="225"/>
      <c r="FF180" s="225"/>
      <c r="FG180" s="225"/>
      <c r="FH180" s="225"/>
      <c r="FI180" s="225"/>
      <c r="FJ180" s="225"/>
      <c r="FK180" s="225"/>
      <c r="FL180" s="225"/>
      <c r="FM180" s="225"/>
      <c r="FN180" s="225"/>
      <c r="FO180" s="225"/>
      <c r="FP180" s="225"/>
      <c r="FQ180" s="225"/>
      <c r="FR180" s="225"/>
      <c r="FS180" s="225"/>
      <c r="FT180" s="225"/>
      <c r="FU180" s="225"/>
      <c r="FV180" s="225"/>
      <c r="FW180" s="225"/>
      <c r="FX180" s="225"/>
      <c r="FY180" s="225"/>
      <c r="FZ180" s="225"/>
      <c r="GA180" s="225"/>
      <c r="GB180" s="225"/>
      <c r="GC180" s="225"/>
      <c r="GD180" s="225"/>
      <c r="GE180" s="225"/>
      <c r="GF180" s="225"/>
      <c r="GG180" s="225"/>
      <c r="GH180" s="225"/>
      <c r="GI180" s="225"/>
      <c r="GJ180" s="225"/>
      <c r="GK180" s="225"/>
      <c r="GL180" s="225"/>
      <c r="GM180" s="225"/>
      <c r="GN180" s="225"/>
      <c r="GO180" s="225"/>
      <c r="GP180" s="225"/>
      <c r="GQ180" s="225"/>
      <c r="GR180" s="225"/>
      <c r="GS180" s="225"/>
      <c r="GT180" s="225"/>
      <c r="GU180" s="225"/>
      <c r="GV180" s="225"/>
      <c r="GW180" s="225"/>
      <c r="GX180" s="225"/>
      <c r="GY180" s="225"/>
      <c r="GZ180" s="225"/>
      <c r="HA180" s="225"/>
      <c r="HB180" s="225"/>
      <c r="HC180" s="225"/>
      <c r="HD180" s="225"/>
      <c r="HE180" s="225"/>
      <c r="HF180" s="225"/>
      <c r="HG180" s="225"/>
      <c r="HH180" s="225"/>
      <c r="HI180" s="225"/>
      <c r="HJ180" s="225"/>
      <c r="HK180" s="225"/>
      <c r="HL180" s="225"/>
      <c r="HM180" s="225"/>
      <c r="HN180" s="225"/>
      <c r="HO180" s="225"/>
      <c r="HP180" s="225"/>
      <c r="HQ180" s="225"/>
      <c r="HR180" s="225"/>
      <c r="HS180" s="225"/>
      <c r="HT180" s="225"/>
      <c r="HU180" s="225"/>
      <c r="HV180" s="225"/>
      <c r="HW180" s="225"/>
      <c r="HX180" s="225"/>
      <c r="HY180" s="225"/>
      <c r="HZ180" s="225"/>
      <c r="IA180" s="225"/>
      <c r="IB180" s="225"/>
      <c r="IC180" s="225"/>
      <c r="ID180" s="225"/>
      <c r="IE180" s="225"/>
      <c r="IF180" s="225"/>
      <c r="IG180" s="225"/>
      <c r="IH180" s="225"/>
      <c r="II180" s="225"/>
      <c r="IJ180" s="225"/>
      <c r="IK180" s="225"/>
      <c r="IL180" s="225"/>
      <c r="IM180" s="225"/>
      <c r="IN180" s="225"/>
      <c r="IO180" s="225"/>
      <c r="IP180" s="225"/>
      <c r="IQ180" s="225"/>
      <c r="IR180" s="225"/>
      <c r="IS180" s="225"/>
      <c r="IT180" s="225"/>
      <c r="IU180" s="225"/>
      <c r="IV180" s="225"/>
    </row>
    <row r="181" spans="1:256" customFormat="1" ht="15.75" x14ac:dyDescent="0.25">
      <c r="A181" s="30"/>
      <c r="B181" s="349"/>
      <c r="C181" s="350"/>
      <c r="D181" s="431"/>
      <c r="E181" s="431"/>
      <c r="F181" s="431"/>
      <c r="G181" s="431"/>
      <c r="H181" s="432"/>
      <c r="I181" s="225"/>
      <c r="J181" s="225"/>
      <c r="K181" s="501"/>
      <c r="L181" s="225"/>
      <c r="M181" s="225"/>
      <c r="N181" s="225"/>
      <c r="O181" s="225"/>
      <c r="P181" s="225"/>
      <c r="Q181" s="225"/>
      <c r="R181" s="225"/>
      <c r="S181" s="225"/>
      <c r="T181" s="225"/>
      <c r="U181" s="225"/>
      <c r="V181" s="225"/>
      <c r="W181" s="225"/>
      <c r="X181" s="225"/>
      <c r="Y181" s="225"/>
      <c r="Z181" s="225"/>
      <c r="AA181" s="225"/>
      <c r="AB181" s="225"/>
      <c r="AC181" s="225"/>
      <c r="AD181" s="225"/>
      <c r="AE181" s="225"/>
      <c r="AF181" s="225"/>
      <c r="AG181" s="225"/>
      <c r="AH181" s="225"/>
      <c r="AI181" s="225"/>
      <c r="AJ181" s="225"/>
      <c r="AK181" s="225"/>
      <c r="AL181" s="225"/>
      <c r="AM181" s="225"/>
      <c r="AN181" s="225"/>
      <c r="AO181" s="225"/>
      <c r="AP181" s="225"/>
      <c r="AQ181" s="225"/>
      <c r="AR181" s="225"/>
      <c r="AS181" s="225"/>
      <c r="AT181" s="225"/>
      <c r="AU181" s="225"/>
      <c r="AV181" s="225"/>
      <c r="AW181" s="225"/>
      <c r="AX181" s="225"/>
      <c r="AY181" s="225"/>
      <c r="AZ181" s="225"/>
      <c r="BA181" s="225"/>
      <c r="BB181" s="225"/>
      <c r="BC181" s="225"/>
      <c r="BD181" s="225"/>
      <c r="BE181" s="225"/>
      <c r="BF181" s="225"/>
      <c r="BG181" s="225"/>
      <c r="BH181" s="225"/>
      <c r="BI181" s="225"/>
      <c r="BJ181" s="225"/>
      <c r="BK181" s="225"/>
      <c r="BL181" s="225"/>
      <c r="BM181" s="225"/>
      <c r="BN181" s="225"/>
      <c r="BO181" s="225"/>
      <c r="BP181" s="225"/>
      <c r="BQ181" s="225"/>
      <c r="BR181" s="225"/>
      <c r="BS181" s="225"/>
      <c r="BT181" s="225"/>
      <c r="BU181" s="225"/>
      <c r="BV181" s="225"/>
      <c r="BW181" s="225"/>
      <c r="BX181" s="225"/>
      <c r="BY181" s="225"/>
      <c r="BZ181" s="225"/>
      <c r="CA181" s="225"/>
      <c r="CB181" s="225"/>
      <c r="CC181" s="225"/>
      <c r="CD181" s="225"/>
      <c r="CE181" s="225"/>
      <c r="CF181" s="225"/>
      <c r="CG181" s="225"/>
      <c r="CH181" s="225"/>
      <c r="CI181" s="225"/>
      <c r="CJ181" s="225"/>
      <c r="CK181" s="225"/>
      <c r="CL181" s="225"/>
      <c r="CM181" s="225"/>
      <c r="CN181" s="225"/>
      <c r="CO181" s="225"/>
      <c r="CP181" s="225"/>
      <c r="CQ181" s="225"/>
      <c r="CR181" s="225"/>
      <c r="CS181" s="225"/>
      <c r="CT181" s="225"/>
      <c r="CU181" s="225"/>
      <c r="CV181" s="225"/>
      <c r="CW181" s="225"/>
      <c r="CX181" s="225"/>
      <c r="CY181" s="225"/>
      <c r="CZ181" s="225"/>
      <c r="DA181" s="225"/>
      <c r="DB181" s="225"/>
      <c r="DC181" s="225"/>
      <c r="DD181" s="225"/>
      <c r="DE181" s="225"/>
      <c r="DF181" s="225"/>
      <c r="DG181" s="225"/>
      <c r="DH181" s="225"/>
      <c r="DI181" s="225"/>
      <c r="DJ181" s="225"/>
      <c r="DK181" s="225"/>
      <c r="DL181" s="225"/>
      <c r="DM181" s="225"/>
      <c r="DN181" s="225"/>
      <c r="DO181" s="225"/>
      <c r="DP181" s="225"/>
      <c r="DQ181" s="225"/>
      <c r="DR181" s="225"/>
      <c r="DS181" s="225"/>
      <c r="DT181" s="225"/>
      <c r="DU181" s="225"/>
      <c r="DV181" s="225"/>
      <c r="DW181" s="225"/>
      <c r="DX181" s="225"/>
      <c r="DY181" s="225"/>
      <c r="DZ181" s="225"/>
      <c r="EA181" s="225"/>
      <c r="EB181" s="225"/>
      <c r="EC181" s="225"/>
      <c r="ED181" s="225"/>
      <c r="EE181" s="225"/>
      <c r="EF181" s="225"/>
      <c r="EG181" s="225"/>
      <c r="EH181" s="225"/>
      <c r="EI181" s="225"/>
      <c r="EJ181" s="225"/>
      <c r="EK181" s="225"/>
      <c r="EL181" s="225"/>
      <c r="EM181" s="225"/>
      <c r="EN181" s="225"/>
      <c r="EO181" s="225"/>
      <c r="EP181" s="225"/>
      <c r="EQ181" s="225"/>
      <c r="ER181" s="225"/>
      <c r="ES181" s="225"/>
      <c r="ET181" s="225"/>
      <c r="EU181" s="225"/>
      <c r="EV181" s="225"/>
      <c r="EW181" s="225"/>
      <c r="EX181" s="225"/>
      <c r="EY181" s="225"/>
      <c r="EZ181" s="225"/>
      <c r="FA181" s="225"/>
      <c r="FB181" s="225"/>
      <c r="FC181" s="225"/>
      <c r="FD181" s="225"/>
      <c r="FE181" s="225"/>
      <c r="FF181" s="225"/>
      <c r="FG181" s="225"/>
      <c r="FH181" s="225"/>
      <c r="FI181" s="225"/>
      <c r="FJ181" s="225"/>
      <c r="FK181" s="225"/>
      <c r="FL181" s="225"/>
      <c r="FM181" s="225"/>
      <c r="FN181" s="225"/>
      <c r="FO181" s="225"/>
      <c r="FP181" s="225"/>
      <c r="FQ181" s="225"/>
      <c r="FR181" s="225"/>
      <c r="FS181" s="225"/>
      <c r="FT181" s="225"/>
      <c r="FU181" s="225"/>
      <c r="FV181" s="225"/>
      <c r="FW181" s="225"/>
      <c r="FX181" s="225"/>
      <c r="FY181" s="225"/>
      <c r="FZ181" s="225"/>
      <c r="GA181" s="225"/>
      <c r="GB181" s="225"/>
      <c r="GC181" s="225"/>
      <c r="GD181" s="225"/>
      <c r="GE181" s="225"/>
      <c r="GF181" s="225"/>
      <c r="GG181" s="225"/>
      <c r="GH181" s="225"/>
      <c r="GI181" s="225"/>
      <c r="GJ181" s="225"/>
      <c r="GK181" s="225"/>
      <c r="GL181" s="225"/>
      <c r="GM181" s="225"/>
      <c r="GN181" s="225"/>
      <c r="GO181" s="225"/>
      <c r="GP181" s="225"/>
      <c r="GQ181" s="225"/>
      <c r="GR181" s="225"/>
      <c r="GS181" s="225"/>
      <c r="GT181" s="225"/>
      <c r="GU181" s="225"/>
      <c r="GV181" s="225"/>
      <c r="GW181" s="225"/>
      <c r="GX181" s="225"/>
      <c r="GY181" s="225"/>
      <c r="GZ181" s="225"/>
      <c r="HA181" s="225"/>
      <c r="HB181" s="225"/>
      <c r="HC181" s="225"/>
      <c r="HD181" s="225"/>
      <c r="HE181" s="225"/>
      <c r="HF181" s="225"/>
      <c r="HG181" s="225"/>
      <c r="HH181" s="225"/>
      <c r="HI181" s="225"/>
      <c r="HJ181" s="225"/>
      <c r="HK181" s="225"/>
      <c r="HL181" s="225"/>
      <c r="HM181" s="225"/>
      <c r="HN181" s="225"/>
      <c r="HO181" s="225"/>
      <c r="HP181" s="225"/>
      <c r="HQ181" s="225"/>
      <c r="HR181" s="225"/>
      <c r="HS181" s="225"/>
      <c r="HT181" s="225"/>
      <c r="HU181" s="225"/>
      <c r="HV181" s="225"/>
      <c r="HW181" s="225"/>
      <c r="HX181" s="225"/>
      <c r="HY181" s="225"/>
      <c r="HZ181" s="225"/>
      <c r="IA181" s="225"/>
      <c r="IB181" s="225"/>
      <c r="IC181" s="225"/>
      <c r="ID181" s="225"/>
      <c r="IE181" s="225"/>
      <c r="IF181" s="225"/>
      <c r="IG181" s="225"/>
      <c r="IH181" s="225"/>
      <c r="II181" s="225"/>
      <c r="IJ181" s="225"/>
      <c r="IK181" s="225"/>
      <c r="IL181" s="225"/>
      <c r="IM181" s="225"/>
      <c r="IN181" s="225"/>
      <c r="IO181" s="225"/>
      <c r="IP181" s="225"/>
      <c r="IQ181" s="225"/>
      <c r="IR181" s="225"/>
      <c r="IS181" s="225"/>
      <c r="IT181" s="225"/>
      <c r="IU181" s="225"/>
      <c r="IV181" s="225"/>
    </row>
    <row r="182" spans="1:256" ht="43.5" x14ac:dyDescent="0.25">
      <c r="A182" s="20"/>
      <c r="B182" s="129" t="s">
        <v>70</v>
      </c>
      <c r="C182" s="120" t="s">
        <v>71</v>
      </c>
      <c r="D182" s="120" t="s">
        <v>72</v>
      </c>
      <c r="E182" s="120" t="s">
        <v>26</v>
      </c>
      <c r="F182" s="120" t="s">
        <v>150</v>
      </c>
      <c r="G182" s="119"/>
      <c r="H182" s="122">
        <f>H185</f>
        <v>70</v>
      </c>
      <c r="K182" s="478"/>
    </row>
    <row r="183" spans="1:256" x14ac:dyDescent="0.25">
      <c r="A183" s="19"/>
      <c r="B183" s="22" t="s">
        <v>59</v>
      </c>
      <c r="C183" s="27" t="s">
        <v>71</v>
      </c>
      <c r="D183" s="27" t="s">
        <v>74</v>
      </c>
      <c r="E183" s="27" t="s">
        <v>26</v>
      </c>
      <c r="F183" s="27" t="s">
        <v>150</v>
      </c>
      <c r="G183" s="28"/>
      <c r="H183" s="37">
        <f>H184</f>
        <v>70</v>
      </c>
      <c r="K183" s="478"/>
    </row>
    <row r="184" spans="1:256" ht="30" x14ac:dyDescent="0.25">
      <c r="A184" s="19"/>
      <c r="B184" s="22" t="s">
        <v>75</v>
      </c>
      <c r="C184" s="27" t="s">
        <v>71</v>
      </c>
      <c r="D184" s="27" t="s">
        <v>74</v>
      </c>
      <c r="E184" s="27" t="s">
        <v>26</v>
      </c>
      <c r="F184" s="27" t="s">
        <v>168</v>
      </c>
      <c r="G184" s="28"/>
      <c r="H184" s="37">
        <f>H185</f>
        <v>70</v>
      </c>
      <c r="K184" s="478"/>
    </row>
    <row r="185" spans="1:256" ht="16.5" customHeight="1" x14ac:dyDescent="0.25">
      <c r="A185" s="19"/>
      <c r="B185" s="411" t="s">
        <v>76</v>
      </c>
      <c r="C185" s="27" t="s">
        <v>71</v>
      </c>
      <c r="D185" s="27" t="s">
        <v>74</v>
      </c>
      <c r="E185" s="27" t="s">
        <v>26</v>
      </c>
      <c r="F185" s="27" t="s">
        <v>168</v>
      </c>
      <c r="G185" s="28" t="s">
        <v>77</v>
      </c>
      <c r="H185" s="37">
        <f>прил._7!K23</f>
        <v>70</v>
      </c>
      <c r="K185" s="478"/>
    </row>
    <row r="186" spans="1:256" ht="25.5" hidden="1" customHeight="1" x14ac:dyDescent="0.25">
      <c r="A186" s="175"/>
      <c r="B186" s="86" t="s">
        <v>243</v>
      </c>
      <c r="C186" s="72" t="s">
        <v>239</v>
      </c>
      <c r="D186" s="72" t="s">
        <v>72</v>
      </c>
      <c r="E186" s="72" t="s">
        <v>26</v>
      </c>
      <c r="F186" s="72" t="s">
        <v>150</v>
      </c>
      <c r="G186" s="278"/>
      <c r="H186" s="279" t="e">
        <f>H188+H190</f>
        <v>#REF!</v>
      </c>
      <c r="K186" s="478"/>
    </row>
    <row r="187" spans="1:256" ht="30" hidden="1" x14ac:dyDescent="0.25">
      <c r="A187" s="175"/>
      <c r="B187" s="86" t="s">
        <v>241</v>
      </c>
      <c r="C187" s="41" t="s">
        <v>239</v>
      </c>
      <c r="D187" s="41" t="s">
        <v>100</v>
      </c>
      <c r="E187" s="41" t="s">
        <v>26</v>
      </c>
      <c r="F187" s="41" t="s">
        <v>240</v>
      </c>
      <c r="G187" s="41"/>
      <c r="H187" s="279" t="e">
        <f>H188</f>
        <v>#REF!</v>
      </c>
      <c r="K187" s="478"/>
    </row>
    <row r="188" spans="1:256" ht="32.25" hidden="1" customHeight="1" x14ac:dyDescent="0.25">
      <c r="A188" s="38"/>
      <c r="B188" s="86" t="s">
        <v>86</v>
      </c>
      <c r="C188" s="41" t="s">
        <v>239</v>
      </c>
      <c r="D188" s="41" t="s">
        <v>100</v>
      </c>
      <c r="E188" s="41" t="s">
        <v>26</v>
      </c>
      <c r="F188" s="41" t="s">
        <v>240</v>
      </c>
      <c r="G188" s="41" t="s">
        <v>87</v>
      </c>
      <c r="H188" s="280" t="e">
        <f>прил._7!#REF!</f>
        <v>#REF!</v>
      </c>
      <c r="K188" s="478"/>
    </row>
    <row r="189" spans="1:256" ht="32.25" hidden="1" customHeight="1" x14ac:dyDescent="0.25">
      <c r="A189" s="38"/>
      <c r="B189" s="86" t="s">
        <v>242</v>
      </c>
      <c r="C189" s="41" t="s">
        <v>239</v>
      </c>
      <c r="D189" s="41" t="s">
        <v>94</v>
      </c>
      <c r="E189" s="41" t="s">
        <v>26</v>
      </c>
      <c r="F189" s="41" t="s">
        <v>240</v>
      </c>
      <c r="G189" s="41"/>
      <c r="H189" s="280" t="e">
        <f>H190</f>
        <v>#REF!</v>
      </c>
      <c r="K189" s="478"/>
    </row>
    <row r="190" spans="1:256" ht="32.25" hidden="1" customHeight="1" x14ac:dyDescent="0.25">
      <c r="A190" s="38"/>
      <c r="B190" s="86" t="s">
        <v>86</v>
      </c>
      <c r="C190" s="41" t="s">
        <v>239</v>
      </c>
      <c r="D190" s="41" t="s">
        <v>94</v>
      </c>
      <c r="E190" s="41" t="s">
        <v>26</v>
      </c>
      <c r="F190" s="41" t="s">
        <v>240</v>
      </c>
      <c r="G190" s="41" t="s">
        <v>87</v>
      </c>
      <c r="H190" s="280" t="e">
        <f>прил._7!#REF!</f>
        <v>#REF!</v>
      </c>
      <c r="K190" s="478"/>
    </row>
    <row r="191" spans="1:256" ht="32.25" customHeight="1" x14ac:dyDescent="0.25">
      <c r="A191" s="430"/>
      <c r="B191" s="428" t="s">
        <v>434</v>
      </c>
      <c r="C191" s="420">
        <v>99</v>
      </c>
      <c r="D191" s="421" t="s">
        <v>72</v>
      </c>
      <c r="E191" s="421" t="s">
        <v>26</v>
      </c>
      <c r="F191" s="421" t="s">
        <v>150</v>
      </c>
      <c r="G191" s="422"/>
      <c r="H191" s="423">
        <f>H193</f>
        <v>0</v>
      </c>
      <c r="K191" s="478"/>
    </row>
    <row r="192" spans="1:256" ht="32.25" customHeight="1" x14ac:dyDescent="0.25">
      <c r="A192" s="430"/>
      <c r="B192" s="429" t="s">
        <v>436</v>
      </c>
      <c r="C192" s="424">
        <v>99</v>
      </c>
      <c r="D192" s="425" t="s">
        <v>72</v>
      </c>
      <c r="E192" s="425" t="s">
        <v>26</v>
      </c>
      <c r="F192" s="425" t="s">
        <v>438</v>
      </c>
      <c r="G192" s="426"/>
      <c r="H192" s="427">
        <v>0</v>
      </c>
      <c r="K192" s="478"/>
    </row>
    <row r="193" spans="1:17" ht="32.25" customHeight="1" x14ac:dyDescent="0.25">
      <c r="A193" s="430"/>
      <c r="B193" s="429" t="s">
        <v>436</v>
      </c>
      <c r="C193" s="424">
        <v>99</v>
      </c>
      <c r="D193" s="425" t="s">
        <v>72</v>
      </c>
      <c r="E193" s="425" t="s">
        <v>26</v>
      </c>
      <c r="F193" s="425" t="s">
        <v>438</v>
      </c>
      <c r="G193" s="426" t="s">
        <v>87</v>
      </c>
      <c r="H193" s="427">
        <f>прил._7!K49</f>
        <v>0</v>
      </c>
      <c r="K193" s="478"/>
    </row>
    <row r="194" spans="1:17" ht="32.25" customHeight="1" x14ac:dyDescent="0.25">
      <c r="A194" s="35"/>
      <c r="B194" s="29"/>
      <c r="C194" s="124"/>
      <c r="D194" s="124"/>
      <c r="E194" s="124"/>
      <c r="F194" s="124"/>
      <c r="G194" s="124"/>
      <c r="H194" s="125"/>
      <c r="K194" s="478"/>
    </row>
    <row r="195" spans="1:17" ht="32.25" customHeight="1" x14ac:dyDescent="0.25">
      <c r="A195" s="35"/>
      <c r="B195" s="29"/>
      <c r="C195" s="124"/>
      <c r="D195" s="124"/>
      <c r="E195" s="124"/>
      <c r="F195" s="124"/>
      <c r="G195" s="124"/>
      <c r="H195" s="125"/>
      <c r="K195" s="478"/>
    </row>
    <row r="196" spans="1:17" ht="32.25" customHeight="1" x14ac:dyDescent="0.25">
      <c r="A196" s="35"/>
      <c r="B196" s="29"/>
      <c r="C196" s="124"/>
      <c r="D196" s="124"/>
      <c r="E196" s="124"/>
      <c r="F196" s="124"/>
      <c r="G196" s="124"/>
      <c r="H196" s="125"/>
      <c r="K196" s="478"/>
    </row>
    <row r="197" spans="1:17" ht="18.75" x14ac:dyDescent="0.3">
      <c r="B197" s="535" t="s">
        <v>498</v>
      </c>
      <c r="C197" s="536"/>
      <c r="D197" s="536"/>
      <c r="E197" s="536"/>
      <c r="F197" s="536"/>
      <c r="G197" s="536"/>
      <c r="H197" s="536"/>
      <c r="K197" s="478"/>
      <c r="O197" s="478"/>
      <c r="P197" s="478"/>
      <c r="Q197" s="478"/>
    </row>
    <row r="198" spans="1:17" x14ac:dyDescent="0.25">
      <c r="B198" s="32"/>
      <c r="C198" s="32"/>
      <c r="D198" s="32"/>
      <c r="E198" s="32"/>
      <c r="F198" s="32"/>
      <c r="G198" s="148"/>
      <c r="H198" s="32"/>
      <c r="K198" s="478"/>
      <c r="O198" s="478"/>
      <c r="P198" s="478"/>
      <c r="Q198" s="478"/>
    </row>
    <row r="199" spans="1:17" x14ac:dyDescent="0.25">
      <c r="K199" s="478"/>
      <c r="O199" s="478"/>
      <c r="P199" s="478"/>
      <c r="Q199" s="478"/>
    </row>
    <row r="200" spans="1:17" x14ac:dyDescent="0.25">
      <c r="K200" s="478"/>
    </row>
  </sheetData>
  <mergeCells count="9">
    <mergeCell ref="C8:F8"/>
    <mergeCell ref="C9:F9"/>
    <mergeCell ref="B197:H197"/>
    <mergeCell ref="C1:H1"/>
    <mergeCell ref="C2:H2"/>
    <mergeCell ref="C3:H3"/>
    <mergeCell ref="C4:H4"/>
    <mergeCell ref="C5:H5"/>
    <mergeCell ref="A6:H6"/>
  </mergeCells>
  <phoneticPr fontId="39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tabSelected="1" view="pageBreakPreview" zoomScale="80" zoomScaleNormal="91" zoomScaleSheetLayoutView="80" workbookViewId="0">
      <selection activeCell="K59" sqref="K59"/>
    </sheetView>
  </sheetViews>
  <sheetFormatPr defaultColWidth="11.42578125" defaultRowHeight="15" x14ac:dyDescent="0.25"/>
  <cols>
    <col min="1" max="1" width="3.85546875" style="77" customWidth="1"/>
    <col min="2" max="2" width="45.28515625" style="77" customWidth="1"/>
    <col min="3" max="3" width="4.85546875" style="77" customWidth="1"/>
    <col min="4" max="5" width="3.85546875" style="77" customWidth="1"/>
    <col min="6" max="6" width="4.140625" style="77" customWidth="1"/>
    <col min="7" max="8" width="2.5703125" style="77" customWidth="1"/>
    <col min="9" max="9" width="7.42578125" style="77" customWidth="1"/>
    <col min="10" max="10" width="4.7109375" style="126" customWidth="1"/>
    <col min="11" max="11" width="11.42578125" style="77" customWidth="1"/>
    <col min="12" max="12" width="11.28515625" style="245" customWidth="1"/>
    <col min="13" max="13" width="14.7109375" style="246" customWidth="1"/>
    <col min="14" max="14" width="9.140625" style="246" customWidth="1"/>
    <col min="15" max="15" width="14.42578125" style="77" customWidth="1"/>
    <col min="16" max="246" width="9.140625" style="77" customWidth="1"/>
    <col min="247" max="247" width="3.85546875" style="77" customWidth="1"/>
    <col min="248" max="248" width="45.28515625" style="77" customWidth="1"/>
    <col min="249" max="249" width="4.85546875" style="77" customWidth="1"/>
    <col min="250" max="251" width="3.85546875" style="77" customWidth="1"/>
    <col min="252" max="252" width="3.7109375" style="77" customWidth="1"/>
    <col min="253" max="253" width="2.5703125" style="77" customWidth="1"/>
    <col min="254" max="254" width="7.42578125" style="77" customWidth="1"/>
    <col min="255" max="255" width="4.7109375" style="77" customWidth="1"/>
    <col min="256" max="16384" width="11.42578125" style="77"/>
  </cols>
  <sheetData>
    <row r="1" spans="1:17" x14ac:dyDescent="0.25">
      <c r="B1"/>
      <c r="C1" s="548" t="s">
        <v>442</v>
      </c>
      <c r="D1" s="548"/>
      <c r="E1" s="548"/>
      <c r="F1" s="548"/>
      <c r="G1" s="548"/>
      <c r="H1" s="548"/>
      <c r="I1" s="548"/>
      <c r="J1" s="548"/>
      <c r="K1" s="548"/>
    </row>
    <row r="2" spans="1:17" x14ac:dyDescent="0.25">
      <c r="C2" s="548" t="s">
        <v>0</v>
      </c>
      <c r="D2" s="548"/>
      <c r="E2" s="548"/>
      <c r="F2" s="548"/>
      <c r="G2" s="548"/>
      <c r="H2" s="548"/>
      <c r="I2" s="548"/>
      <c r="J2" s="548"/>
      <c r="K2" s="548"/>
      <c r="P2" s="266"/>
      <c r="Q2" s="266"/>
    </row>
    <row r="3" spans="1:17" x14ac:dyDescent="0.25">
      <c r="C3" s="548" t="s">
        <v>1</v>
      </c>
      <c r="D3" s="548"/>
      <c r="E3" s="548"/>
      <c r="F3" s="548"/>
      <c r="G3" s="548"/>
      <c r="H3" s="548"/>
      <c r="I3" s="548"/>
      <c r="J3" s="548"/>
      <c r="K3" s="548"/>
    </row>
    <row r="4" spans="1:17" x14ac:dyDescent="0.25">
      <c r="C4" s="548" t="s">
        <v>2</v>
      </c>
      <c r="D4" s="548"/>
      <c r="E4" s="548"/>
      <c r="F4" s="548"/>
      <c r="G4" s="548"/>
      <c r="H4" s="548"/>
      <c r="I4" s="548"/>
      <c r="J4" s="548"/>
      <c r="K4" s="548"/>
    </row>
    <row r="5" spans="1:17" ht="12.75" customHeight="1" x14ac:dyDescent="0.25">
      <c r="C5" s="548"/>
      <c r="D5" s="548"/>
      <c r="E5" s="548"/>
      <c r="F5" s="548"/>
      <c r="G5" s="548"/>
      <c r="H5" s="548"/>
      <c r="I5" s="548"/>
      <c r="J5" s="548"/>
      <c r="K5" s="548"/>
    </row>
    <row r="6" spans="1:17" x14ac:dyDescent="0.25">
      <c r="A6" s="549" t="s">
        <v>502</v>
      </c>
      <c r="B6" s="549"/>
      <c r="C6" s="549"/>
      <c r="D6" s="549"/>
      <c r="E6" s="549"/>
      <c r="F6" s="549"/>
      <c r="G6" s="549"/>
      <c r="H6" s="549"/>
      <c r="I6" s="549"/>
      <c r="J6" s="549"/>
      <c r="K6" s="549"/>
    </row>
    <row r="7" spans="1:17" ht="6" customHeight="1" x14ac:dyDescent="0.25">
      <c r="A7" s="541"/>
      <c r="B7" s="541"/>
      <c r="C7" s="541"/>
      <c r="D7" s="541"/>
      <c r="E7" s="541"/>
      <c r="F7" s="541"/>
      <c r="G7" s="541"/>
      <c r="H7" s="541"/>
      <c r="I7" s="541"/>
      <c r="J7" s="541"/>
      <c r="K7" s="541"/>
    </row>
    <row r="8" spans="1:17" ht="17.25" customHeight="1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4"/>
      <c r="K8" s="145" t="s">
        <v>65</v>
      </c>
    </row>
    <row r="9" spans="1:17" ht="43.5" customHeight="1" x14ac:dyDescent="0.25">
      <c r="A9" s="138" t="s">
        <v>66</v>
      </c>
      <c r="B9" s="138" t="s">
        <v>4</v>
      </c>
      <c r="C9" s="139" t="s">
        <v>67</v>
      </c>
      <c r="D9" s="140" t="s">
        <v>68</v>
      </c>
      <c r="E9" s="140" t="s">
        <v>6</v>
      </c>
      <c r="F9" s="542" t="s">
        <v>35</v>
      </c>
      <c r="G9" s="543"/>
      <c r="H9" s="543"/>
      <c r="I9" s="544"/>
      <c r="J9" s="141" t="s">
        <v>36</v>
      </c>
      <c r="K9" s="142" t="s">
        <v>180</v>
      </c>
      <c r="L9" s="247"/>
      <c r="M9" s="248"/>
    </row>
    <row r="10" spans="1:17" x14ac:dyDescent="0.25">
      <c r="A10" s="40">
        <v>1</v>
      </c>
      <c r="B10" s="40">
        <v>2</v>
      </c>
      <c r="C10" s="40">
        <v>3</v>
      </c>
      <c r="D10" s="40">
        <v>4</v>
      </c>
      <c r="E10" s="40">
        <v>5</v>
      </c>
      <c r="F10" s="545">
        <v>6</v>
      </c>
      <c r="G10" s="546"/>
      <c r="H10" s="546"/>
      <c r="I10" s="547"/>
      <c r="J10" s="127">
        <v>7</v>
      </c>
      <c r="K10" s="40">
        <v>8</v>
      </c>
      <c r="L10" s="265"/>
      <c r="M10" s="265"/>
    </row>
    <row r="11" spans="1:17" x14ac:dyDescent="0.25">
      <c r="A11" s="40"/>
      <c r="B11" s="79" t="s">
        <v>69</v>
      </c>
      <c r="C11" s="71"/>
      <c r="D11" s="71"/>
      <c r="E11" s="71"/>
      <c r="F11" s="112"/>
      <c r="G11" s="113"/>
      <c r="H11" s="113"/>
      <c r="I11" s="114"/>
      <c r="J11" s="114"/>
      <c r="K11" s="419">
        <f>K24+K12</f>
        <v>22371.1</v>
      </c>
      <c r="L11" s="247"/>
      <c r="M11" s="248"/>
      <c r="N11" s="249"/>
      <c r="O11" s="78"/>
      <c r="Q11" s="78"/>
    </row>
    <row r="12" spans="1:17" ht="29.25" x14ac:dyDescent="0.25">
      <c r="A12" s="71">
        <v>1</v>
      </c>
      <c r="B12" s="70" t="s">
        <v>140</v>
      </c>
      <c r="C12" s="71">
        <v>991</v>
      </c>
      <c r="D12" s="72"/>
      <c r="E12" s="72"/>
      <c r="F12" s="109"/>
      <c r="G12" s="110"/>
      <c r="H12" s="110"/>
      <c r="I12" s="111"/>
      <c r="J12" s="72"/>
      <c r="K12" s="419">
        <f>K19+K18</f>
        <v>80</v>
      </c>
    </row>
    <row r="13" spans="1:17" x14ac:dyDescent="0.25">
      <c r="A13" s="71"/>
      <c r="B13" s="70" t="s">
        <v>8</v>
      </c>
      <c r="C13" s="71">
        <v>991</v>
      </c>
      <c r="D13" s="72" t="s">
        <v>25</v>
      </c>
      <c r="E13" s="72" t="s">
        <v>26</v>
      </c>
      <c r="F13" s="109"/>
      <c r="G13" s="110"/>
      <c r="H13" s="110"/>
      <c r="I13" s="111"/>
      <c r="J13" s="72"/>
      <c r="K13" s="419">
        <f>K12</f>
        <v>80</v>
      </c>
    </row>
    <row r="14" spans="1:17" ht="78.75" x14ac:dyDescent="0.25">
      <c r="A14" s="71"/>
      <c r="B14" s="235" t="s">
        <v>231</v>
      </c>
      <c r="C14" s="71">
        <v>991</v>
      </c>
      <c r="D14" s="72" t="s">
        <v>25</v>
      </c>
      <c r="E14" s="73" t="s">
        <v>29</v>
      </c>
      <c r="F14" s="109"/>
      <c r="G14" s="81"/>
      <c r="H14" s="81"/>
      <c r="I14" s="82"/>
      <c r="J14" s="75"/>
      <c r="K14" s="419">
        <f>K18</f>
        <v>10</v>
      </c>
      <c r="N14" s="248"/>
    </row>
    <row r="15" spans="1:17" ht="42.75" customHeight="1" x14ac:dyDescent="0.25">
      <c r="A15" s="40"/>
      <c r="B15" s="235" t="s">
        <v>232</v>
      </c>
      <c r="C15" s="40">
        <v>991</v>
      </c>
      <c r="D15" s="41" t="s">
        <v>25</v>
      </c>
      <c r="E15" s="42" t="s">
        <v>29</v>
      </c>
      <c r="F15" s="42" t="s">
        <v>230</v>
      </c>
      <c r="G15" s="234" t="s">
        <v>72</v>
      </c>
      <c r="H15" s="43" t="s">
        <v>26</v>
      </c>
      <c r="I15" s="44" t="s">
        <v>150</v>
      </c>
      <c r="J15" s="44"/>
      <c r="K15" s="412">
        <f>K18</f>
        <v>10</v>
      </c>
      <c r="O15" s="78"/>
    </row>
    <row r="16" spans="1:17" ht="31.5" x14ac:dyDescent="0.25">
      <c r="A16" s="40"/>
      <c r="B16" s="235" t="s">
        <v>233</v>
      </c>
      <c r="C16" s="40">
        <v>991</v>
      </c>
      <c r="D16" s="41" t="s">
        <v>25</v>
      </c>
      <c r="E16" s="42" t="s">
        <v>29</v>
      </c>
      <c r="F16" s="42" t="s">
        <v>230</v>
      </c>
      <c r="G16" s="234" t="s">
        <v>74</v>
      </c>
      <c r="H16" s="43" t="s">
        <v>26</v>
      </c>
      <c r="I16" s="44" t="s">
        <v>150</v>
      </c>
      <c r="J16" s="44"/>
      <c r="K16" s="412">
        <f>K18</f>
        <v>10</v>
      </c>
      <c r="N16" s="248"/>
      <c r="P16" s="78"/>
    </row>
    <row r="17" spans="1:17" ht="31.5" x14ac:dyDescent="0.25">
      <c r="A17" s="71"/>
      <c r="B17" s="235" t="s">
        <v>234</v>
      </c>
      <c r="C17" s="40">
        <v>991</v>
      </c>
      <c r="D17" s="41" t="s">
        <v>25</v>
      </c>
      <c r="E17" s="41" t="s">
        <v>29</v>
      </c>
      <c r="F17" s="171" t="s">
        <v>230</v>
      </c>
      <c r="G17" s="233" t="s">
        <v>74</v>
      </c>
      <c r="H17" s="233" t="s">
        <v>26</v>
      </c>
      <c r="I17" s="173" t="s">
        <v>150</v>
      </c>
      <c r="J17" s="41"/>
      <c r="K17" s="412">
        <f>K18</f>
        <v>10</v>
      </c>
    </row>
    <row r="18" spans="1:17" ht="47.25" x14ac:dyDescent="0.25">
      <c r="A18" s="71"/>
      <c r="B18" s="330" t="s">
        <v>235</v>
      </c>
      <c r="C18" s="40">
        <v>991</v>
      </c>
      <c r="D18" s="41" t="s">
        <v>25</v>
      </c>
      <c r="E18" s="41" t="s">
        <v>29</v>
      </c>
      <c r="F18" s="171" t="s">
        <v>230</v>
      </c>
      <c r="G18" s="233" t="s">
        <v>74</v>
      </c>
      <c r="H18" s="233" t="s">
        <v>26</v>
      </c>
      <c r="I18" s="173" t="s">
        <v>168</v>
      </c>
      <c r="J18" s="41" t="s">
        <v>87</v>
      </c>
      <c r="K18" s="412">
        <v>10</v>
      </c>
    </row>
    <row r="19" spans="1:17" ht="20.25" customHeight="1" x14ac:dyDescent="0.25">
      <c r="A19" s="71"/>
      <c r="B19" s="70" t="s">
        <v>8</v>
      </c>
      <c r="C19" s="71">
        <v>991</v>
      </c>
      <c r="D19" s="72" t="s">
        <v>25</v>
      </c>
      <c r="E19" s="72" t="s">
        <v>31</v>
      </c>
      <c r="F19" s="109"/>
      <c r="G19" s="110"/>
      <c r="H19" s="110"/>
      <c r="I19" s="111"/>
      <c r="J19" s="72"/>
      <c r="K19" s="115">
        <f>K23</f>
        <v>70</v>
      </c>
    </row>
    <row r="20" spans="1:17" ht="45" customHeight="1" x14ac:dyDescent="0.25">
      <c r="A20" s="40"/>
      <c r="B20" s="80" t="s">
        <v>70</v>
      </c>
      <c r="C20" s="40">
        <v>991</v>
      </c>
      <c r="D20" s="41" t="s">
        <v>25</v>
      </c>
      <c r="E20" s="42" t="s">
        <v>31</v>
      </c>
      <c r="F20" s="42" t="s">
        <v>71</v>
      </c>
      <c r="G20" s="43" t="s">
        <v>72</v>
      </c>
      <c r="H20" s="43" t="s">
        <v>26</v>
      </c>
      <c r="I20" s="44" t="s">
        <v>150</v>
      </c>
      <c r="J20" s="44"/>
      <c r="K20" s="412">
        <f>K23</f>
        <v>70</v>
      </c>
      <c r="O20" s="78"/>
    </row>
    <row r="21" spans="1:17" x14ac:dyDescent="0.25">
      <c r="A21" s="40"/>
      <c r="B21" s="80" t="s">
        <v>59</v>
      </c>
      <c r="C21" s="40">
        <v>991</v>
      </c>
      <c r="D21" s="41" t="s">
        <v>25</v>
      </c>
      <c r="E21" s="42" t="s">
        <v>31</v>
      </c>
      <c r="F21" s="42" t="s">
        <v>71</v>
      </c>
      <c r="G21" s="43" t="s">
        <v>74</v>
      </c>
      <c r="H21" s="43" t="s">
        <v>26</v>
      </c>
      <c r="I21" s="44" t="s">
        <v>150</v>
      </c>
      <c r="J21" s="44"/>
      <c r="K21" s="116">
        <f>K23</f>
        <v>70</v>
      </c>
      <c r="N21" s="248"/>
      <c r="P21" s="78"/>
    </row>
    <row r="22" spans="1:17" ht="30" customHeight="1" x14ac:dyDescent="0.25">
      <c r="A22" s="40"/>
      <c r="B22" s="83" t="s">
        <v>75</v>
      </c>
      <c r="C22" s="40">
        <v>991</v>
      </c>
      <c r="D22" s="41" t="s">
        <v>25</v>
      </c>
      <c r="E22" s="42" t="s">
        <v>31</v>
      </c>
      <c r="F22" s="42" t="s">
        <v>71</v>
      </c>
      <c r="G22" s="43" t="s">
        <v>74</v>
      </c>
      <c r="H22" s="43" t="s">
        <v>26</v>
      </c>
      <c r="I22" s="44" t="s">
        <v>168</v>
      </c>
      <c r="J22" s="44"/>
      <c r="K22" s="116">
        <f>K23</f>
        <v>70</v>
      </c>
      <c r="O22" s="78"/>
      <c r="P22" s="78"/>
    </row>
    <row r="23" spans="1:17" ht="21" customHeight="1" x14ac:dyDescent="0.25">
      <c r="A23" s="40"/>
      <c r="B23" s="80" t="s">
        <v>76</v>
      </c>
      <c r="C23" s="435">
        <v>991</v>
      </c>
      <c r="D23" s="436" t="s">
        <v>25</v>
      </c>
      <c r="E23" s="437" t="s">
        <v>31</v>
      </c>
      <c r="F23" s="437" t="s">
        <v>71</v>
      </c>
      <c r="G23" s="417" t="s">
        <v>74</v>
      </c>
      <c r="H23" s="417" t="s">
        <v>26</v>
      </c>
      <c r="I23" s="438" t="s">
        <v>168</v>
      </c>
      <c r="J23" s="438" t="s">
        <v>77</v>
      </c>
      <c r="K23" s="412">
        <v>70</v>
      </c>
      <c r="L23" s="247"/>
      <c r="N23" s="248"/>
      <c r="O23" s="78"/>
    </row>
    <row r="24" spans="1:17" ht="36.75" customHeight="1" x14ac:dyDescent="0.25">
      <c r="A24" s="71">
        <v>2</v>
      </c>
      <c r="B24" s="84" t="s">
        <v>78</v>
      </c>
      <c r="C24" s="71">
        <v>992</v>
      </c>
      <c r="D24" s="69"/>
      <c r="E24" s="69"/>
      <c r="F24" s="42"/>
      <c r="G24" s="43"/>
      <c r="H24" s="43"/>
      <c r="I24" s="44"/>
      <c r="J24" s="71"/>
      <c r="K24" s="115">
        <f>K25+K71+K78+K93+K108+K134+K139+K152+K163+K170+K176</f>
        <v>22291.1</v>
      </c>
      <c r="L24" s="247"/>
      <c r="N24" s="248"/>
      <c r="O24" s="78"/>
      <c r="P24" s="78"/>
      <c r="Q24" s="78"/>
    </row>
    <row r="25" spans="1:17" s="76" customFormat="1" ht="14.25" x14ac:dyDescent="0.2">
      <c r="A25" s="71"/>
      <c r="B25" s="84" t="s">
        <v>8</v>
      </c>
      <c r="C25" s="71">
        <v>992</v>
      </c>
      <c r="D25" s="72" t="s">
        <v>25</v>
      </c>
      <c r="E25" s="72" t="s">
        <v>26</v>
      </c>
      <c r="F25" s="73"/>
      <c r="G25" s="74"/>
      <c r="H25" s="74"/>
      <c r="I25" s="75"/>
      <c r="J25" s="72"/>
      <c r="K25" s="115">
        <f>K26+K31+K51+K56+K46</f>
        <v>10870.5</v>
      </c>
      <c r="L25" s="250"/>
      <c r="M25" s="251"/>
      <c r="N25" s="251"/>
    </row>
    <row r="26" spans="1:17" s="76" customFormat="1" ht="51" customHeight="1" x14ac:dyDescent="0.2">
      <c r="A26" s="71"/>
      <c r="B26" s="70" t="s">
        <v>40</v>
      </c>
      <c r="C26" s="71">
        <v>992</v>
      </c>
      <c r="D26" s="72" t="s">
        <v>25</v>
      </c>
      <c r="E26" s="72" t="s">
        <v>27</v>
      </c>
      <c r="F26" s="73"/>
      <c r="G26" s="74"/>
      <c r="H26" s="74"/>
      <c r="I26" s="75"/>
      <c r="J26" s="72"/>
      <c r="K26" s="115">
        <f>K30</f>
        <v>853.1</v>
      </c>
      <c r="L26" s="250"/>
      <c r="M26" s="251"/>
      <c r="N26" s="251"/>
    </row>
    <row r="27" spans="1:17" s="76" customFormat="1" ht="30" x14ac:dyDescent="0.25">
      <c r="A27" s="71"/>
      <c r="B27" s="80" t="s">
        <v>79</v>
      </c>
      <c r="C27" s="40">
        <v>992</v>
      </c>
      <c r="D27" s="41" t="s">
        <v>25</v>
      </c>
      <c r="E27" s="41" t="s">
        <v>27</v>
      </c>
      <c r="F27" s="42" t="s">
        <v>80</v>
      </c>
      <c r="G27" s="43" t="s">
        <v>72</v>
      </c>
      <c r="H27" s="43" t="s">
        <v>26</v>
      </c>
      <c r="I27" s="44" t="s">
        <v>150</v>
      </c>
      <c r="J27" s="41"/>
      <c r="K27" s="116">
        <f>K30</f>
        <v>853.1</v>
      </c>
      <c r="L27" s="250"/>
      <c r="M27" s="251"/>
      <c r="N27" s="251"/>
      <c r="O27" s="91"/>
    </row>
    <row r="28" spans="1:17" s="76" customFormat="1" x14ac:dyDescent="0.25">
      <c r="A28" s="71"/>
      <c r="B28" s="80" t="s">
        <v>57</v>
      </c>
      <c r="C28" s="40">
        <v>992</v>
      </c>
      <c r="D28" s="41" t="s">
        <v>25</v>
      </c>
      <c r="E28" s="41" t="s">
        <v>27</v>
      </c>
      <c r="F28" s="42" t="s">
        <v>80</v>
      </c>
      <c r="G28" s="43" t="s">
        <v>81</v>
      </c>
      <c r="H28" s="43" t="s">
        <v>26</v>
      </c>
      <c r="I28" s="44" t="s">
        <v>150</v>
      </c>
      <c r="J28" s="41"/>
      <c r="K28" s="116">
        <f>K30</f>
        <v>853.1</v>
      </c>
      <c r="L28" s="250"/>
      <c r="M28" s="251"/>
      <c r="N28" s="251"/>
      <c r="O28" s="91"/>
    </row>
    <row r="29" spans="1:17" s="76" customFormat="1" ht="30" x14ac:dyDescent="0.25">
      <c r="A29" s="71"/>
      <c r="B29" s="80" t="s">
        <v>75</v>
      </c>
      <c r="C29" s="40">
        <v>992</v>
      </c>
      <c r="D29" s="41" t="s">
        <v>25</v>
      </c>
      <c r="E29" s="41" t="s">
        <v>27</v>
      </c>
      <c r="F29" s="42" t="s">
        <v>80</v>
      </c>
      <c r="G29" s="43" t="s">
        <v>81</v>
      </c>
      <c r="H29" s="43" t="s">
        <v>26</v>
      </c>
      <c r="I29" s="44" t="s">
        <v>168</v>
      </c>
      <c r="J29" s="41"/>
      <c r="K29" s="116">
        <f>K30</f>
        <v>853.1</v>
      </c>
      <c r="L29" s="250"/>
      <c r="M29" s="251"/>
      <c r="N29" s="251"/>
    </row>
    <row r="30" spans="1:17" s="76" customFormat="1" ht="75" customHeight="1" x14ac:dyDescent="0.25">
      <c r="A30" s="71"/>
      <c r="B30" s="80" t="s">
        <v>82</v>
      </c>
      <c r="C30" s="40">
        <v>992</v>
      </c>
      <c r="D30" s="41" t="s">
        <v>25</v>
      </c>
      <c r="E30" s="41" t="s">
        <v>27</v>
      </c>
      <c r="F30" s="42" t="s">
        <v>80</v>
      </c>
      <c r="G30" s="43" t="s">
        <v>81</v>
      </c>
      <c r="H30" s="43" t="s">
        <v>26</v>
      </c>
      <c r="I30" s="44" t="s">
        <v>168</v>
      </c>
      <c r="J30" s="41" t="s">
        <v>83</v>
      </c>
      <c r="K30" s="412">
        <v>853.1</v>
      </c>
      <c r="L30" s="250"/>
      <c r="M30" s="251"/>
      <c r="N30" s="251"/>
      <c r="O30" s="91"/>
    </row>
    <row r="31" spans="1:17" s="76" customFormat="1" ht="72.75" customHeight="1" x14ac:dyDescent="0.2">
      <c r="A31" s="71"/>
      <c r="B31" s="70" t="s">
        <v>84</v>
      </c>
      <c r="C31" s="71">
        <v>992</v>
      </c>
      <c r="D31" s="72" t="s">
        <v>25</v>
      </c>
      <c r="E31" s="72" t="s">
        <v>28</v>
      </c>
      <c r="F31" s="73"/>
      <c r="G31" s="74"/>
      <c r="H31" s="74"/>
      <c r="I31" s="75"/>
      <c r="J31" s="72"/>
      <c r="K31" s="115">
        <f>K35+K36+K37+K40+K41</f>
        <v>4220.3</v>
      </c>
      <c r="L31" s="250"/>
      <c r="M31" s="252"/>
      <c r="N31" s="251"/>
    </row>
    <row r="32" spans="1:17" s="76" customFormat="1" x14ac:dyDescent="0.25">
      <c r="A32" s="71"/>
      <c r="B32" s="80" t="s">
        <v>213</v>
      </c>
      <c r="C32" s="40">
        <v>992</v>
      </c>
      <c r="D32" s="41" t="s">
        <v>25</v>
      </c>
      <c r="E32" s="41" t="s">
        <v>28</v>
      </c>
      <c r="F32" s="42" t="s">
        <v>85</v>
      </c>
      <c r="G32" s="43" t="s">
        <v>72</v>
      </c>
      <c r="H32" s="43" t="s">
        <v>26</v>
      </c>
      <c r="I32" s="44" t="s">
        <v>150</v>
      </c>
      <c r="J32" s="41"/>
      <c r="K32" s="116">
        <f>K33+K38+K41</f>
        <v>4220.3</v>
      </c>
      <c r="L32" s="250"/>
      <c r="M32" s="251"/>
      <c r="N32" s="251"/>
    </row>
    <row r="33" spans="1:11" x14ac:dyDescent="0.25">
      <c r="A33" s="38"/>
      <c r="B33" s="80" t="s">
        <v>213</v>
      </c>
      <c r="C33" s="40">
        <v>992</v>
      </c>
      <c r="D33" s="41" t="s">
        <v>25</v>
      </c>
      <c r="E33" s="41" t="s">
        <v>28</v>
      </c>
      <c r="F33" s="42" t="s">
        <v>85</v>
      </c>
      <c r="G33" s="43" t="s">
        <v>81</v>
      </c>
      <c r="H33" s="43" t="s">
        <v>26</v>
      </c>
      <c r="I33" s="44" t="s">
        <v>150</v>
      </c>
      <c r="J33" s="41"/>
      <c r="K33" s="116">
        <f>K34</f>
        <v>4131.1000000000004</v>
      </c>
    </row>
    <row r="34" spans="1:11" ht="30" x14ac:dyDescent="0.25">
      <c r="A34" s="38"/>
      <c r="B34" s="80" t="s">
        <v>75</v>
      </c>
      <c r="C34" s="40">
        <v>992</v>
      </c>
      <c r="D34" s="41" t="s">
        <v>25</v>
      </c>
      <c r="E34" s="41" t="s">
        <v>28</v>
      </c>
      <c r="F34" s="42" t="s">
        <v>85</v>
      </c>
      <c r="G34" s="43" t="s">
        <v>81</v>
      </c>
      <c r="H34" s="43" t="s">
        <v>26</v>
      </c>
      <c r="I34" s="44" t="s">
        <v>168</v>
      </c>
      <c r="J34" s="41"/>
      <c r="K34" s="116">
        <f>K35+K36+K37</f>
        <v>4131.1000000000004</v>
      </c>
    </row>
    <row r="35" spans="1:11" ht="76.5" customHeight="1" x14ac:dyDescent="0.25">
      <c r="A35" s="38"/>
      <c r="B35" s="80" t="s">
        <v>82</v>
      </c>
      <c r="C35" s="40">
        <v>992</v>
      </c>
      <c r="D35" s="41" t="s">
        <v>25</v>
      </c>
      <c r="E35" s="41" t="s">
        <v>28</v>
      </c>
      <c r="F35" s="42" t="s">
        <v>85</v>
      </c>
      <c r="G35" s="43" t="s">
        <v>81</v>
      </c>
      <c r="H35" s="43" t="s">
        <v>26</v>
      </c>
      <c r="I35" s="44" t="s">
        <v>168</v>
      </c>
      <c r="J35" s="41" t="s">
        <v>83</v>
      </c>
      <c r="K35" s="116">
        <v>3427.6</v>
      </c>
    </row>
    <row r="36" spans="1:11" ht="28.5" customHeight="1" x14ac:dyDescent="0.25">
      <c r="A36" s="38"/>
      <c r="B36" s="80" t="s">
        <v>86</v>
      </c>
      <c r="C36" s="40">
        <v>992</v>
      </c>
      <c r="D36" s="41" t="s">
        <v>25</v>
      </c>
      <c r="E36" s="41" t="s">
        <v>28</v>
      </c>
      <c r="F36" s="42" t="s">
        <v>85</v>
      </c>
      <c r="G36" s="43" t="s">
        <v>81</v>
      </c>
      <c r="H36" s="43" t="s">
        <v>26</v>
      </c>
      <c r="I36" s="44" t="s">
        <v>168</v>
      </c>
      <c r="J36" s="41" t="s">
        <v>87</v>
      </c>
      <c r="K36" s="116">
        <v>636</v>
      </c>
    </row>
    <row r="37" spans="1:11" ht="16.5" customHeight="1" x14ac:dyDescent="0.25">
      <c r="A37" s="327"/>
      <c r="B37" s="21" t="s">
        <v>88</v>
      </c>
      <c r="C37" s="177">
        <v>992</v>
      </c>
      <c r="D37" s="27" t="s">
        <v>25</v>
      </c>
      <c r="E37" s="27" t="s">
        <v>28</v>
      </c>
      <c r="F37" s="164" t="s">
        <v>85</v>
      </c>
      <c r="G37" s="167" t="s">
        <v>81</v>
      </c>
      <c r="H37" s="167" t="s">
        <v>26</v>
      </c>
      <c r="I37" s="28" t="s">
        <v>168</v>
      </c>
      <c r="J37" s="27" t="s">
        <v>89</v>
      </c>
      <c r="K37" s="178">
        <v>67.5</v>
      </c>
    </row>
    <row r="38" spans="1:11" x14ac:dyDescent="0.25">
      <c r="A38" s="38"/>
      <c r="B38" s="80" t="s">
        <v>62</v>
      </c>
      <c r="C38" s="40">
        <v>992</v>
      </c>
      <c r="D38" s="41" t="s">
        <v>25</v>
      </c>
      <c r="E38" s="41" t="s">
        <v>28</v>
      </c>
      <c r="F38" s="42" t="s">
        <v>85</v>
      </c>
      <c r="G38" s="43" t="s">
        <v>74</v>
      </c>
      <c r="H38" s="43" t="s">
        <v>26</v>
      </c>
      <c r="I38" s="44" t="s">
        <v>150</v>
      </c>
      <c r="J38" s="41"/>
      <c r="K38" s="116">
        <f>K39</f>
        <v>3.8</v>
      </c>
    </row>
    <row r="39" spans="1:11" ht="45" x14ac:dyDescent="0.25">
      <c r="A39" s="38"/>
      <c r="B39" s="80" t="s">
        <v>90</v>
      </c>
      <c r="C39" s="40">
        <v>992</v>
      </c>
      <c r="D39" s="41" t="s">
        <v>25</v>
      </c>
      <c r="E39" s="41" t="s">
        <v>28</v>
      </c>
      <c r="F39" s="42" t="s">
        <v>85</v>
      </c>
      <c r="G39" s="43" t="s">
        <v>74</v>
      </c>
      <c r="H39" s="43" t="s">
        <v>26</v>
      </c>
      <c r="I39" s="44" t="s">
        <v>169</v>
      </c>
      <c r="J39" s="41"/>
      <c r="K39" s="116">
        <f>K40</f>
        <v>3.8</v>
      </c>
    </row>
    <row r="40" spans="1:11" ht="44.25" customHeight="1" x14ac:dyDescent="0.25">
      <c r="A40" s="174"/>
      <c r="B40" s="87" t="s">
        <v>86</v>
      </c>
      <c r="C40" s="175">
        <v>992</v>
      </c>
      <c r="D40" s="241" t="s">
        <v>25</v>
      </c>
      <c r="E40" s="241" t="s">
        <v>28</v>
      </c>
      <c r="F40" s="485" t="s">
        <v>85</v>
      </c>
      <c r="G40" s="486" t="s">
        <v>74</v>
      </c>
      <c r="H40" s="486" t="s">
        <v>26</v>
      </c>
      <c r="I40" s="278" t="s">
        <v>169</v>
      </c>
      <c r="J40" s="241" t="s">
        <v>87</v>
      </c>
      <c r="K40" s="243">
        <v>3.8</v>
      </c>
    </row>
    <row r="41" spans="1:11" x14ac:dyDescent="0.25">
      <c r="A41" s="38"/>
      <c r="B41" s="86" t="s">
        <v>527</v>
      </c>
      <c r="C41" s="40">
        <v>992</v>
      </c>
      <c r="D41" s="347" t="s">
        <v>25</v>
      </c>
      <c r="E41" s="347" t="s">
        <v>28</v>
      </c>
      <c r="F41" s="485" t="s">
        <v>85</v>
      </c>
      <c r="G41" s="486" t="s">
        <v>181</v>
      </c>
      <c r="H41" s="486" t="s">
        <v>26</v>
      </c>
      <c r="I41" s="278" t="s">
        <v>150</v>
      </c>
      <c r="J41" s="347"/>
      <c r="K41" s="116">
        <f>K42+K44</f>
        <v>85.4</v>
      </c>
    </row>
    <row r="42" spans="1:11" ht="60" x14ac:dyDescent="0.25">
      <c r="A42" s="38"/>
      <c r="B42" s="86" t="s">
        <v>528</v>
      </c>
      <c r="C42" s="40">
        <v>992</v>
      </c>
      <c r="D42" s="347" t="s">
        <v>25</v>
      </c>
      <c r="E42" s="347" t="s">
        <v>28</v>
      </c>
      <c r="F42" s="485" t="s">
        <v>85</v>
      </c>
      <c r="G42" s="486" t="s">
        <v>181</v>
      </c>
      <c r="H42" s="486" t="s">
        <v>26</v>
      </c>
      <c r="I42" s="278" t="s">
        <v>529</v>
      </c>
      <c r="J42" s="347"/>
      <c r="K42" s="116">
        <f>K43</f>
        <v>48.2</v>
      </c>
    </row>
    <row r="43" spans="1:11" x14ac:dyDescent="0.25">
      <c r="A43" s="38"/>
      <c r="B43" s="86" t="s">
        <v>76</v>
      </c>
      <c r="C43" s="40">
        <v>992</v>
      </c>
      <c r="D43" s="347" t="s">
        <v>25</v>
      </c>
      <c r="E43" s="347" t="s">
        <v>28</v>
      </c>
      <c r="F43" s="485" t="s">
        <v>85</v>
      </c>
      <c r="G43" s="486" t="s">
        <v>181</v>
      </c>
      <c r="H43" s="486" t="s">
        <v>26</v>
      </c>
      <c r="I43" s="278" t="s">
        <v>529</v>
      </c>
      <c r="J43" s="347" t="s">
        <v>77</v>
      </c>
      <c r="K43" s="116">
        <v>48.2</v>
      </c>
    </row>
    <row r="44" spans="1:11" ht="45" x14ac:dyDescent="0.25">
      <c r="A44" s="38"/>
      <c r="B44" s="86" t="s">
        <v>530</v>
      </c>
      <c r="C44" s="40">
        <v>992</v>
      </c>
      <c r="D44" s="347" t="s">
        <v>25</v>
      </c>
      <c r="E44" s="347" t="s">
        <v>28</v>
      </c>
      <c r="F44" s="485" t="s">
        <v>85</v>
      </c>
      <c r="G44" s="486" t="s">
        <v>181</v>
      </c>
      <c r="H44" s="486" t="s">
        <v>26</v>
      </c>
      <c r="I44" s="278" t="s">
        <v>534</v>
      </c>
      <c r="J44" s="347"/>
      <c r="K44" s="116">
        <f>K45</f>
        <v>37.200000000000003</v>
      </c>
    </row>
    <row r="45" spans="1:11" x14ac:dyDescent="0.25">
      <c r="A45" s="38"/>
      <c r="B45" s="86" t="s">
        <v>76</v>
      </c>
      <c r="C45" s="40">
        <v>992</v>
      </c>
      <c r="D45" s="347" t="s">
        <v>25</v>
      </c>
      <c r="E45" s="347" t="s">
        <v>28</v>
      </c>
      <c r="F45" s="347" t="s">
        <v>85</v>
      </c>
      <c r="G45" s="347" t="s">
        <v>181</v>
      </c>
      <c r="H45" s="347" t="s">
        <v>26</v>
      </c>
      <c r="I45" s="347" t="s">
        <v>534</v>
      </c>
      <c r="J45" s="347" t="s">
        <v>77</v>
      </c>
      <c r="K45" s="116">
        <v>37.200000000000003</v>
      </c>
    </row>
    <row r="46" spans="1:11" ht="27.75" customHeight="1" x14ac:dyDescent="0.25">
      <c r="A46" s="487"/>
      <c r="B46" s="488" t="s">
        <v>433</v>
      </c>
      <c r="C46" s="489">
        <v>992</v>
      </c>
      <c r="D46" s="490" t="s">
        <v>25</v>
      </c>
      <c r="E46" s="491" t="s">
        <v>32</v>
      </c>
      <c r="F46" s="491"/>
      <c r="G46" s="492"/>
      <c r="H46" s="492"/>
      <c r="I46" s="493"/>
      <c r="J46" s="493"/>
      <c r="K46" s="494">
        <f>K50</f>
        <v>0</v>
      </c>
    </row>
    <row r="47" spans="1:11" ht="27.75" customHeight="1" x14ac:dyDescent="0.25">
      <c r="A47" s="40"/>
      <c r="B47" s="348" t="s">
        <v>434</v>
      </c>
      <c r="C47" s="40">
        <v>992</v>
      </c>
      <c r="D47" s="347" t="s">
        <v>25</v>
      </c>
      <c r="E47" s="42" t="s">
        <v>32</v>
      </c>
      <c r="F47" s="42" t="s">
        <v>437</v>
      </c>
      <c r="G47" s="43"/>
      <c r="H47" s="43"/>
      <c r="I47" s="44"/>
      <c r="J47" s="44"/>
      <c r="K47" s="116"/>
    </row>
    <row r="48" spans="1:11" ht="27.75" customHeight="1" x14ac:dyDescent="0.25">
      <c r="A48" s="40"/>
      <c r="B48" s="348" t="s">
        <v>435</v>
      </c>
      <c r="C48" s="40">
        <v>992</v>
      </c>
      <c r="D48" s="347" t="s">
        <v>25</v>
      </c>
      <c r="E48" s="42" t="s">
        <v>32</v>
      </c>
      <c r="F48" s="42" t="s">
        <v>437</v>
      </c>
      <c r="G48" s="43" t="s">
        <v>181</v>
      </c>
      <c r="H48" s="43"/>
      <c r="I48" s="44"/>
      <c r="J48" s="44"/>
      <c r="K48" s="116"/>
    </row>
    <row r="49" spans="1:14" ht="27.75" customHeight="1" x14ac:dyDescent="0.25">
      <c r="A49" s="40"/>
      <c r="B49" s="348" t="s">
        <v>436</v>
      </c>
      <c r="C49" s="40">
        <v>992</v>
      </c>
      <c r="D49" s="347" t="s">
        <v>25</v>
      </c>
      <c r="E49" s="42" t="s">
        <v>32</v>
      </c>
      <c r="F49" s="42" t="s">
        <v>437</v>
      </c>
      <c r="G49" s="43" t="s">
        <v>181</v>
      </c>
      <c r="H49" s="43" t="s">
        <v>26</v>
      </c>
      <c r="I49" s="44" t="s">
        <v>438</v>
      </c>
      <c r="J49" s="44"/>
      <c r="K49" s="116"/>
    </row>
    <row r="50" spans="1:14" ht="27.75" customHeight="1" x14ac:dyDescent="0.25">
      <c r="A50" s="40"/>
      <c r="B50" s="348" t="s">
        <v>436</v>
      </c>
      <c r="C50" s="40">
        <v>992</v>
      </c>
      <c r="D50" s="347" t="s">
        <v>25</v>
      </c>
      <c r="E50" s="42" t="s">
        <v>32</v>
      </c>
      <c r="F50" s="42" t="s">
        <v>437</v>
      </c>
      <c r="G50" s="43" t="s">
        <v>181</v>
      </c>
      <c r="H50" s="43" t="s">
        <v>26</v>
      </c>
      <c r="I50" s="44" t="s">
        <v>438</v>
      </c>
      <c r="J50" s="44" t="s">
        <v>87</v>
      </c>
      <c r="K50" s="116"/>
    </row>
    <row r="51" spans="1:14" x14ac:dyDescent="0.25">
      <c r="A51" s="38"/>
      <c r="B51" s="70" t="s">
        <v>91</v>
      </c>
      <c r="C51" s="71">
        <v>992</v>
      </c>
      <c r="D51" s="72" t="s">
        <v>25</v>
      </c>
      <c r="E51" s="72" t="s">
        <v>45</v>
      </c>
      <c r="F51" s="73"/>
      <c r="G51" s="74"/>
      <c r="H51" s="74"/>
      <c r="I51" s="75"/>
      <c r="J51" s="72"/>
      <c r="K51" s="115">
        <f>K55</f>
        <v>10</v>
      </c>
    </row>
    <row r="52" spans="1:14" x14ac:dyDescent="0.25">
      <c r="A52" s="38"/>
      <c r="B52" s="80" t="s">
        <v>64</v>
      </c>
      <c r="C52" s="40">
        <v>992</v>
      </c>
      <c r="D52" s="41" t="s">
        <v>25</v>
      </c>
      <c r="E52" s="41" t="s">
        <v>45</v>
      </c>
      <c r="F52" s="42" t="s">
        <v>85</v>
      </c>
      <c r="G52" s="43" t="s">
        <v>72</v>
      </c>
      <c r="H52" s="43" t="s">
        <v>26</v>
      </c>
      <c r="I52" s="44" t="s">
        <v>150</v>
      </c>
      <c r="J52" s="41"/>
      <c r="K52" s="116">
        <f>K55</f>
        <v>10</v>
      </c>
    </row>
    <row r="53" spans="1:14" ht="30" x14ac:dyDescent="0.25">
      <c r="A53" s="38"/>
      <c r="B53" s="80" t="s">
        <v>60</v>
      </c>
      <c r="C53" s="40">
        <v>992</v>
      </c>
      <c r="D53" s="41" t="s">
        <v>25</v>
      </c>
      <c r="E53" s="41" t="s">
        <v>45</v>
      </c>
      <c r="F53" s="42" t="s">
        <v>85</v>
      </c>
      <c r="G53" s="43" t="s">
        <v>92</v>
      </c>
      <c r="H53" s="43" t="s">
        <v>26</v>
      </c>
      <c r="I53" s="44" t="s">
        <v>150</v>
      </c>
      <c r="J53" s="41"/>
      <c r="K53" s="116">
        <f>K55</f>
        <v>10</v>
      </c>
    </row>
    <row r="54" spans="1:14" x14ac:dyDescent="0.25">
      <c r="A54" s="38"/>
      <c r="B54" s="80" t="s">
        <v>93</v>
      </c>
      <c r="C54" s="40">
        <v>992</v>
      </c>
      <c r="D54" s="41" t="s">
        <v>25</v>
      </c>
      <c r="E54" s="41" t="s">
        <v>45</v>
      </c>
      <c r="F54" s="42" t="s">
        <v>85</v>
      </c>
      <c r="G54" s="43" t="s">
        <v>92</v>
      </c>
      <c r="H54" s="43" t="s">
        <v>26</v>
      </c>
      <c r="I54" s="44" t="s">
        <v>170</v>
      </c>
      <c r="J54" s="41"/>
      <c r="K54" s="116">
        <f>K55</f>
        <v>10</v>
      </c>
    </row>
    <row r="55" spans="1:14" x14ac:dyDescent="0.25">
      <c r="A55" s="38"/>
      <c r="B55" s="80" t="s">
        <v>88</v>
      </c>
      <c r="C55" s="40">
        <v>992</v>
      </c>
      <c r="D55" s="41" t="s">
        <v>25</v>
      </c>
      <c r="E55" s="41" t="s">
        <v>45</v>
      </c>
      <c r="F55" s="42" t="s">
        <v>85</v>
      </c>
      <c r="G55" s="43" t="s">
        <v>92</v>
      </c>
      <c r="H55" s="43" t="s">
        <v>26</v>
      </c>
      <c r="I55" s="44" t="s">
        <v>170</v>
      </c>
      <c r="J55" s="41" t="s">
        <v>89</v>
      </c>
      <c r="K55" s="116">
        <v>10</v>
      </c>
    </row>
    <row r="56" spans="1:14" s="76" customFormat="1" ht="28.5" customHeight="1" x14ac:dyDescent="0.25">
      <c r="A56" s="69"/>
      <c r="B56" s="84" t="s">
        <v>9</v>
      </c>
      <c r="C56" s="413">
        <v>992</v>
      </c>
      <c r="D56" s="414" t="s">
        <v>25</v>
      </c>
      <c r="E56" s="414">
        <v>13</v>
      </c>
      <c r="F56" s="415"/>
      <c r="G56" s="416"/>
      <c r="H56" s="417"/>
      <c r="I56" s="418"/>
      <c r="J56" s="414"/>
      <c r="K56" s="419">
        <f>K60+K68+K70+K64</f>
        <v>5787.0999999999995</v>
      </c>
      <c r="L56" s="250"/>
      <c r="M56" s="251"/>
      <c r="N56" s="251"/>
    </row>
    <row r="57" spans="1:14" ht="72" customHeight="1" x14ac:dyDescent="0.25">
      <c r="A57" s="38"/>
      <c r="B57" s="45" t="s">
        <v>200</v>
      </c>
      <c r="C57" s="40">
        <v>992</v>
      </c>
      <c r="D57" s="41" t="s">
        <v>25</v>
      </c>
      <c r="E57" s="41">
        <v>13</v>
      </c>
      <c r="F57" s="42" t="s">
        <v>45</v>
      </c>
      <c r="G57" s="43" t="s">
        <v>72</v>
      </c>
      <c r="H57" s="43" t="s">
        <v>26</v>
      </c>
      <c r="I57" s="44" t="s">
        <v>150</v>
      </c>
      <c r="J57" s="88"/>
      <c r="K57" s="116">
        <f>K60</f>
        <v>14.4</v>
      </c>
    </row>
    <row r="58" spans="1:14" ht="34.5" customHeight="1" x14ac:dyDescent="0.25">
      <c r="A58" s="38"/>
      <c r="B58" s="45" t="s">
        <v>98</v>
      </c>
      <c r="C58" s="40">
        <v>992</v>
      </c>
      <c r="D58" s="41" t="s">
        <v>25</v>
      </c>
      <c r="E58" s="41">
        <v>13</v>
      </c>
      <c r="F58" s="42" t="s">
        <v>45</v>
      </c>
      <c r="G58" s="43" t="s">
        <v>81</v>
      </c>
      <c r="H58" s="43" t="s">
        <v>26</v>
      </c>
      <c r="I58" s="44" t="s">
        <v>150</v>
      </c>
      <c r="J58" s="88"/>
      <c r="K58" s="116">
        <f>K60</f>
        <v>14.4</v>
      </c>
    </row>
    <row r="59" spans="1:14" s="32" customFormat="1" ht="44.25" customHeight="1" x14ac:dyDescent="0.25">
      <c r="A59" s="30"/>
      <c r="B59" s="176" t="s">
        <v>99</v>
      </c>
      <c r="C59" s="177">
        <v>992</v>
      </c>
      <c r="D59" s="27" t="s">
        <v>25</v>
      </c>
      <c r="E59" s="27">
        <v>13</v>
      </c>
      <c r="F59" s="164" t="s">
        <v>45</v>
      </c>
      <c r="G59" s="167" t="s">
        <v>81</v>
      </c>
      <c r="H59" s="167" t="s">
        <v>26</v>
      </c>
      <c r="I59" s="28" t="s">
        <v>158</v>
      </c>
      <c r="J59" s="31"/>
      <c r="K59" s="178">
        <f>K60</f>
        <v>14.4</v>
      </c>
      <c r="L59" s="253"/>
      <c r="M59" s="254"/>
      <c r="N59" s="254"/>
    </row>
    <row r="60" spans="1:14" ht="29.25" customHeight="1" x14ac:dyDescent="0.25">
      <c r="A60" s="38"/>
      <c r="B60" s="80" t="s">
        <v>86</v>
      </c>
      <c r="C60" s="40">
        <v>992</v>
      </c>
      <c r="D60" s="41" t="s">
        <v>25</v>
      </c>
      <c r="E60" s="41">
        <v>13</v>
      </c>
      <c r="F60" s="42" t="s">
        <v>45</v>
      </c>
      <c r="G60" s="43" t="s">
        <v>81</v>
      </c>
      <c r="H60" s="43" t="s">
        <v>26</v>
      </c>
      <c r="I60" s="44" t="s">
        <v>158</v>
      </c>
      <c r="J60" s="41" t="s">
        <v>87</v>
      </c>
      <c r="K60" s="116">
        <v>14.4</v>
      </c>
    </row>
    <row r="61" spans="1:14" ht="72" customHeight="1" x14ac:dyDescent="0.25">
      <c r="A61" s="38"/>
      <c r="B61" s="45" t="s">
        <v>312</v>
      </c>
      <c r="C61" s="177">
        <v>992</v>
      </c>
      <c r="D61" s="27" t="s">
        <v>25</v>
      </c>
      <c r="E61" s="27">
        <v>13</v>
      </c>
      <c r="F61" s="164" t="s">
        <v>44</v>
      </c>
      <c r="G61" s="167" t="s">
        <v>72</v>
      </c>
      <c r="H61" s="167" t="s">
        <v>26</v>
      </c>
      <c r="I61" s="28" t="s">
        <v>150</v>
      </c>
      <c r="J61" s="27"/>
      <c r="K61" s="116">
        <f>K64</f>
        <v>0</v>
      </c>
    </row>
    <row r="62" spans="1:14" ht="35.25" customHeight="1" x14ac:dyDescent="0.25">
      <c r="A62" s="38"/>
      <c r="B62" s="176" t="s">
        <v>246</v>
      </c>
      <c r="C62" s="177">
        <v>992</v>
      </c>
      <c r="D62" s="27" t="s">
        <v>25</v>
      </c>
      <c r="E62" s="27">
        <v>13</v>
      </c>
      <c r="F62" s="164" t="s">
        <v>44</v>
      </c>
      <c r="G62" s="167" t="s">
        <v>72</v>
      </c>
      <c r="H62" s="167" t="s">
        <v>26</v>
      </c>
      <c r="I62" s="28" t="s">
        <v>150</v>
      </c>
      <c r="J62" s="27"/>
      <c r="K62" s="178">
        <f>K64</f>
        <v>0</v>
      </c>
    </row>
    <row r="63" spans="1:14" ht="58.5" customHeight="1" x14ac:dyDescent="0.25">
      <c r="A63" s="38"/>
      <c r="B63" s="176" t="s">
        <v>248</v>
      </c>
      <c r="C63" s="177">
        <v>992</v>
      </c>
      <c r="D63" s="27" t="s">
        <v>25</v>
      </c>
      <c r="E63" s="27">
        <v>13</v>
      </c>
      <c r="F63" s="164" t="s">
        <v>44</v>
      </c>
      <c r="G63" s="167" t="s">
        <v>81</v>
      </c>
      <c r="H63" s="167" t="s">
        <v>26</v>
      </c>
      <c r="I63" s="28" t="s">
        <v>247</v>
      </c>
      <c r="J63" s="27"/>
      <c r="K63" s="178">
        <f>K64</f>
        <v>0</v>
      </c>
    </row>
    <row r="64" spans="1:14" ht="35.25" customHeight="1" x14ac:dyDescent="0.25">
      <c r="A64" s="38"/>
      <c r="B64" s="21" t="s">
        <v>86</v>
      </c>
      <c r="C64" s="177">
        <v>992</v>
      </c>
      <c r="D64" s="27" t="s">
        <v>25</v>
      </c>
      <c r="E64" s="27">
        <v>13</v>
      </c>
      <c r="F64" s="164" t="s">
        <v>44</v>
      </c>
      <c r="G64" s="167" t="s">
        <v>81</v>
      </c>
      <c r="H64" s="167" t="s">
        <v>26</v>
      </c>
      <c r="I64" s="28" t="s">
        <v>247</v>
      </c>
      <c r="J64" s="27" t="s">
        <v>87</v>
      </c>
      <c r="K64" s="178">
        <v>0</v>
      </c>
    </row>
    <row r="65" spans="1:256" ht="28.5" customHeight="1" x14ac:dyDescent="0.25">
      <c r="A65" s="38"/>
      <c r="B65" s="45" t="s">
        <v>58</v>
      </c>
      <c r="C65" s="40">
        <v>992</v>
      </c>
      <c r="D65" s="41" t="s">
        <v>25</v>
      </c>
      <c r="E65" s="41">
        <v>13</v>
      </c>
      <c r="F65" s="42" t="s">
        <v>85</v>
      </c>
      <c r="G65" s="43" t="s">
        <v>72</v>
      </c>
      <c r="H65" s="43" t="s">
        <v>26</v>
      </c>
      <c r="I65" s="44" t="s">
        <v>150</v>
      </c>
      <c r="J65" s="41"/>
      <c r="K65" s="116"/>
    </row>
    <row r="66" spans="1:256" ht="28.5" customHeight="1" x14ac:dyDescent="0.25">
      <c r="A66" s="98"/>
      <c r="B66" s="45" t="str">
        <f>прил.6!B152</f>
        <v>Реализация муниципальных функций, связанных с муниципальным управлением</v>
      </c>
      <c r="C66" s="40">
        <v>992</v>
      </c>
      <c r="D66" s="41" t="s">
        <v>25</v>
      </c>
      <c r="E66" s="41" t="s">
        <v>44</v>
      </c>
      <c r="F66" s="42" t="s">
        <v>85</v>
      </c>
      <c r="G66" s="43" t="s">
        <v>97</v>
      </c>
      <c r="H66" s="43" t="s">
        <v>26</v>
      </c>
      <c r="I66" s="44" t="s">
        <v>150</v>
      </c>
      <c r="J66" s="41"/>
      <c r="K66" s="116"/>
    </row>
    <row r="67" spans="1:256" ht="24.75" customHeight="1" x14ac:dyDescent="0.25">
      <c r="B67" s="45" t="s">
        <v>54</v>
      </c>
      <c r="C67" s="40">
        <v>992</v>
      </c>
      <c r="D67" s="41" t="s">
        <v>25</v>
      </c>
      <c r="E67" s="41" t="s">
        <v>44</v>
      </c>
      <c r="F67" s="42" t="s">
        <v>85</v>
      </c>
      <c r="G67" s="43" t="s">
        <v>97</v>
      </c>
      <c r="H67" s="43" t="s">
        <v>26</v>
      </c>
      <c r="I67" s="44" t="s">
        <v>174</v>
      </c>
      <c r="J67" s="88"/>
      <c r="K67" s="116"/>
    </row>
    <row r="68" spans="1:256" ht="33.75" customHeight="1" x14ac:dyDescent="0.25">
      <c r="A68" s="38"/>
      <c r="B68" s="80" t="s">
        <v>86</v>
      </c>
      <c r="C68" s="40">
        <v>992</v>
      </c>
      <c r="D68" s="41" t="s">
        <v>25</v>
      </c>
      <c r="E68" s="41" t="s">
        <v>44</v>
      </c>
      <c r="F68" s="42" t="s">
        <v>85</v>
      </c>
      <c r="G68" s="43" t="s">
        <v>97</v>
      </c>
      <c r="H68" s="43" t="s">
        <v>26</v>
      </c>
      <c r="I68" s="44" t="s">
        <v>174</v>
      </c>
      <c r="J68" s="88" t="s">
        <v>87</v>
      </c>
      <c r="K68" s="116"/>
    </row>
    <row r="69" spans="1:256" s="76" customFormat="1" x14ac:dyDescent="0.25">
      <c r="A69" s="38"/>
      <c r="B69" s="80" t="s">
        <v>58</v>
      </c>
      <c r="C69" s="40">
        <v>992</v>
      </c>
      <c r="D69" s="41" t="s">
        <v>25</v>
      </c>
      <c r="E69" s="41" t="s">
        <v>44</v>
      </c>
      <c r="F69" s="42" t="s">
        <v>85</v>
      </c>
      <c r="G69" s="43" t="s">
        <v>81</v>
      </c>
      <c r="H69" s="43" t="s">
        <v>26</v>
      </c>
      <c r="I69" s="44" t="s">
        <v>150</v>
      </c>
      <c r="J69" s="41"/>
      <c r="K69" s="116">
        <f>K70</f>
        <v>5772.7</v>
      </c>
      <c r="L69" s="245"/>
      <c r="M69" s="246"/>
      <c r="N69" s="246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7"/>
      <c r="GJ69" s="77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7"/>
      <c r="HO69" s="77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7"/>
      <c r="IS69" s="77"/>
      <c r="IT69" s="77"/>
      <c r="IU69" s="77"/>
      <c r="IV69" s="77"/>
    </row>
    <row r="70" spans="1:256" x14ac:dyDescent="0.25">
      <c r="A70" s="38"/>
      <c r="B70" s="80" t="s">
        <v>227</v>
      </c>
      <c r="C70" s="40">
        <v>992</v>
      </c>
      <c r="D70" s="41" t="s">
        <v>25</v>
      </c>
      <c r="E70" s="41" t="s">
        <v>44</v>
      </c>
      <c r="F70" s="42" t="s">
        <v>85</v>
      </c>
      <c r="G70" s="43" t="s">
        <v>81</v>
      </c>
      <c r="H70" s="43" t="s">
        <v>26</v>
      </c>
      <c r="I70" s="44" t="s">
        <v>228</v>
      </c>
      <c r="J70" s="41" t="s">
        <v>89</v>
      </c>
      <c r="K70" s="116">
        <v>5772.7</v>
      </c>
    </row>
    <row r="71" spans="1:256" s="76" customFormat="1" ht="14.25" x14ac:dyDescent="0.2">
      <c r="A71" s="69"/>
      <c r="B71" s="70" t="s">
        <v>37</v>
      </c>
      <c r="C71" s="71">
        <v>992</v>
      </c>
      <c r="D71" s="72" t="s">
        <v>27</v>
      </c>
      <c r="E71" s="72" t="s">
        <v>26</v>
      </c>
      <c r="F71" s="73"/>
      <c r="G71" s="74"/>
      <c r="H71" s="74"/>
      <c r="I71" s="75"/>
      <c r="J71" s="72"/>
      <c r="K71" s="115">
        <f>K76+K77</f>
        <v>214.7</v>
      </c>
      <c r="L71" s="250"/>
      <c r="M71" s="251"/>
      <c r="N71" s="251"/>
    </row>
    <row r="72" spans="1:256" ht="32.25" customHeight="1" x14ac:dyDescent="0.25">
      <c r="A72" s="38"/>
      <c r="B72" s="70" t="s">
        <v>11</v>
      </c>
      <c r="C72" s="71">
        <v>992</v>
      </c>
      <c r="D72" s="72" t="s">
        <v>27</v>
      </c>
      <c r="E72" s="72" t="s">
        <v>29</v>
      </c>
      <c r="F72" s="73"/>
      <c r="G72" s="74"/>
      <c r="H72" s="74"/>
      <c r="I72" s="75"/>
      <c r="J72" s="72"/>
      <c r="K72" s="153">
        <f>K71</f>
        <v>214.7</v>
      </c>
    </row>
    <row r="73" spans="1:256" x14ac:dyDescent="0.25">
      <c r="A73" s="38"/>
      <c r="B73" s="80" t="s">
        <v>213</v>
      </c>
      <c r="C73" s="40">
        <v>992</v>
      </c>
      <c r="D73" s="41" t="s">
        <v>27</v>
      </c>
      <c r="E73" s="41" t="s">
        <v>29</v>
      </c>
      <c r="F73" s="42" t="s">
        <v>85</v>
      </c>
      <c r="G73" s="43" t="s">
        <v>72</v>
      </c>
      <c r="H73" s="43" t="s">
        <v>26</v>
      </c>
      <c r="I73" s="44" t="s">
        <v>73</v>
      </c>
      <c r="J73" s="41"/>
      <c r="K73" s="116">
        <f>K71</f>
        <v>214.7</v>
      </c>
    </row>
    <row r="74" spans="1:256" hidden="1" x14ac:dyDescent="0.25">
      <c r="A74" s="38"/>
      <c r="B74" s="80" t="s">
        <v>213</v>
      </c>
      <c r="C74" s="40">
        <v>992</v>
      </c>
      <c r="D74" s="41" t="s">
        <v>27</v>
      </c>
      <c r="E74" s="41" t="s">
        <v>29</v>
      </c>
      <c r="F74" s="42" t="s">
        <v>85</v>
      </c>
      <c r="G74" s="43" t="s">
        <v>81</v>
      </c>
      <c r="H74" s="43" t="s">
        <v>26</v>
      </c>
      <c r="I74" s="44" t="s">
        <v>73</v>
      </c>
      <c r="J74" s="41"/>
      <c r="K74" s="116">
        <f>K71</f>
        <v>214.7</v>
      </c>
    </row>
    <row r="75" spans="1:256" ht="46.5" customHeight="1" x14ac:dyDescent="0.25">
      <c r="A75" s="38"/>
      <c r="B75" s="80" t="s">
        <v>38</v>
      </c>
      <c r="C75" s="40">
        <v>992</v>
      </c>
      <c r="D75" s="41" t="s">
        <v>27</v>
      </c>
      <c r="E75" s="41" t="s">
        <v>29</v>
      </c>
      <c r="F75" s="42" t="s">
        <v>85</v>
      </c>
      <c r="G75" s="43" t="s">
        <v>81</v>
      </c>
      <c r="H75" s="43" t="s">
        <v>26</v>
      </c>
      <c r="I75" s="44" t="s">
        <v>173</v>
      </c>
      <c r="J75" s="41"/>
      <c r="K75" s="116">
        <f>K76+K77</f>
        <v>214.7</v>
      </c>
    </row>
    <row r="76" spans="1:256" ht="75" customHeight="1" x14ac:dyDescent="0.25">
      <c r="A76" s="38"/>
      <c r="B76" s="80" t="s">
        <v>82</v>
      </c>
      <c r="C76" s="40">
        <v>992</v>
      </c>
      <c r="D76" s="41" t="s">
        <v>27</v>
      </c>
      <c r="E76" s="41" t="s">
        <v>29</v>
      </c>
      <c r="F76" s="42" t="s">
        <v>85</v>
      </c>
      <c r="G76" s="43" t="s">
        <v>81</v>
      </c>
      <c r="H76" s="43" t="s">
        <v>26</v>
      </c>
      <c r="I76" s="44" t="s">
        <v>173</v>
      </c>
      <c r="J76" s="41" t="s">
        <v>83</v>
      </c>
      <c r="K76" s="117">
        <v>214.7</v>
      </c>
    </row>
    <row r="77" spans="1:256" ht="30" x14ac:dyDescent="0.25">
      <c r="A77" s="38"/>
      <c r="B77" s="80" t="s">
        <v>86</v>
      </c>
      <c r="C77" s="40">
        <v>992</v>
      </c>
      <c r="D77" s="41" t="s">
        <v>27</v>
      </c>
      <c r="E77" s="41" t="s">
        <v>29</v>
      </c>
      <c r="F77" s="42" t="s">
        <v>85</v>
      </c>
      <c r="G77" s="43" t="s">
        <v>81</v>
      </c>
      <c r="H77" s="43" t="s">
        <v>26</v>
      </c>
      <c r="I77" s="44" t="s">
        <v>173</v>
      </c>
      <c r="J77" s="41" t="s">
        <v>87</v>
      </c>
      <c r="K77" s="117">
        <v>0</v>
      </c>
    </row>
    <row r="78" spans="1:256" s="76" customFormat="1" ht="39.75" customHeight="1" x14ac:dyDescent="0.2">
      <c r="A78" s="69"/>
      <c r="B78" s="84" t="s">
        <v>12</v>
      </c>
      <c r="C78" s="71">
        <v>992</v>
      </c>
      <c r="D78" s="72" t="s">
        <v>29</v>
      </c>
      <c r="E78" s="72" t="s">
        <v>26</v>
      </c>
      <c r="F78" s="73"/>
      <c r="G78" s="74"/>
      <c r="H78" s="74"/>
      <c r="I78" s="75"/>
      <c r="J78" s="72"/>
      <c r="K78" s="115">
        <f>K79+K85</f>
        <v>433.1</v>
      </c>
      <c r="L78" s="250"/>
      <c r="M78" s="251"/>
      <c r="N78" s="251"/>
    </row>
    <row r="79" spans="1:256" ht="56.25" customHeight="1" x14ac:dyDescent="0.25">
      <c r="A79" s="38"/>
      <c r="B79" s="84" t="s">
        <v>13</v>
      </c>
      <c r="C79" s="71">
        <v>992</v>
      </c>
      <c r="D79" s="72" t="s">
        <v>29</v>
      </c>
      <c r="E79" s="72" t="s">
        <v>30</v>
      </c>
      <c r="F79" s="73" t="s">
        <v>26</v>
      </c>
      <c r="G79" s="74" t="s">
        <v>72</v>
      </c>
      <c r="H79" s="74" t="s">
        <v>26</v>
      </c>
      <c r="I79" s="75" t="s">
        <v>150</v>
      </c>
      <c r="J79" s="72"/>
      <c r="K79" s="115">
        <f>K83+K84</f>
        <v>413.1</v>
      </c>
    </row>
    <row r="80" spans="1:256" ht="60" x14ac:dyDescent="0.25">
      <c r="A80" s="38"/>
      <c r="B80" s="45" t="s">
        <v>212</v>
      </c>
      <c r="C80" s="40">
        <v>992</v>
      </c>
      <c r="D80" s="41" t="s">
        <v>29</v>
      </c>
      <c r="E80" s="41" t="s">
        <v>30</v>
      </c>
      <c r="F80" s="42" t="s">
        <v>33</v>
      </c>
      <c r="G80" s="43" t="s">
        <v>72</v>
      </c>
      <c r="H80" s="43" t="s">
        <v>26</v>
      </c>
      <c r="I80" s="44" t="s">
        <v>150</v>
      </c>
      <c r="J80" s="41"/>
      <c r="K80" s="116">
        <f>K83+K84</f>
        <v>413.1</v>
      </c>
    </row>
    <row r="81" spans="1:14" ht="45.75" customHeight="1" x14ac:dyDescent="0.25">
      <c r="A81" s="38"/>
      <c r="B81" s="45" t="s">
        <v>216</v>
      </c>
      <c r="C81" s="40">
        <v>992</v>
      </c>
      <c r="D81" s="41" t="s">
        <v>29</v>
      </c>
      <c r="E81" s="41" t="s">
        <v>30</v>
      </c>
      <c r="F81" s="42" t="s">
        <v>33</v>
      </c>
      <c r="G81" s="43" t="s">
        <v>81</v>
      </c>
      <c r="H81" s="43" t="s">
        <v>26</v>
      </c>
      <c r="I81" s="44" t="s">
        <v>150</v>
      </c>
      <c r="J81" s="41"/>
      <c r="K81" s="116">
        <f>K83+K84</f>
        <v>413.1</v>
      </c>
    </row>
    <row r="82" spans="1:14" ht="84" customHeight="1" x14ac:dyDescent="0.25">
      <c r="A82" s="38"/>
      <c r="B82" s="80" t="s">
        <v>214</v>
      </c>
      <c r="C82" s="40">
        <v>992</v>
      </c>
      <c r="D82" s="41" t="s">
        <v>29</v>
      </c>
      <c r="E82" s="41" t="s">
        <v>30</v>
      </c>
      <c r="F82" s="42" t="s">
        <v>33</v>
      </c>
      <c r="G82" s="43" t="s">
        <v>81</v>
      </c>
      <c r="H82" s="43" t="s">
        <v>26</v>
      </c>
      <c r="I82" s="44" t="s">
        <v>175</v>
      </c>
      <c r="J82" s="41"/>
      <c r="K82" s="116">
        <f>K83+K84</f>
        <v>413.1</v>
      </c>
    </row>
    <row r="83" spans="1:14" ht="43.5" customHeight="1" x14ac:dyDescent="0.25">
      <c r="A83" s="38"/>
      <c r="B83" s="80" t="s">
        <v>82</v>
      </c>
      <c r="C83" s="40">
        <v>992</v>
      </c>
      <c r="D83" s="41" t="s">
        <v>29</v>
      </c>
      <c r="E83" s="41" t="s">
        <v>30</v>
      </c>
      <c r="F83" s="42" t="s">
        <v>33</v>
      </c>
      <c r="G83" s="43" t="s">
        <v>81</v>
      </c>
      <c r="H83" s="43" t="s">
        <v>26</v>
      </c>
      <c r="I83" s="44" t="s">
        <v>175</v>
      </c>
      <c r="J83" s="41" t="s">
        <v>83</v>
      </c>
      <c r="K83" s="116">
        <v>413.1</v>
      </c>
    </row>
    <row r="84" spans="1:14" ht="29.25" customHeight="1" x14ac:dyDescent="0.25">
      <c r="A84" s="38"/>
      <c r="B84" s="80" t="s">
        <v>86</v>
      </c>
      <c r="C84" s="40">
        <v>992</v>
      </c>
      <c r="D84" s="41" t="s">
        <v>29</v>
      </c>
      <c r="E84" s="41" t="s">
        <v>30</v>
      </c>
      <c r="F84" s="42" t="s">
        <v>33</v>
      </c>
      <c r="G84" s="43" t="s">
        <v>81</v>
      </c>
      <c r="H84" s="43" t="s">
        <v>26</v>
      </c>
      <c r="I84" s="44" t="s">
        <v>175</v>
      </c>
      <c r="J84" s="41" t="s">
        <v>87</v>
      </c>
      <c r="K84" s="116">
        <v>0</v>
      </c>
    </row>
    <row r="85" spans="1:14" s="76" customFormat="1" ht="36" customHeight="1" x14ac:dyDescent="0.2">
      <c r="A85" s="69"/>
      <c r="B85" s="84" t="s">
        <v>153</v>
      </c>
      <c r="C85" s="71">
        <v>992</v>
      </c>
      <c r="D85" s="72" t="s">
        <v>29</v>
      </c>
      <c r="E85" s="72" t="s">
        <v>49</v>
      </c>
      <c r="F85" s="73"/>
      <c r="G85" s="74"/>
      <c r="H85" s="74"/>
      <c r="I85" s="75"/>
      <c r="J85" s="72"/>
      <c r="K85" s="115">
        <f>K89+K92</f>
        <v>20</v>
      </c>
      <c r="L85" s="250"/>
      <c r="M85" s="251"/>
      <c r="N85" s="251"/>
    </row>
    <row r="86" spans="1:14" s="76" customFormat="1" ht="60.75" customHeight="1" x14ac:dyDescent="0.25">
      <c r="A86" s="38"/>
      <c r="B86" s="45" t="s">
        <v>212</v>
      </c>
      <c r="C86" s="40">
        <v>992</v>
      </c>
      <c r="D86" s="41" t="s">
        <v>29</v>
      </c>
      <c r="E86" s="41" t="s">
        <v>49</v>
      </c>
      <c r="F86" s="42" t="s">
        <v>33</v>
      </c>
      <c r="G86" s="43" t="s">
        <v>72</v>
      </c>
      <c r="H86" s="43" t="s">
        <v>26</v>
      </c>
      <c r="I86" s="44" t="s">
        <v>150</v>
      </c>
      <c r="J86" s="41"/>
      <c r="K86" s="116">
        <f>+K89+K92</f>
        <v>20</v>
      </c>
      <c r="L86" s="250"/>
      <c r="M86" s="251"/>
      <c r="N86" s="251"/>
    </row>
    <row r="87" spans="1:14" ht="46.5" customHeight="1" x14ac:dyDescent="0.25">
      <c r="A87" s="38"/>
      <c r="B87" s="166" t="s">
        <v>188</v>
      </c>
      <c r="C87" s="40">
        <v>992</v>
      </c>
      <c r="D87" s="41" t="s">
        <v>29</v>
      </c>
      <c r="E87" s="41" t="s">
        <v>49</v>
      </c>
      <c r="F87" s="167" t="s">
        <v>33</v>
      </c>
      <c r="G87" s="167" t="s">
        <v>94</v>
      </c>
      <c r="H87" s="167" t="s">
        <v>26</v>
      </c>
      <c r="I87" s="167" t="s">
        <v>150</v>
      </c>
      <c r="J87" s="27"/>
      <c r="K87" s="116">
        <f>K86</f>
        <v>20</v>
      </c>
    </row>
    <row r="88" spans="1:14" ht="18" customHeight="1" x14ac:dyDescent="0.25">
      <c r="A88" s="38"/>
      <c r="B88" s="86" t="s">
        <v>148</v>
      </c>
      <c r="C88" s="40">
        <v>992</v>
      </c>
      <c r="D88" s="41" t="s">
        <v>29</v>
      </c>
      <c r="E88" s="41" t="s">
        <v>49</v>
      </c>
      <c r="F88" s="167" t="s">
        <v>33</v>
      </c>
      <c r="G88" s="167" t="s">
        <v>94</v>
      </c>
      <c r="H88" s="167" t="s">
        <v>26</v>
      </c>
      <c r="I88" s="28" t="s">
        <v>177</v>
      </c>
      <c r="J88" s="168"/>
      <c r="K88" s="116">
        <f>K89</f>
        <v>0</v>
      </c>
    </row>
    <row r="89" spans="1:14" ht="30.75" customHeight="1" x14ac:dyDescent="0.25">
      <c r="A89" s="38"/>
      <c r="B89" s="166" t="s">
        <v>86</v>
      </c>
      <c r="C89" s="40">
        <v>992</v>
      </c>
      <c r="D89" s="41" t="s">
        <v>29</v>
      </c>
      <c r="E89" s="41" t="s">
        <v>49</v>
      </c>
      <c r="F89" s="167" t="s">
        <v>33</v>
      </c>
      <c r="G89" s="167" t="s">
        <v>94</v>
      </c>
      <c r="H89" s="167" t="s">
        <v>26</v>
      </c>
      <c r="I89" s="28" t="s">
        <v>177</v>
      </c>
      <c r="J89" s="28" t="s">
        <v>87</v>
      </c>
      <c r="K89" s="116">
        <v>0</v>
      </c>
    </row>
    <row r="90" spans="1:14" ht="17.25" customHeight="1" x14ac:dyDescent="0.25">
      <c r="A90" s="38"/>
      <c r="B90" s="86" t="s">
        <v>101</v>
      </c>
      <c r="C90" s="40">
        <v>992</v>
      </c>
      <c r="D90" s="41" t="s">
        <v>29</v>
      </c>
      <c r="E90" s="170" t="s">
        <v>49</v>
      </c>
      <c r="F90" s="171" t="s">
        <v>33</v>
      </c>
      <c r="G90" s="172" t="s">
        <v>96</v>
      </c>
      <c r="H90" s="172" t="s">
        <v>26</v>
      </c>
      <c r="I90" s="173" t="s">
        <v>150</v>
      </c>
      <c r="J90" s="41"/>
      <c r="K90" s="116">
        <f>K92</f>
        <v>20</v>
      </c>
    </row>
    <row r="91" spans="1:14" s="229" customFormat="1" ht="28.5" customHeight="1" x14ac:dyDescent="0.25">
      <c r="A91" s="227"/>
      <c r="B91" s="228" t="s">
        <v>215</v>
      </c>
      <c r="C91" s="40">
        <v>992</v>
      </c>
      <c r="D91" s="41" t="s">
        <v>29</v>
      </c>
      <c r="E91" s="41" t="s">
        <v>49</v>
      </c>
      <c r="F91" s="42" t="s">
        <v>33</v>
      </c>
      <c r="G91" s="43" t="s">
        <v>96</v>
      </c>
      <c r="H91" s="43" t="s">
        <v>26</v>
      </c>
      <c r="I91" s="44" t="s">
        <v>176</v>
      </c>
      <c r="J91" s="41"/>
      <c r="K91" s="116">
        <f>K92</f>
        <v>20</v>
      </c>
      <c r="L91" s="245"/>
      <c r="M91" s="255"/>
      <c r="N91" s="255"/>
    </row>
    <row r="92" spans="1:14" s="229" customFormat="1" ht="35.25" customHeight="1" x14ac:dyDescent="0.25">
      <c r="A92" s="227"/>
      <c r="B92" s="345" t="s">
        <v>122</v>
      </c>
      <c r="C92" s="40">
        <v>992</v>
      </c>
      <c r="D92" s="41" t="s">
        <v>29</v>
      </c>
      <c r="E92" s="41" t="s">
        <v>49</v>
      </c>
      <c r="F92" s="42" t="s">
        <v>33</v>
      </c>
      <c r="G92" s="43" t="s">
        <v>96</v>
      </c>
      <c r="H92" s="43" t="s">
        <v>26</v>
      </c>
      <c r="I92" s="44" t="s">
        <v>176</v>
      </c>
      <c r="J92" s="41" t="s">
        <v>123</v>
      </c>
      <c r="K92" s="116">
        <v>20</v>
      </c>
      <c r="L92" s="245"/>
      <c r="M92" s="255"/>
      <c r="N92" s="255"/>
    </row>
    <row r="93" spans="1:14" s="232" customFormat="1" ht="19.5" customHeight="1" x14ac:dyDescent="0.2">
      <c r="A93" s="230"/>
      <c r="B93" s="231" t="s">
        <v>15</v>
      </c>
      <c r="C93" s="71">
        <v>992</v>
      </c>
      <c r="D93" s="72" t="s">
        <v>28</v>
      </c>
      <c r="E93" s="72" t="s">
        <v>26</v>
      </c>
      <c r="F93" s="73"/>
      <c r="G93" s="74"/>
      <c r="H93" s="74"/>
      <c r="I93" s="75"/>
      <c r="J93" s="72"/>
      <c r="K93" s="115">
        <f>K94+K103</f>
        <v>3946.8</v>
      </c>
      <c r="L93" s="256"/>
      <c r="M93" s="257"/>
      <c r="N93" s="258"/>
    </row>
    <row r="94" spans="1:14" x14ac:dyDescent="0.25">
      <c r="A94" s="38"/>
      <c r="B94" s="84" t="s">
        <v>103</v>
      </c>
      <c r="C94" s="71">
        <v>992</v>
      </c>
      <c r="D94" s="72" t="s">
        <v>28</v>
      </c>
      <c r="E94" s="72" t="s">
        <v>30</v>
      </c>
      <c r="F94" s="73"/>
      <c r="G94" s="74"/>
      <c r="H94" s="74"/>
      <c r="I94" s="75"/>
      <c r="J94" s="72"/>
      <c r="K94" s="115">
        <f>K102+K98</f>
        <v>3761.9</v>
      </c>
    </row>
    <row r="95" spans="1:14" ht="45" x14ac:dyDescent="0.25">
      <c r="A95" s="38"/>
      <c r="B95" s="86" t="s">
        <v>199</v>
      </c>
      <c r="C95" s="40">
        <v>992</v>
      </c>
      <c r="D95" s="41" t="s">
        <v>28</v>
      </c>
      <c r="E95" s="41" t="s">
        <v>30</v>
      </c>
      <c r="F95" s="42" t="s">
        <v>27</v>
      </c>
      <c r="G95" s="43" t="s">
        <v>72</v>
      </c>
      <c r="H95" s="43" t="s">
        <v>26</v>
      </c>
      <c r="I95" s="44" t="s">
        <v>150</v>
      </c>
      <c r="J95" s="41"/>
      <c r="K95" s="116">
        <f>K96</f>
        <v>0</v>
      </c>
    </row>
    <row r="96" spans="1:14" x14ac:dyDescent="0.25">
      <c r="A96" s="38"/>
      <c r="B96" s="86" t="s">
        <v>116</v>
      </c>
      <c r="C96" s="40">
        <v>992</v>
      </c>
      <c r="D96" s="41" t="s">
        <v>28</v>
      </c>
      <c r="E96" s="41" t="s">
        <v>30</v>
      </c>
      <c r="F96" s="42" t="s">
        <v>27</v>
      </c>
      <c r="G96" s="43" t="s">
        <v>81</v>
      </c>
      <c r="H96" s="43" t="s">
        <v>26</v>
      </c>
      <c r="I96" s="44" t="s">
        <v>150</v>
      </c>
      <c r="J96" s="41"/>
      <c r="K96" s="116">
        <f>K97</f>
        <v>0</v>
      </c>
    </row>
    <row r="97" spans="1:14" ht="45" x14ac:dyDescent="0.25">
      <c r="A97" s="38"/>
      <c r="B97" s="86" t="s">
        <v>198</v>
      </c>
      <c r="C97" s="40">
        <v>992</v>
      </c>
      <c r="D97" s="41" t="s">
        <v>28</v>
      </c>
      <c r="E97" s="41" t="s">
        <v>30</v>
      </c>
      <c r="F97" s="42" t="s">
        <v>27</v>
      </c>
      <c r="G97" s="43" t="s">
        <v>81</v>
      </c>
      <c r="H97" s="43" t="s">
        <v>26</v>
      </c>
      <c r="I97" s="44" t="s">
        <v>149</v>
      </c>
      <c r="J97" s="41"/>
      <c r="K97" s="116">
        <f>K98</f>
        <v>0</v>
      </c>
    </row>
    <row r="98" spans="1:14" ht="30" x14ac:dyDescent="0.25">
      <c r="A98" s="38"/>
      <c r="B98" s="86" t="s">
        <v>86</v>
      </c>
      <c r="C98" s="40">
        <v>992</v>
      </c>
      <c r="D98" s="41" t="s">
        <v>28</v>
      </c>
      <c r="E98" s="41" t="s">
        <v>30</v>
      </c>
      <c r="F98" s="42" t="s">
        <v>27</v>
      </c>
      <c r="G98" s="43" t="s">
        <v>81</v>
      </c>
      <c r="H98" s="43" t="s">
        <v>26</v>
      </c>
      <c r="I98" s="44" t="s">
        <v>149</v>
      </c>
      <c r="J98" s="41" t="s">
        <v>87</v>
      </c>
      <c r="K98" s="116">
        <v>0</v>
      </c>
    </row>
    <row r="99" spans="1:14" ht="69.75" customHeight="1" x14ac:dyDescent="0.25">
      <c r="A99" s="38"/>
      <c r="B99" s="45" t="s">
        <v>217</v>
      </c>
      <c r="C99" s="40">
        <v>992</v>
      </c>
      <c r="D99" s="41" t="s">
        <v>28</v>
      </c>
      <c r="E99" s="41" t="s">
        <v>30</v>
      </c>
      <c r="F99" s="42" t="s">
        <v>28</v>
      </c>
      <c r="G99" s="43" t="s">
        <v>72</v>
      </c>
      <c r="H99" s="43" t="s">
        <v>26</v>
      </c>
      <c r="I99" s="44" t="s">
        <v>150</v>
      </c>
      <c r="J99" s="41"/>
      <c r="K99" s="116">
        <f>K100</f>
        <v>3761.9</v>
      </c>
    </row>
    <row r="100" spans="1:14" ht="32.25" customHeight="1" x14ac:dyDescent="0.25">
      <c r="A100" s="38"/>
      <c r="B100" s="86" t="s">
        <v>503</v>
      </c>
      <c r="C100" s="40">
        <v>992</v>
      </c>
      <c r="D100" s="41" t="s">
        <v>28</v>
      </c>
      <c r="E100" s="41" t="s">
        <v>30</v>
      </c>
      <c r="F100" s="42" t="s">
        <v>28</v>
      </c>
      <c r="G100" s="43" t="s">
        <v>81</v>
      </c>
      <c r="H100" s="43" t="s">
        <v>26</v>
      </c>
      <c r="I100" s="44" t="s">
        <v>150</v>
      </c>
      <c r="J100" s="41"/>
      <c r="K100" s="116">
        <f>K101</f>
        <v>3761.9</v>
      </c>
    </row>
    <row r="101" spans="1:14" ht="40.5" customHeight="1" x14ac:dyDescent="0.25">
      <c r="A101" s="38"/>
      <c r="B101" s="45" t="s">
        <v>218</v>
      </c>
      <c r="C101" s="40">
        <v>992</v>
      </c>
      <c r="D101" s="41" t="s">
        <v>28</v>
      </c>
      <c r="E101" s="41" t="s">
        <v>30</v>
      </c>
      <c r="F101" s="42" t="s">
        <v>28</v>
      </c>
      <c r="G101" s="43" t="s">
        <v>81</v>
      </c>
      <c r="H101" s="43" t="s">
        <v>26</v>
      </c>
      <c r="I101" s="44" t="s">
        <v>151</v>
      </c>
      <c r="J101" s="41"/>
      <c r="K101" s="116">
        <f>K102</f>
        <v>3761.9</v>
      </c>
    </row>
    <row r="102" spans="1:14" ht="30" x14ac:dyDescent="0.25">
      <c r="A102" s="38"/>
      <c r="B102" s="87" t="s">
        <v>86</v>
      </c>
      <c r="C102" s="40">
        <v>992</v>
      </c>
      <c r="D102" s="41" t="s">
        <v>28</v>
      </c>
      <c r="E102" s="41" t="s">
        <v>30</v>
      </c>
      <c r="F102" s="42" t="s">
        <v>28</v>
      </c>
      <c r="G102" s="43" t="s">
        <v>81</v>
      </c>
      <c r="H102" s="43" t="s">
        <v>26</v>
      </c>
      <c r="I102" s="44" t="s">
        <v>151</v>
      </c>
      <c r="J102" s="41" t="s">
        <v>87</v>
      </c>
      <c r="K102" s="116">
        <v>3761.9</v>
      </c>
    </row>
    <row r="103" spans="1:14" x14ac:dyDescent="0.25">
      <c r="A103" s="38"/>
      <c r="B103" s="70" t="s">
        <v>105</v>
      </c>
      <c r="C103" s="71">
        <v>992</v>
      </c>
      <c r="D103" s="72" t="s">
        <v>28</v>
      </c>
      <c r="E103" s="72" t="s">
        <v>106</v>
      </c>
      <c r="F103" s="73"/>
      <c r="G103" s="74"/>
      <c r="H103" s="74"/>
      <c r="I103" s="75"/>
      <c r="J103" s="72"/>
      <c r="K103" s="115">
        <f>K107</f>
        <v>184.9</v>
      </c>
    </row>
    <row r="104" spans="1:14" ht="60" x14ac:dyDescent="0.25">
      <c r="A104" s="38"/>
      <c r="B104" s="86" t="s">
        <v>189</v>
      </c>
      <c r="C104" s="40">
        <v>992</v>
      </c>
      <c r="D104" s="41" t="s">
        <v>28</v>
      </c>
      <c r="E104" s="41" t="s">
        <v>106</v>
      </c>
      <c r="F104" s="42" t="s">
        <v>107</v>
      </c>
      <c r="G104" s="43" t="s">
        <v>72</v>
      </c>
      <c r="H104" s="43" t="s">
        <v>26</v>
      </c>
      <c r="I104" s="44" t="s">
        <v>150</v>
      </c>
      <c r="J104" s="41"/>
      <c r="K104" s="116">
        <f>K107</f>
        <v>184.9</v>
      </c>
    </row>
    <row r="105" spans="1:14" x14ac:dyDescent="0.25">
      <c r="A105" s="38"/>
      <c r="B105" s="85" t="s">
        <v>219</v>
      </c>
      <c r="C105" s="40">
        <v>992</v>
      </c>
      <c r="D105" s="41" t="s">
        <v>28</v>
      </c>
      <c r="E105" s="41" t="s">
        <v>106</v>
      </c>
      <c r="F105" s="42" t="s">
        <v>107</v>
      </c>
      <c r="G105" s="43" t="s">
        <v>74</v>
      </c>
      <c r="H105" s="43" t="s">
        <v>26</v>
      </c>
      <c r="I105" s="44" t="s">
        <v>150</v>
      </c>
      <c r="J105" s="41"/>
      <c r="K105" s="116">
        <f>K107</f>
        <v>184.9</v>
      </c>
    </row>
    <row r="106" spans="1:14" ht="30" x14ac:dyDescent="0.25">
      <c r="A106" s="38"/>
      <c r="B106" s="87" t="s">
        <v>63</v>
      </c>
      <c r="C106" s="40">
        <v>992</v>
      </c>
      <c r="D106" s="41" t="s">
        <v>28</v>
      </c>
      <c r="E106" s="41" t="s">
        <v>106</v>
      </c>
      <c r="F106" s="42" t="s">
        <v>107</v>
      </c>
      <c r="G106" s="43" t="s">
        <v>74</v>
      </c>
      <c r="H106" s="43" t="s">
        <v>26</v>
      </c>
      <c r="I106" s="44" t="s">
        <v>160</v>
      </c>
      <c r="J106" s="41"/>
      <c r="K106" s="116">
        <f>K107</f>
        <v>184.9</v>
      </c>
    </row>
    <row r="107" spans="1:14" ht="30" x14ac:dyDescent="0.25">
      <c r="A107" s="174"/>
      <c r="B107" s="87" t="s">
        <v>86</v>
      </c>
      <c r="C107" s="175">
        <v>992</v>
      </c>
      <c r="D107" s="41" t="s">
        <v>28</v>
      </c>
      <c r="E107" s="41" t="s">
        <v>106</v>
      </c>
      <c r="F107" s="42" t="s">
        <v>107</v>
      </c>
      <c r="G107" s="43" t="s">
        <v>74</v>
      </c>
      <c r="H107" s="43" t="s">
        <v>26</v>
      </c>
      <c r="I107" s="44" t="s">
        <v>160</v>
      </c>
      <c r="J107" s="41" t="s">
        <v>87</v>
      </c>
      <c r="K107" s="116">
        <v>184.9</v>
      </c>
    </row>
    <row r="108" spans="1:14" s="76" customFormat="1" ht="14.25" x14ac:dyDescent="0.2">
      <c r="A108" s="69"/>
      <c r="B108" s="84" t="s">
        <v>17</v>
      </c>
      <c r="C108" s="71">
        <v>992</v>
      </c>
      <c r="D108" s="72" t="s">
        <v>33</v>
      </c>
      <c r="E108" s="72" t="s">
        <v>26</v>
      </c>
      <c r="F108" s="73"/>
      <c r="G108" s="74"/>
      <c r="H108" s="74"/>
      <c r="I108" s="75"/>
      <c r="J108" s="72"/>
      <c r="K108" s="115">
        <f>K109+K120</f>
        <v>1580</v>
      </c>
      <c r="L108" s="250"/>
      <c r="M108" s="252"/>
      <c r="N108" s="251"/>
    </row>
    <row r="109" spans="1:14" x14ac:dyDescent="0.25">
      <c r="A109" s="38"/>
      <c r="B109" s="84" t="s">
        <v>18</v>
      </c>
      <c r="C109" s="71">
        <v>992</v>
      </c>
      <c r="D109" s="72" t="s">
        <v>33</v>
      </c>
      <c r="E109" s="72" t="s">
        <v>27</v>
      </c>
      <c r="F109" s="73"/>
      <c r="G109" s="74"/>
      <c r="H109" s="74"/>
      <c r="I109" s="75"/>
      <c r="J109" s="72"/>
      <c r="K109" s="115">
        <f>K110</f>
        <v>0</v>
      </c>
    </row>
    <row r="110" spans="1:14" ht="60" x14ac:dyDescent="0.25">
      <c r="A110" s="38"/>
      <c r="B110" s="45" t="s">
        <v>193</v>
      </c>
      <c r="C110" s="40">
        <v>992</v>
      </c>
      <c r="D110" s="41" t="s">
        <v>33</v>
      </c>
      <c r="E110" s="41" t="s">
        <v>27</v>
      </c>
      <c r="F110" s="42" t="s">
        <v>111</v>
      </c>
      <c r="G110" s="43" t="s">
        <v>72</v>
      </c>
      <c r="H110" s="43" t="s">
        <v>26</v>
      </c>
      <c r="I110" s="44" t="s">
        <v>150</v>
      </c>
      <c r="J110" s="41"/>
      <c r="K110" s="116">
        <f>K113+K116+K119</f>
        <v>0</v>
      </c>
    </row>
    <row r="111" spans="1:14" x14ac:dyDescent="0.25">
      <c r="A111" s="38"/>
      <c r="B111" s="45" t="s">
        <v>190</v>
      </c>
      <c r="C111" s="40">
        <v>992</v>
      </c>
      <c r="D111" s="41" t="s">
        <v>33</v>
      </c>
      <c r="E111" s="41" t="s">
        <v>27</v>
      </c>
      <c r="F111" s="42" t="s">
        <v>111</v>
      </c>
      <c r="G111" s="43" t="s">
        <v>74</v>
      </c>
      <c r="H111" s="43" t="s">
        <v>26</v>
      </c>
      <c r="I111" s="44" t="s">
        <v>150</v>
      </c>
      <c r="J111" s="41"/>
      <c r="K111" s="116">
        <f>K113</f>
        <v>0</v>
      </c>
    </row>
    <row r="112" spans="1:14" ht="30" x14ac:dyDescent="0.25">
      <c r="A112" s="38"/>
      <c r="B112" s="45" t="s">
        <v>50</v>
      </c>
      <c r="C112" s="40">
        <v>992</v>
      </c>
      <c r="D112" s="41" t="s">
        <v>33</v>
      </c>
      <c r="E112" s="41" t="s">
        <v>27</v>
      </c>
      <c r="F112" s="42" t="s">
        <v>111</v>
      </c>
      <c r="G112" s="43" t="s">
        <v>74</v>
      </c>
      <c r="H112" s="43" t="s">
        <v>26</v>
      </c>
      <c r="I112" s="44" t="s">
        <v>179</v>
      </c>
      <c r="J112" s="41"/>
      <c r="K112" s="116">
        <f>K113</f>
        <v>0</v>
      </c>
    </row>
    <row r="113" spans="1:21" ht="30" x14ac:dyDescent="0.25">
      <c r="A113" s="38"/>
      <c r="B113" s="45" t="s">
        <v>86</v>
      </c>
      <c r="C113" s="40">
        <v>992</v>
      </c>
      <c r="D113" s="41" t="s">
        <v>33</v>
      </c>
      <c r="E113" s="41" t="s">
        <v>27</v>
      </c>
      <c r="F113" s="42" t="s">
        <v>111</v>
      </c>
      <c r="G113" s="43" t="s">
        <v>74</v>
      </c>
      <c r="H113" s="43" t="s">
        <v>26</v>
      </c>
      <c r="I113" s="44" t="s">
        <v>179</v>
      </c>
      <c r="J113" s="41" t="s">
        <v>87</v>
      </c>
      <c r="K113" s="412">
        <v>0</v>
      </c>
    </row>
    <row r="114" spans="1:21" ht="19.5" customHeight="1" x14ac:dyDescent="0.25">
      <c r="A114" s="38"/>
      <c r="B114" s="45" t="s">
        <v>114</v>
      </c>
      <c r="C114" s="40">
        <v>992</v>
      </c>
      <c r="D114" s="41" t="s">
        <v>33</v>
      </c>
      <c r="E114" s="41" t="s">
        <v>27</v>
      </c>
      <c r="F114" s="42" t="s">
        <v>111</v>
      </c>
      <c r="G114" s="43" t="s">
        <v>92</v>
      </c>
      <c r="H114" s="43" t="s">
        <v>26</v>
      </c>
      <c r="I114" s="44" t="s">
        <v>150</v>
      </c>
      <c r="J114" s="41"/>
      <c r="K114" s="412">
        <f>K116</f>
        <v>0</v>
      </c>
    </row>
    <row r="115" spans="1:21" ht="32.25" customHeight="1" x14ac:dyDescent="0.25">
      <c r="A115" s="38"/>
      <c r="B115" s="45" t="s">
        <v>113</v>
      </c>
      <c r="C115" s="40">
        <v>992</v>
      </c>
      <c r="D115" s="41" t="s">
        <v>33</v>
      </c>
      <c r="E115" s="41" t="s">
        <v>27</v>
      </c>
      <c r="F115" s="42" t="s">
        <v>111</v>
      </c>
      <c r="G115" s="43" t="s">
        <v>92</v>
      </c>
      <c r="H115" s="43" t="s">
        <v>26</v>
      </c>
      <c r="I115" s="44" t="s">
        <v>161</v>
      </c>
      <c r="J115" s="41"/>
      <c r="K115" s="412">
        <f>K116</f>
        <v>0</v>
      </c>
    </row>
    <row r="116" spans="1:21" ht="26.25" customHeight="1" x14ac:dyDescent="0.25">
      <c r="A116" s="38"/>
      <c r="B116" s="89" t="s">
        <v>86</v>
      </c>
      <c r="C116" s="40">
        <v>992</v>
      </c>
      <c r="D116" s="41" t="s">
        <v>33</v>
      </c>
      <c r="E116" s="41" t="s">
        <v>27</v>
      </c>
      <c r="F116" s="42" t="s">
        <v>111</v>
      </c>
      <c r="G116" s="43" t="s">
        <v>92</v>
      </c>
      <c r="H116" s="43" t="s">
        <v>26</v>
      </c>
      <c r="I116" s="44" t="s">
        <v>161</v>
      </c>
      <c r="J116" s="41" t="s">
        <v>87</v>
      </c>
      <c r="K116" s="412">
        <v>0</v>
      </c>
    </row>
    <row r="117" spans="1:21" ht="16.5" customHeight="1" x14ac:dyDescent="0.25">
      <c r="A117" s="38"/>
      <c r="B117" s="87" t="s">
        <v>115</v>
      </c>
      <c r="C117" s="40">
        <v>992</v>
      </c>
      <c r="D117" s="41" t="s">
        <v>33</v>
      </c>
      <c r="E117" s="41" t="s">
        <v>27</v>
      </c>
      <c r="F117" s="42" t="s">
        <v>111</v>
      </c>
      <c r="G117" s="43" t="s">
        <v>100</v>
      </c>
      <c r="H117" s="43" t="s">
        <v>26</v>
      </c>
      <c r="I117" s="44" t="s">
        <v>150</v>
      </c>
      <c r="J117" s="41"/>
      <c r="K117" s="116">
        <f>K119</f>
        <v>0</v>
      </c>
    </row>
    <row r="118" spans="1:21" ht="28.5" customHeight="1" x14ac:dyDescent="0.25">
      <c r="A118" s="38"/>
      <c r="B118" s="87" t="s">
        <v>191</v>
      </c>
      <c r="C118" s="40">
        <v>992</v>
      </c>
      <c r="D118" s="41" t="s">
        <v>33</v>
      </c>
      <c r="E118" s="41" t="s">
        <v>27</v>
      </c>
      <c r="F118" s="42" t="s">
        <v>111</v>
      </c>
      <c r="G118" s="43" t="s">
        <v>100</v>
      </c>
      <c r="H118" s="43" t="s">
        <v>26</v>
      </c>
      <c r="I118" s="44" t="s">
        <v>163</v>
      </c>
      <c r="J118" s="41"/>
      <c r="K118" s="116">
        <f>K119</f>
        <v>0</v>
      </c>
    </row>
    <row r="119" spans="1:21" ht="32.25" customHeight="1" x14ac:dyDescent="0.25">
      <c r="A119" s="38"/>
      <c r="B119" s="87" t="s">
        <v>86</v>
      </c>
      <c r="C119" s="40">
        <v>992</v>
      </c>
      <c r="D119" s="41" t="s">
        <v>33</v>
      </c>
      <c r="E119" s="41" t="s">
        <v>27</v>
      </c>
      <c r="F119" s="42" t="s">
        <v>111</v>
      </c>
      <c r="G119" s="43" t="s">
        <v>100</v>
      </c>
      <c r="H119" s="43" t="s">
        <v>26</v>
      </c>
      <c r="I119" s="44" t="s">
        <v>163</v>
      </c>
      <c r="J119" s="41" t="s">
        <v>87</v>
      </c>
      <c r="K119" s="116">
        <v>0</v>
      </c>
    </row>
    <row r="120" spans="1:21" s="76" customFormat="1" ht="14.25" x14ac:dyDescent="0.2">
      <c r="A120" s="69"/>
      <c r="B120" s="84" t="s">
        <v>19</v>
      </c>
      <c r="C120" s="71">
        <v>992</v>
      </c>
      <c r="D120" s="72" t="s">
        <v>33</v>
      </c>
      <c r="E120" s="72" t="s">
        <v>29</v>
      </c>
      <c r="F120" s="73"/>
      <c r="G120" s="74"/>
      <c r="H120" s="74"/>
      <c r="I120" s="75"/>
      <c r="J120" s="72"/>
      <c r="K120" s="115">
        <f>K124+K127+K133+K130</f>
        <v>1580</v>
      </c>
      <c r="L120" s="250"/>
      <c r="M120" s="252"/>
      <c r="N120" s="251"/>
    </row>
    <row r="121" spans="1:21" ht="45" x14ac:dyDescent="0.25">
      <c r="A121" s="38"/>
      <c r="B121" s="45" t="s">
        <v>192</v>
      </c>
      <c r="C121" s="40">
        <v>992</v>
      </c>
      <c r="D121" s="41" t="s">
        <v>33</v>
      </c>
      <c r="E121" s="41" t="s">
        <v>29</v>
      </c>
      <c r="F121" s="42" t="s">
        <v>118</v>
      </c>
      <c r="G121" s="43" t="s">
        <v>72</v>
      </c>
      <c r="H121" s="43" t="s">
        <v>26</v>
      </c>
      <c r="I121" s="44" t="s">
        <v>150</v>
      </c>
      <c r="J121" s="41"/>
      <c r="K121" s="116">
        <f>K133+K127+K124+K130</f>
        <v>1580</v>
      </c>
    </row>
    <row r="122" spans="1:21" ht="27.75" customHeight="1" x14ac:dyDescent="0.25">
      <c r="A122" s="38"/>
      <c r="B122" s="45" t="s">
        <v>119</v>
      </c>
      <c r="C122" s="40">
        <v>992</v>
      </c>
      <c r="D122" s="41" t="s">
        <v>33</v>
      </c>
      <c r="E122" s="41" t="s">
        <v>29</v>
      </c>
      <c r="F122" s="42" t="s">
        <v>118</v>
      </c>
      <c r="G122" s="43" t="s">
        <v>81</v>
      </c>
      <c r="H122" s="43" t="s">
        <v>26</v>
      </c>
      <c r="I122" s="44" t="s">
        <v>150</v>
      </c>
      <c r="J122" s="41"/>
      <c r="K122" s="116">
        <f>K121</f>
        <v>1580</v>
      </c>
    </row>
    <row r="123" spans="1:21" ht="60" x14ac:dyDescent="0.25">
      <c r="A123" s="38"/>
      <c r="B123" s="80" t="s">
        <v>220</v>
      </c>
      <c r="C123" s="40">
        <v>992</v>
      </c>
      <c r="D123" s="41" t="s">
        <v>33</v>
      </c>
      <c r="E123" s="41" t="s">
        <v>29</v>
      </c>
      <c r="F123" s="42" t="s">
        <v>118</v>
      </c>
      <c r="G123" s="43" t="s">
        <v>81</v>
      </c>
      <c r="H123" s="43" t="s">
        <v>26</v>
      </c>
      <c r="I123" s="44" t="s">
        <v>164</v>
      </c>
      <c r="J123" s="41"/>
      <c r="K123" s="116">
        <f>K124</f>
        <v>840</v>
      </c>
      <c r="U123" s="77" t="s">
        <v>229</v>
      </c>
    </row>
    <row r="124" spans="1:21" ht="30" x14ac:dyDescent="0.25">
      <c r="A124" s="38"/>
      <c r="B124" s="165" t="s">
        <v>86</v>
      </c>
      <c r="C124" s="177">
        <v>992</v>
      </c>
      <c r="D124" s="27" t="s">
        <v>33</v>
      </c>
      <c r="E124" s="27" t="s">
        <v>29</v>
      </c>
      <c r="F124" s="164" t="s">
        <v>118</v>
      </c>
      <c r="G124" s="167" t="s">
        <v>81</v>
      </c>
      <c r="H124" s="167" t="s">
        <v>26</v>
      </c>
      <c r="I124" s="28" t="s">
        <v>164</v>
      </c>
      <c r="J124" s="27" t="s">
        <v>87</v>
      </c>
      <c r="K124" s="178">
        <v>840</v>
      </c>
    </row>
    <row r="125" spans="1:21" ht="30" x14ac:dyDescent="0.25">
      <c r="A125" s="328"/>
      <c r="B125" s="165" t="s">
        <v>120</v>
      </c>
      <c r="C125" s="177">
        <v>992</v>
      </c>
      <c r="D125" s="27" t="s">
        <v>33</v>
      </c>
      <c r="E125" s="27" t="s">
        <v>29</v>
      </c>
      <c r="F125" s="164" t="s">
        <v>118</v>
      </c>
      <c r="G125" s="167" t="s">
        <v>74</v>
      </c>
      <c r="H125" s="167" t="s">
        <v>26</v>
      </c>
      <c r="I125" s="28" t="s">
        <v>150</v>
      </c>
      <c r="J125" s="27"/>
      <c r="K125" s="178"/>
    </row>
    <row r="126" spans="1:21" ht="45" x14ac:dyDescent="0.25">
      <c r="A126" s="328"/>
      <c r="B126" s="165" t="s">
        <v>221</v>
      </c>
      <c r="C126" s="177">
        <v>992</v>
      </c>
      <c r="D126" s="27" t="s">
        <v>33</v>
      </c>
      <c r="E126" s="27" t="s">
        <v>29</v>
      </c>
      <c r="F126" s="164" t="s">
        <v>118</v>
      </c>
      <c r="G126" s="167" t="s">
        <v>74</v>
      </c>
      <c r="H126" s="167" t="s">
        <v>26</v>
      </c>
      <c r="I126" s="28" t="s">
        <v>165</v>
      </c>
      <c r="J126" s="27"/>
      <c r="K126" s="178"/>
    </row>
    <row r="127" spans="1:21" ht="30" x14ac:dyDescent="0.25">
      <c r="A127" s="328"/>
      <c r="B127" s="165" t="s">
        <v>86</v>
      </c>
      <c r="C127" s="177">
        <v>992</v>
      </c>
      <c r="D127" s="27" t="s">
        <v>33</v>
      </c>
      <c r="E127" s="27" t="s">
        <v>29</v>
      </c>
      <c r="F127" s="164" t="s">
        <v>118</v>
      </c>
      <c r="G127" s="167" t="s">
        <v>74</v>
      </c>
      <c r="H127" s="167" t="s">
        <v>26</v>
      </c>
      <c r="I127" s="28" t="s">
        <v>165</v>
      </c>
      <c r="J127" s="27" t="s">
        <v>87</v>
      </c>
      <c r="K127" s="178"/>
      <c r="N127" s="245"/>
    </row>
    <row r="128" spans="1:21" ht="45" customHeight="1" x14ac:dyDescent="0.25">
      <c r="A128" s="38"/>
      <c r="B128" s="86" t="s">
        <v>504</v>
      </c>
      <c r="C128" s="40">
        <v>992</v>
      </c>
      <c r="D128" s="41" t="s">
        <v>33</v>
      </c>
      <c r="E128" s="41" t="s">
        <v>29</v>
      </c>
      <c r="F128" s="42" t="s">
        <v>118</v>
      </c>
      <c r="G128" s="43" t="s">
        <v>92</v>
      </c>
      <c r="H128" s="43" t="s">
        <v>26</v>
      </c>
      <c r="I128" s="44" t="s">
        <v>150</v>
      </c>
      <c r="J128" s="41"/>
      <c r="K128" s="116">
        <f>K130</f>
        <v>140</v>
      </c>
      <c r="N128" s="245"/>
    </row>
    <row r="129" spans="1:14" ht="72" customHeight="1" x14ac:dyDescent="0.25">
      <c r="A129" s="38"/>
      <c r="B129" s="86" t="s">
        <v>440</v>
      </c>
      <c r="C129" s="40">
        <v>992</v>
      </c>
      <c r="D129" s="41" t="s">
        <v>33</v>
      </c>
      <c r="E129" s="41" t="s">
        <v>29</v>
      </c>
      <c r="F129" s="42" t="s">
        <v>118</v>
      </c>
      <c r="G129" s="43" t="s">
        <v>92</v>
      </c>
      <c r="H129" s="43" t="s">
        <v>26</v>
      </c>
      <c r="I129" s="44" t="s">
        <v>166</v>
      </c>
      <c r="J129" s="41"/>
      <c r="K129" s="116">
        <f>K130</f>
        <v>140</v>
      </c>
      <c r="N129" s="245"/>
    </row>
    <row r="130" spans="1:14" ht="36" customHeight="1" x14ac:dyDescent="0.25">
      <c r="A130" s="38"/>
      <c r="B130" s="165" t="s">
        <v>86</v>
      </c>
      <c r="C130" s="435">
        <v>992</v>
      </c>
      <c r="D130" s="436" t="s">
        <v>33</v>
      </c>
      <c r="E130" s="436" t="s">
        <v>29</v>
      </c>
      <c r="F130" s="437" t="s">
        <v>118</v>
      </c>
      <c r="G130" s="417" t="s">
        <v>92</v>
      </c>
      <c r="H130" s="417" t="s">
        <v>26</v>
      </c>
      <c r="I130" s="438" t="s">
        <v>166</v>
      </c>
      <c r="J130" s="27" t="s">
        <v>87</v>
      </c>
      <c r="K130" s="178">
        <v>140</v>
      </c>
      <c r="N130" s="245"/>
    </row>
    <row r="131" spans="1:14" ht="43.5" customHeight="1" x14ac:dyDescent="0.25">
      <c r="A131" s="38"/>
      <c r="B131" s="165" t="s">
        <v>121</v>
      </c>
      <c r="C131" s="177">
        <v>992</v>
      </c>
      <c r="D131" s="27" t="s">
        <v>33</v>
      </c>
      <c r="E131" s="27" t="s">
        <v>29</v>
      </c>
      <c r="F131" s="164" t="s">
        <v>118</v>
      </c>
      <c r="G131" s="167" t="s">
        <v>100</v>
      </c>
      <c r="H131" s="167" t="s">
        <v>26</v>
      </c>
      <c r="I131" s="28" t="s">
        <v>150</v>
      </c>
      <c r="J131" s="27"/>
      <c r="K131" s="178">
        <f>K133</f>
        <v>600</v>
      </c>
      <c r="M131" s="248"/>
    </row>
    <row r="132" spans="1:14" ht="59.25" customHeight="1" x14ac:dyDescent="0.25">
      <c r="A132" s="38"/>
      <c r="B132" s="176" t="s">
        <v>222</v>
      </c>
      <c r="C132" s="177">
        <v>992</v>
      </c>
      <c r="D132" s="27" t="s">
        <v>33</v>
      </c>
      <c r="E132" s="27" t="s">
        <v>29</v>
      </c>
      <c r="F132" s="164" t="s">
        <v>118</v>
      </c>
      <c r="G132" s="167" t="s">
        <v>100</v>
      </c>
      <c r="H132" s="167" t="s">
        <v>26</v>
      </c>
      <c r="I132" s="28" t="s">
        <v>167</v>
      </c>
      <c r="J132" s="27"/>
      <c r="K132" s="178">
        <f>K133</f>
        <v>600</v>
      </c>
    </row>
    <row r="133" spans="1:14" ht="33.75" customHeight="1" x14ac:dyDescent="0.25">
      <c r="A133" s="38"/>
      <c r="B133" s="165" t="s">
        <v>86</v>
      </c>
      <c r="C133" s="177">
        <v>992</v>
      </c>
      <c r="D133" s="27" t="s">
        <v>33</v>
      </c>
      <c r="E133" s="27" t="s">
        <v>29</v>
      </c>
      <c r="F133" s="164" t="s">
        <v>118</v>
      </c>
      <c r="G133" s="167" t="s">
        <v>100</v>
      </c>
      <c r="H133" s="167" t="s">
        <v>26</v>
      </c>
      <c r="I133" s="28" t="s">
        <v>167</v>
      </c>
      <c r="J133" s="27" t="s">
        <v>87</v>
      </c>
      <c r="K133" s="178">
        <v>600</v>
      </c>
      <c r="L133" s="329"/>
    </row>
    <row r="134" spans="1:14" s="76" customFormat="1" x14ac:dyDescent="0.25">
      <c r="A134" s="69"/>
      <c r="B134" s="84" t="s">
        <v>20</v>
      </c>
      <c r="C134" s="71">
        <v>992</v>
      </c>
      <c r="D134" s="72" t="s">
        <v>32</v>
      </c>
      <c r="E134" s="72" t="s">
        <v>26</v>
      </c>
      <c r="F134" s="73"/>
      <c r="G134" s="74"/>
      <c r="H134" s="43"/>
      <c r="I134" s="75"/>
      <c r="J134" s="72"/>
      <c r="K134" s="115">
        <f>K135</f>
        <v>0</v>
      </c>
      <c r="L134" s="250"/>
      <c r="M134" s="251"/>
      <c r="N134" s="251"/>
    </row>
    <row r="135" spans="1:14" x14ac:dyDescent="0.25">
      <c r="A135" s="38"/>
      <c r="B135" s="70" t="s">
        <v>208</v>
      </c>
      <c r="C135" s="71">
        <v>992</v>
      </c>
      <c r="D135" s="72" t="s">
        <v>32</v>
      </c>
      <c r="E135" s="72" t="s">
        <v>32</v>
      </c>
      <c r="F135" s="73"/>
      <c r="G135" s="74"/>
      <c r="H135" s="43"/>
      <c r="I135" s="75"/>
      <c r="J135" s="72"/>
      <c r="K135" s="115">
        <f>K138</f>
        <v>0</v>
      </c>
    </row>
    <row r="136" spans="1:14" ht="45" x14ac:dyDescent="0.25">
      <c r="A136" s="38"/>
      <c r="B136" s="45" t="s">
        <v>194</v>
      </c>
      <c r="C136" s="40">
        <v>992</v>
      </c>
      <c r="D136" s="41" t="s">
        <v>32</v>
      </c>
      <c r="E136" s="41" t="s">
        <v>32</v>
      </c>
      <c r="F136" s="42" t="s">
        <v>106</v>
      </c>
      <c r="G136" s="43" t="s">
        <v>72</v>
      </c>
      <c r="H136" s="43" t="s">
        <v>26</v>
      </c>
      <c r="I136" s="44" t="s">
        <v>150</v>
      </c>
      <c r="J136" s="41"/>
      <c r="K136" s="116">
        <f>K138</f>
        <v>0</v>
      </c>
    </row>
    <row r="137" spans="1:14" x14ac:dyDescent="0.25">
      <c r="A137" s="38"/>
      <c r="B137" s="45" t="s">
        <v>56</v>
      </c>
      <c r="C137" s="40">
        <v>992</v>
      </c>
      <c r="D137" s="41" t="s">
        <v>32</v>
      </c>
      <c r="E137" s="41" t="s">
        <v>32</v>
      </c>
      <c r="F137" s="42" t="s">
        <v>106</v>
      </c>
      <c r="G137" s="43" t="s">
        <v>81</v>
      </c>
      <c r="H137" s="43" t="s">
        <v>26</v>
      </c>
      <c r="I137" s="44" t="s">
        <v>150</v>
      </c>
      <c r="J137" s="41"/>
      <c r="K137" s="116">
        <f>K138</f>
        <v>0</v>
      </c>
    </row>
    <row r="138" spans="1:14" ht="31.5" customHeight="1" x14ac:dyDescent="0.25">
      <c r="A138" s="38"/>
      <c r="B138" s="21" t="s">
        <v>86</v>
      </c>
      <c r="C138" s="177">
        <v>992</v>
      </c>
      <c r="D138" s="27" t="s">
        <v>32</v>
      </c>
      <c r="E138" s="27" t="s">
        <v>32</v>
      </c>
      <c r="F138" s="164" t="s">
        <v>106</v>
      </c>
      <c r="G138" s="167" t="s">
        <v>81</v>
      </c>
      <c r="H138" s="167" t="s">
        <v>25</v>
      </c>
      <c r="I138" s="28" t="s">
        <v>157</v>
      </c>
      <c r="J138" s="27" t="s">
        <v>87</v>
      </c>
      <c r="K138" s="178">
        <v>0</v>
      </c>
      <c r="L138" s="253"/>
    </row>
    <row r="139" spans="1:14" s="76" customFormat="1" ht="14.25" x14ac:dyDescent="0.2">
      <c r="A139" s="69"/>
      <c r="B139" s="338" t="s">
        <v>21</v>
      </c>
      <c r="C139" s="339">
        <v>992</v>
      </c>
      <c r="D139" s="120" t="s">
        <v>34</v>
      </c>
      <c r="E139" s="120" t="s">
        <v>26</v>
      </c>
      <c r="F139" s="340"/>
      <c r="G139" s="341"/>
      <c r="H139" s="341"/>
      <c r="I139" s="119"/>
      <c r="J139" s="120"/>
      <c r="K139" s="153">
        <f>K140</f>
        <v>4315.8999999999996</v>
      </c>
      <c r="L139" s="342"/>
      <c r="M139" s="251"/>
      <c r="N139" s="251"/>
    </row>
    <row r="140" spans="1:14" x14ac:dyDescent="0.25">
      <c r="A140" s="38"/>
      <c r="B140" s="338" t="s">
        <v>22</v>
      </c>
      <c r="C140" s="339">
        <v>992</v>
      </c>
      <c r="D140" s="120" t="s">
        <v>34</v>
      </c>
      <c r="E140" s="120" t="s">
        <v>25</v>
      </c>
      <c r="F140" s="340"/>
      <c r="G140" s="341"/>
      <c r="H140" s="341"/>
      <c r="I140" s="119"/>
      <c r="J140" s="120"/>
      <c r="K140" s="153">
        <f>K141</f>
        <v>4315.8999999999996</v>
      </c>
      <c r="L140" s="253"/>
    </row>
    <row r="141" spans="1:14" ht="54.75" customHeight="1" x14ac:dyDescent="0.25">
      <c r="A141" s="38"/>
      <c r="B141" s="343" t="s">
        <v>195</v>
      </c>
      <c r="C141" s="177">
        <v>992</v>
      </c>
      <c r="D141" s="27" t="s">
        <v>34</v>
      </c>
      <c r="E141" s="27" t="s">
        <v>25</v>
      </c>
      <c r="F141" s="164" t="s">
        <v>31</v>
      </c>
      <c r="G141" s="167" t="s">
        <v>72</v>
      </c>
      <c r="H141" s="167" t="s">
        <v>26</v>
      </c>
      <c r="I141" s="28" t="s">
        <v>150</v>
      </c>
      <c r="J141" s="27"/>
      <c r="K141" s="178">
        <f>K145+K148+K151</f>
        <v>4315.8999999999996</v>
      </c>
      <c r="L141" s="253"/>
    </row>
    <row r="142" spans="1:14" ht="18" customHeight="1" x14ac:dyDescent="0.25">
      <c r="A142" s="38"/>
      <c r="B142" s="176" t="s">
        <v>224</v>
      </c>
      <c r="C142" s="177">
        <v>992</v>
      </c>
      <c r="D142" s="27" t="s">
        <v>34</v>
      </c>
      <c r="E142" s="27" t="s">
        <v>25</v>
      </c>
      <c r="F142" s="164" t="s">
        <v>31</v>
      </c>
      <c r="G142" s="167" t="s">
        <v>81</v>
      </c>
      <c r="H142" s="167" t="s">
        <v>26</v>
      </c>
      <c r="I142" s="28" t="s">
        <v>150</v>
      </c>
      <c r="J142" s="27"/>
      <c r="K142" s="178">
        <f>K145+K148+K151</f>
        <v>4315.8999999999996</v>
      </c>
      <c r="L142" s="253"/>
    </row>
    <row r="143" spans="1:14" ht="28.5" customHeight="1" x14ac:dyDescent="0.25">
      <c r="A143" s="38"/>
      <c r="B143" s="176" t="s">
        <v>124</v>
      </c>
      <c r="C143" s="177">
        <v>992</v>
      </c>
      <c r="D143" s="27" t="s">
        <v>34</v>
      </c>
      <c r="E143" s="27" t="s">
        <v>25</v>
      </c>
      <c r="F143" s="164" t="s">
        <v>31</v>
      </c>
      <c r="G143" s="167" t="s">
        <v>81</v>
      </c>
      <c r="H143" s="167" t="s">
        <v>33</v>
      </c>
      <c r="I143" s="28" t="s">
        <v>150</v>
      </c>
      <c r="J143" s="27"/>
      <c r="K143" s="178">
        <f>K145</f>
        <v>4315.8999999999996</v>
      </c>
      <c r="L143" s="253"/>
    </row>
    <row r="144" spans="1:14" ht="50.25" customHeight="1" x14ac:dyDescent="0.25">
      <c r="A144" s="38"/>
      <c r="B144" s="80" t="s">
        <v>225</v>
      </c>
      <c r="C144" s="40">
        <v>992</v>
      </c>
      <c r="D144" s="41" t="s">
        <v>34</v>
      </c>
      <c r="E144" s="41" t="s">
        <v>25</v>
      </c>
      <c r="F144" s="42" t="s">
        <v>31</v>
      </c>
      <c r="G144" s="43" t="s">
        <v>81</v>
      </c>
      <c r="H144" s="43" t="s">
        <v>33</v>
      </c>
      <c r="I144" s="44" t="s">
        <v>152</v>
      </c>
      <c r="J144" s="41"/>
      <c r="K144" s="116">
        <f>K145</f>
        <v>4315.8999999999996</v>
      </c>
    </row>
    <row r="145" spans="1:14" ht="48" customHeight="1" x14ac:dyDescent="0.25">
      <c r="A145" s="38"/>
      <c r="B145" s="45" t="s">
        <v>122</v>
      </c>
      <c r="C145" s="40">
        <v>992</v>
      </c>
      <c r="D145" s="41" t="s">
        <v>34</v>
      </c>
      <c r="E145" s="41" t="s">
        <v>25</v>
      </c>
      <c r="F145" s="42" t="s">
        <v>31</v>
      </c>
      <c r="G145" s="43" t="s">
        <v>81</v>
      </c>
      <c r="H145" s="43" t="s">
        <v>33</v>
      </c>
      <c r="I145" s="44" t="s">
        <v>152</v>
      </c>
      <c r="J145" s="41" t="s">
        <v>123</v>
      </c>
      <c r="K145" s="116">
        <v>4315.8999999999996</v>
      </c>
    </row>
    <row r="146" spans="1:14" x14ac:dyDescent="0.25">
      <c r="A146" s="38"/>
      <c r="B146" s="80" t="s">
        <v>125</v>
      </c>
      <c r="C146" s="40">
        <v>992</v>
      </c>
      <c r="D146" s="41" t="s">
        <v>34</v>
      </c>
      <c r="E146" s="41" t="s">
        <v>25</v>
      </c>
      <c r="F146" s="42" t="s">
        <v>31</v>
      </c>
      <c r="G146" s="43" t="s">
        <v>81</v>
      </c>
      <c r="H146" s="43" t="s">
        <v>34</v>
      </c>
      <c r="I146" s="44" t="s">
        <v>150</v>
      </c>
      <c r="J146" s="41"/>
      <c r="K146" s="116">
        <f>K148+K150</f>
        <v>0</v>
      </c>
    </row>
    <row r="147" spans="1:14" ht="30" x14ac:dyDescent="0.25">
      <c r="A147" s="38"/>
      <c r="B147" s="86" t="s">
        <v>226</v>
      </c>
      <c r="C147" s="40">
        <v>992</v>
      </c>
      <c r="D147" s="41" t="s">
        <v>34</v>
      </c>
      <c r="E147" s="41" t="s">
        <v>25</v>
      </c>
      <c r="F147" s="42" t="s">
        <v>31</v>
      </c>
      <c r="G147" s="43" t="s">
        <v>81</v>
      </c>
      <c r="H147" s="43" t="s">
        <v>34</v>
      </c>
      <c r="I147" s="44" t="s">
        <v>154</v>
      </c>
      <c r="J147" s="41"/>
      <c r="K147" s="116">
        <f>K148</f>
        <v>0</v>
      </c>
    </row>
    <row r="148" spans="1:14" ht="30" x14ac:dyDescent="0.25">
      <c r="A148" s="38"/>
      <c r="B148" s="86" t="s">
        <v>86</v>
      </c>
      <c r="C148" s="40">
        <v>992</v>
      </c>
      <c r="D148" s="41" t="s">
        <v>34</v>
      </c>
      <c r="E148" s="41" t="s">
        <v>25</v>
      </c>
      <c r="F148" s="42" t="s">
        <v>31</v>
      </c>
      <c r="G148" s="43" t="s">
        <v>81</v>
      </c>
      <c r="H148" s="43" t="s">
        <v>34</v>
      </c>
      <c r="I148" s="44" t="s">
        <v>154</v>
      </c>
      <c r="J148" s="41" t="s">
        <v>87</v>
      </c>
      <c r="K148" s="116">
        <v>0</v>
      </c>
    </row>
    <row r="149" spans="1:14" ht="36.75" customHeight="1" x14ac:dyDescent="0.25">
      <c r="A149" s="38"/>
      <c r="B149" s="86" t="s">
        <v>237</v>
      </c>
      <c r="C149" s="40">
        <v>992</v>
      </c>
      <c r="D149" s="41" t="s">
        <v>34</v>
      </c>
      <c r="E149" s="41" t="s">
        <v>25</v>
      </c>
      <c r="F149" s="42" t="s">
        <v>31</v>
      </c>
      <c r="G149" s="43" t="s">
        <v>81</v>
      </c>
      <c r="H149" s="43" t="s">
        <v>30</v>
      </c>
      <c r="I149" s="44" t="s">
        <v>150</v>
      </c>
      <c r="J149" s="41"/>
      <c r="K149" s="412">
        <v>0</v>
      </c>
    </row>
    <row r="150" spans="1:14" ht="33.75" customHeight="1" x14ac:dyDescent="0.25">
      <c r="A150" s="38"/>
      <c r="B150" s="86" t="s">
        <v>126</v>
      </c>
      <c r="C150" s="40">
        <v>992</v>
      </c>
      <c r="D150" s="41" t="s">
        <v>34</v>
      </c>
      <c r="E150" s="41" t="s">
        <v>25</v>
      </c>
      <c r="F150" s="42" t="s">
        <v>31</v>
      </c>
      <c r="G150" s="43" t="s">
        <v>81</v>
      </c>
      <c r="H150" s="43" t="s">
        <v>30</v>
      </c>
      <c r="I150" s="44" t="s">
        <v>155</v>
      </c>
      <c r="J150" s="41"/>
      <c r="K150" s="412">
        <v>0</v>
      </c>
    </row>
    <row r="151" spans="1:14" ht="32.25" customHeight="1" x14ac:dyDescent="0.25">
      <c r="A151" s="38"/>
      <c r="B151" s="86" t="s">
        <v>86</v>
      </c>
      <c r="C151" s="40">
        <v>992</v>
      </c>
      <c r="D151" s="41" t="s">
        <v>34</v>
      </c>
      <c r="E151" s="41" t="s">
        <v>25</v>
      </c>
      <c r="F151" s="42" t="s">
        <v>31</v>
      </c>
      <c r="G151" s="43" t="s">
        <v>81</v>
      </c>
      <c r="H151" s="43" t="s">
        <v>30</v>
      </c>
      <c r="I151" s="44" t="s">
        <v>155</v>
      </c>
      <c r="J151" s="41" t="s">
        <v>87</v>
      </c>
      <c r="K151" s="412">
        <v>0</v>
      </c>
    </row>
    <row r="152" spans="1:14" s="76" customFormat="1" x14ac:dyDescent="0.25">
      <c r="A152" s="69"/>
      <c r="B152" s="84" t="s">
        <v>41</v>
      </c>
      <c r="C152" s="71">
        <v>992</v>
      </c>
      <c r="D152" s="72">
        <v>10</v>
      </c>
      <c r="E152" s="72" t="s">
        <v>26</v>
      </c>
      <c r="F152" s="73"/>
      <c r="G152" s="74"/>
      <c r="H152" s="43"/>
      <c r="I152" s="75"/>
      <c r="J152" s="72"/>
      <c r="K152" s="115">
        <f>K153+K158</f>
        <v>411</v>
      </c>
      <c r="L152" s="250"/>
      <c r="M152" s="251"/>
      <c r="N152" s="251"/>
    </row>
    <row r="153" spans="1:14" x14ac:dyDescent="0.25">
      <c r="A153" s="38"/>
      <c r="B153" s="118" t="s">
        <v>42</v>
      </c>
      <c r="C153" s="71">
        <v>992</v>
      </c>
      <c r="D153" s="72">
        <v>10</v>
      </c>
      <c r="E153" s="72" t="s">
        <v>25</v>
      </c>
      <c r="F153" s="73"/>
      <c r="G153" s="74"/>
      <c r="H153" s="43"/>
      <c r="I153" s="75"/>
      <c r="J153" s="72"/>
      <c r="K153" s="115">
        <f>K157</f>
        <v>391</v>
      </c>
    </row>
    <row r="154" spans="1:14" x14ac:dyDescent="0.25">
      <c r="A154" s="38"/>
      <c r="B154" s="80" t="s">
        <v>64</v>
      </c>
      <c r="C154" s="40">
        <v>992</v>
      </c>
      <c r="D154" s="41">
        <v>10</v>
      </c>
      <c r="E154" s="41" t="s">
        <v>25</v>
      </c>
      <c r="F154" s="42" t="s">
        <v>85</v>
      </c>
      <c r="G154" s="43" t="s">
        <v>72</v>
      </c>
      <c r="H154" s="43" t="s">
        <v>26</v>
      </c>
      <c r="I154" s="44" t="s">
        <v>150</v>
      </c>
      <c r="J154" s="41"/>
      <c r="K154" s="116">
        <f>K157</f>
        <v>391</v>
      </c>
    </row>
    <row r="155" spans="1:14" ht="30" x14ac:dyDescent="0.25">
      <c r="A155" s="38"/>
      <c r="B155" s="80" t="s">
        <v>53</v>
      </c>
      <c r="C155" s="40">
        <v>992</v>
      </c>
      <c r="D155" s="41">
        <v>10</v>
      </c>
      <c r="E155" s="41" t="s">
        <v>25</v>
      </c>
      <c r="F155" s="42" t="s">
        <v>85</v>
      </c>
      <c r="G155" s="43" t="s">
        <v>97</v>
      </c>
      <c r="H155" s="43" t="s">
        <v>26</v>
      </c>
      <c r="I155" s="44" t="s">
        <v>150</v>
      </c>
      <c r="J155" s="41"/>
      <c r="K155" s="116">
        <f>K157</f>
        <v>391</v>
      </c>
    </row>
    <row r="156" spans="1:14" x14ac:dyDescent="0.25">
      <c r="A156" s="38"/>
      <c r="B156" s="80" t="s">
        <v>127</v>
      </c>
      <c r="C156" s="40">
        <v>992</v>
      </c>
      <c r="D156" s="41">
        <v>10</v>
      </c>
      <c r="E156" s="41" t="s">
        <v>25</v>
      </c>
      <c r="F156" s="42" t="s">
        <v>85</v>
      </c>
      <c r="G156" s="43" t="s">
        <v>97</v>
      </c>
      <c r="H156" s="43" t="s">
        <v>26</v>
      </c>
      <c r="I156" s="44" t="s">
        <v>171</v>
      </c>
      <c r="J156" s="41"/>
      <c r="K156" s="116">
        <f>K157</f>
        <v>391</v>
      </c>
    </row>
    <row r="157" spans="1:14" ht="30" x14ac:dyDescent="0.25">
      <c r="A157" s="38"/>
      <c r="B157" s="89" t="s">
        <v>128</v>
      </c>
      <c r="C157" s="40">
        <v>992</v>
      </c>
      <c r="D157" s="41">
        <v>10</v>
      </c>
      <c r="E157" s="41" t="s">
        <v>25</v>
      </c>
      <c r="F157" s="42" t="s">
        <v>85</v>
      </c>
      <c r="G157" s="43" t="s">
        <v>97</v>
      </c>
      <c r="H157" s="43" t="s">
        <v>26</v>
      </c>
      <c r="I157" s="44" t="s">
        <v>171</v>
      </c>
      <c r="J157" s="41" t="s">
        <v>129</v>
      </c>
      <c r="K157" s="116">
        <v>391</v>
      </c>
    </row>
    <row r="158" spans="1:14" s="76" customFormat="1" ht="24" customHeight="1" x14ac:dyDescent="0.2">
      <c r="A158" s="69"/>
      <c r="B158" s="84" t="s">
        <v>130</v>
      </c>
      <c r="C158" s="71">
        <v>992</v>
      </c>
      <c r="D158" s="72" t="s">
        <v>106</v>
      </c>
      <c r="E158" s="72" t="s">
        <v>29</v>
      </c>
      <c r="F158" s="73"/>
      <c r="G158" s="74"/>
      <c r="H158" s="74"/>
      <c r="I158" s="75"/>
      <c r="J158" s="72"/>
      <c r="K158" s="115">
        <f>K162</f>
        <v>20</v>
      </c>
      <c r="L158" s="250"/>
      <c r="M158" s="251"/>
      <c r="N158" s="251"/>
    </row>
    <row r="159" spans="1:14" ht="31.5" customHeight="1" x14ac:dyDescent="0.25">
      <c r="A159" s="38"/>
      <c r="B159" s="45" t="s">
        <v>505</v>
      </c>
      <c r="C159" s="40">
        <v>992</v>
      </c>
      <c r="D159" s="41" t="s">
        <v>106</v>
      </c>
      <c r="E159" s="41" t="s">
        <v>29</v>
      </c>
      <c r="F159" s="42" t="s">
        <v>43</v>
      </c>
      <c r="G159" s="43" t="s">
        <v>72</v>
      </c>
      <c r="H159" s="43" t="s">
        <v>26</v>
      </c>
      <c r="I159" s="44" t="s">
        <v>150</v>
      </c>
      <c r="J159" s="41"/>
      <c r="K159" s="116">
        <f>K162</f>
        <v>20</v>
      </c>
    </row>
    <row r="160" spans="1:14" ht="29.25" customHeight="1" x14ac:dyDescent="0.25">
      <c r="A160" s="38"/>
      <c r="B160" s="45" t="s">
        <v>197</v>
      </c>
      <c r="C160" s="40">
        <v>992</v>
      </c>
      <c r="D160" s="41" t="s">
        <v>106</v>
      </c>
      <c r="E160" s="41" t="s">
        <v>29</v>
      </c>
      <c r="F160" s="42" t="s">
        <v>43</v>
      </c>
      <c r="G160" s="43" t="s">
        <v>81</v>
      </c>
      <c r="H160" s="43" t="s">
        <v>26</v>
      </c>
      <c r="I160" s="44" t="s">
        <v>150</v>
      </c>
      <c r="J160" s="41"/>
      <c r="K160" s="116">
        <f>K162</f>
        <v>20</v>
      </c>
    </row>
    <row r="161" spans="1:256" ht="31.5" customHeight="1" x14ac:dyDescent="0.25">
      <c r="A161" s="38"/>
      <c r="B161" s="45" t="s">
        <v>197</v>
      </c>
      <c r="C161" s="40">
        <v>992</v>
      </c>
      <c r="D161" s="41" t="s">
        <v>106</v>
      </c>
      <c r="E161" s="41" t="s">
        <v>29</v>
      </c>
      <c r="F161" s="42" t="s">
        <v>43</v>
      </c>
      <c r="G161" s="43" t="s">
        <v>81</v>
      </c>
      <c r="H161" s="43" t="s">
        <v>26</v>
      </c>
      <c r="I161" s="44" t="s">
        <v>185</v>
      </c>
      <c r="J161" s="41"/>
      <c r="K161" s="116">
        <f>K162</f>
        <v>20</v>
      </c>
    </row>
    <row r="162" spans="1:256" ht="48" customHeight="1" x14ac:dyDescent="0.25">
      <c r="A162" s="38"/>
      <c r="B162" s="45" t="s">
        <v>122</v>
      </c>
      <c r="C162" s="40">
        <v>992</v>
      </c>
      <c r="D162" s="41" t="s">
        <v>106</v>
      </c>
      <c r="E162" s="41" t="s">
        <v>29</v>
      </c>
      <c r="F162" s="42" t="s">
        <v>43</v>
      </c>
      <c r="G162" s="43" t="s">
        <v>81</v>
      </c>
      <c r="H162" s="43" t="s">
        <v>26</v>
      </c>
      <c r="I162" s="44" t="s">
        <v>185</v>
      </c>
      <c r="J162" s="41" t="s">
        <v>123</v>
      </c>
      <c r="K162" s="116">
        <v>20</v>
      </c>
    </row>
    <row r="163" spans="1:256" s="76" customFormat="1" x14ac:dyDescent="0.25">
      <c r="A163" s="69"/>
      <c r="B163" s="84" t="s">
        <v>308</v>
      </c>
      <c r="C163" s="71">
        <v>992</v>
      </c>
      <c r="D163" s="72">
        <v>11</v>
      </c>
      <c r="E163" s="72" t="s">
        <v>26</v>
      </c>
      <c r="F163" s="73"/>
      <c r="G163" s="74"/>
      <c r="H163" s="43"/>
      <c r="I163" s="75"/>
      <c r="J163" s="72"/>
      <c r="K163" s="115">
        <f>K169+K168</f>
        <v>368.1</v>
      </c>
      <c r="L163" s="250"/>
      <c r="M163" s="251"/>
      <c r="N163" s="251"/>
    </row>
    <row r="164" spans="1:256" x14ac:dyDescent="0.25">
      <c r="A164" s="38"/>
      <c r="B164" s="84" t="s">
        <v>46</v>
      </c>
      <c r="C164" s="71">
        <v>992</v>
      </c>
      <c r="D164" s="72">
        <v>11</v>
      </c>
      <c r="E164" s="72" t="s">
        <v>27</v>
      </c>
      <c r="F164" s="42" t="s">
        <v>34</v>
      </c>
      <c r="G164" s="43" t="s">
        <v>81</v>
      </c>
      <c r="H164" s="43" t="s">
        <v>26</v>
      </c>
      <c r="I164" s="44" t="s">
        <v>150</v>
      </c>
      <c r="J164" s="72"/>
      <c r="K164" s="115">
        <f>K163</f>
        <v>368.1</v>
      </c>
    </row>
    <row r="165" spans="1:256" ht="60" x14ac:dyDescent="0.25">
      <c r="A165" s="38"/>
      <c r="B165" s="45" t="s">
        <v>500</v>
      </c>
      <c r="C165" s="40">
        <v>992</v>
      </c>
      <c r="D165" s="41">
        <v>11</v>
      </c>
      <c r="E165" s="41" t="s">
        <v>27</v>
      </c>
      <c r="F165" s="42" t="s">
        <v>34</v>
      </c>
      <c r="G165" s="43" t="s">
        <v>81</v>
      </c>
      <c r="H165" s="43" t="s">
        <v>26</v>
      </c>
      <c r="I165" s="44" t="s">
        <v>150</v>
      </c>
      <c r="J165" s="41"/>
      <c r="K165" s="116">
        <f>K163</f>
        <v>368.1</v>
      </c>
    </row>
    <row r="166" spans="1:256" ht="32.25" customHeight="1" x14ac:dyDescent="0.25">
      <c r="A166" s="38"/>
      <c r="B166" s="45" t="s">
        <v>313</v>
      </c>
      <c r="C166" s="40">
        <v>992</v>
      </c>
      <c r="D166" s="41" t="s">
        <v>45</v>
      </c>
      <c r="E166" s="41" t="s">
        <v>27</v>
      </c>
      <c r="F166" s="42" t="s">
        <v>34</v>
      </c>
      <c r="G166" s="43" t="s">
        <v>81</v>
      </c>
      <c r="H166" s="43" t="s">
        <v>26</v>
      </c>
      <c r="I166" s="44" t="s">
        <v>150</v>
      </c>
      <c r="J166" s="41"/>
      <c r="K166" s="116">
        <f>K163</f>
        <v>368.1</v>
      </c>
    </row>
    <row r="167" spans="1:256" ht="33" customHeight="1" x14ac:dyDescent="0.25">
      <c r="A167" s="38"/>
      <c r="B167" s="80" t="s">
        <v>131</v>
      </c>
      <c r="C167" s="40">
        <v>992</v>
      </c>
      <c r="D167" s="41" t="s">
        <v>45</v>
      </c>
      <c r="E167" s="41" t="s">
        <v>27</v>
      </c>
      <c r="F167" s="42" t="s">
        <v>34</v>
      </c>
      <c r="G167" s="43" t="s">
        <v>81</v>
      </c>
      <c r="H167" s="43" t="s">
        <v>29</v>
      </c>
      <c r="I167" s="44" t="s">
        <v>156</v>
      </c>
      <c r="J167" s="41"/>
      <c r="K167" s="116">
        <f>K163</f>
        <v>368.1</v>
      </c>
    </row>
    <row r="168" spans="1:256" ht="81" customHeight="1" x14ac:dyDescent="0.25">
      <c r="A168" s="38"/>
      <c r="B168" s="80" t="s">
        <v>82</v>
      </c>
      <c r="C168" s="40">
        <v>992</v>
      </c>
      <c r="D168" s="41" t="s">
        <v>45</v>
      </c>
      <c r="E168" s="41" t="s">
        <v>27</v>
      </c>
      <c r="F168" s="42" t="s">
        <v>34</v>
      </c>
      <c r="G168" s="43" t="s">
        <v>81</v>
      </c>
      <c r="H168" s="43" t="s">
        <v>29</v>
      </c>
      <c r="I168" s="44" t="s">
        <v>156</v>
      </c>
      <c r="J168" s="41" t="s">
        <v>83</v>
      </c>
      <c r="K168" s="116">
        <v>368.1</v>
      </c>
    </row>
    <row r="169" spans="1:256" ht="33" customHeight="1" x14ac:dyDescent="0.25">
      <c r="A169" s="38"/>
      <c r="B169" s="86" t="s">
        <v>86</v>
      </c>
      <c r="C169" s="40">
        <v>992</v>
      </c>
      <c r="D169" s="41" t="s">
        <v>45</v>
      </c>
      <c r="E169" s="41" t="s">
        <v>27</v>
      </c>
      <c r="F169" s="42" t="s">
        <v>34</v>
      </c>
      <c r="G169" s="43" t="s">
        <v>81</v>
      </c>
      <c r="H169" s="43" t="s">
        <v>29</v>
      </c>
      <c r="I169" s="44" t="s">
        <v>156</v>
      </c>
      <c r="J169" s="41" t="s">
        <v>87</v>
      </c>
      <c r="K169" s="116">
        <v>0</v>
      </c>
    </row>
    <row r="170" spans="1:256" s="76" customFormat="1" ht="24" customHeight="1" x14ac:dyDescent="0.2">
      <c r="A170" s="69"/>
      <c r="B170" s="84" t="s">
        <v>47</v>
      </c>
      <c r="C170" s="71">
        <v>992</v>
      </c>
      <c r="D170" s="72" t="s">
        <v>43</v>
      </c>
      <c r="E170" s="72" t="s">
        <v>26</v>
      </c>
      <c r="F170" s="73"/>
      <c r="G170" s="74"/>
      <c r="H170" s="74"/>
      <c r="I170" s="75"/>
      <c r="J170" s="72"/>
      <c r="K170" s="115">
        <f>K175</f>
        <v>150</v>
      </c>
      <c r="L170" s="250"/>
      <c r="M170" s="251"/>
      <c r="N170" s="251"/>
    </row>
    <row r="171" spans="1:256" x14ac:dyDescent="0.25">
      <c r="A171" s="38"/>
      <c r="B171" s="84" t="s">
        <v>48</v>
      </c>
      <c r="C171" s="71">
        <v>992</v>
      </c>
      <c r="D171" s="72" t="s">
        <v>43</v>
      </c>
      <c r="E171" s="72" t="s">
        <v>27</v>
      </c>
      <c r="F171" s="73"/>
      <c r="G171" s="74"/>
      <c r="H171" s="74"/>
      <c r="I171" s="75"/>
      <c r="J171" s="72"/>
      <c r="K171" s="115">
        <f>K175</f>
        <v>150</v>
      </c>
    </row>
    <row r="172" spans="1:256" ht="60" x14ac:dyDescent="0.25">
      <c r="A172" s="38"/>
      <c r="B172" s="86" t="s">
        <v>134</v>
      </c>
      <c r="C172" s="40">
        <v>992</v>
      </c>
      <c r="D172" s="41" t="s">
        <v>43</v>
      </c>
      <c r="E172" s="41" t="s">
        <v>27</v>
      </c>
      <c r="F172" s="42" t="s">
        <v>107</v>
      </c>
      <c r="G172" s="43" t="s">
        <v>72</v>
      </c>
      <c r="H172" s="43" t="s">
        <v>26</v>
      </c>
      <c r="I172" s="44" t="s">
        <v>150</v>
      </c>
      <c r="J172" s="41"/>
      <c r="K172" s="116">
        <f>K175</f>
        <v>150</v>
      </c>
    </row>
    <row r="173" spans="1:256" ht="30" customHeight="1" x14ac:dyDescent="0.25">
      <c r="A173" s="38"/>
      <c r="B173" s="45" t="s">
        <v>132</v>
      </c>
      <c r="C173" s="40">
        <v>992</v>
      </c>
      <c r="D173" s="41" t="s">
        <v>43</v>
      </c>
      <c r="E173" s="41" t="s">
        <v>27</v>
      </c>
      <c r="F173" s="42" t="s">
        <v>107</v>
      </c>
      <c r="G173" s="43" t="s">
        <v>81</v>
      </c>
      <c r="H173" s="43" t="s">
        <v>26</v>
      </c>
      <c r="I173" s="44" t="s">
        <v>150</v>
      </c>
      <c r="J173" s="41"/>
      <c r="K173" s="116">
        <f>K174</f>
        <v>150</v>
      </c>
    </row>
    <row r="174" spans="1:256" ht="33" customHeight="1" x14ac:dyDescent="0.25">
      <c r="A174" s="38"/>
      <c r="B174" s="80" t="s">
        <v>63</v>
      </c>
      <c r="C174" s="40">
        <v>992</v>
      </c>
      <c r="D174" s="41" t="s">
        <v>43</v>
      </c>
      <c r="E174" s="41" t="s">
        <v>27</v>
      </c>
      <c r="F174" s="42" t="s">
        <v>107</v>
      </c>
      <c r="G174" s="43" t="s">
        <v>81</v>
      </c>
      <c r="H174" s="43" t="s">
        <v>26</v>
      </c>
      <c r="I174" s="44" t="s">
        <v>159</v>
      </c>
      <c r="J174" s="41"/>
      <c r="K174" s="116">
        <f>K175</f>
        <v>150</v>
      </c>
    </row>
    <row r="175" spans="1:256" ht="30" x14ac:dyDescent="0.25">
      <c r="A175" s="38"/>
      <c r="B175" s="86" t="s">
        <v>86</v>
      </c>
      <c r="C175" s="40">
        <v>992</v>
      </c>
      <c r="D175" s="41" t="s">
        <v>43</v>
      </c>
      <c r="E175" s="41" t="s">
        <v>27</v>
      </c>
      <c r="F175" s="42" t="s">
        <v>107</v>
      </c>
      <c r="G175" s="43" t="s">
        <v>81</v>
      </c>
      <c r="H175" s="43" t="s">
        <v>26</v>
      </c>
      <c r="I175" s="44" t="s">
        <v>159</v>
      </c>
      <c r="J175" s="41" t="s">
        <v>87</v>
      </c>
      <c r="K175" s="116">
        <v>150</v>
      </c>
    </row>
    <row r="176" spans="1:256" s="189" customFormat="1" ht="36" customHeight="1" x14ac:dyDescent="0.25">
      <c r="A176" s="196"/>
      <c r="B176" s="197" t="s">
        <v>202</v>
      </c>
      <c r="C176" s="198">
        <v>992</v>
      </c>
      <c r="D176" s="199" t="s">
        <v>44</v>
      </c>
      <c r="E176" s="200" t="s">
        <v>26</v>
      </c>
      <c r="F176" s="201"/>
      <c r="G176" s="202"/>
      <c r="H176" s="202"/>
      <c r="I176" s="203"/>
      <c r="J176" s="204"/>
      <c r="K176" s="205">
        <f>K181</f>
        <v>1</v>
      </c>
      <c r="L176" s="259"/>
      <c r="M176" s="260"/>
      <c r="N176" s="260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  <c r="BX176" s="206"/>
      <c r="BY176" s="206"/>
      <c r="BZ176" s="206"/>
      <c r="CA176" s="206"/>
      <c r="CB176" s="206"/>
      <c r="CC176" s="206"/>
      <c r="CD176" s="206"/>
      <c r="CE176" s="206"/>
      <c r="CF176" s="206"/>
      <c r="CG176" s="206"/>
      <c r="CH176" s="206"/>
      <c r="CI176" s="206"/>
      <c r="CJ176" s="206"/>
      <c r="CK176" s="206"/>
      <c r="CL176" s="206"/>
      <c r="CM176" s="206"/>
      <c r="CN176" s="206"/>
      <c r="CO176" s="206"/>
      <c r="CP176" s="206"/>
      <c r="CQ176" s="206"/>
      <c r="CR176" s="206"/>
      <c r="CS176" s="206"/>
      <c r="CT176" s="206"/>
      <c r="CU176" s="206"/>
      <c r="CV176" s="206"/>
      <c r="CW176" s="206"/>
      <c r="CX176" s="206"/>
      <c r="CY176" s="206"/>
      <c r="CZ176" s="206"/>
      <c r="DA176" s="206"/>
      <c r="DB176" s="206"/>
      <c r="DC176" s="206"/>
      <c r="DD176" s="206"/>
      <c r="DE176" s="206"/>
      <c r="DF176" s="206"/>
      <c r="DG176" s="206"/>
      <c r="DH176" s="206"/>
      <c r="DI176" s="206"/>
      <c r="DJ176" s="206"/>
      <c r="DK176" s="206"/>
      <c r="DL176" s="206"/>
      <c r="DM176" s="206"/>
      <c r="DN176" s="206"/>
      <c r="DO176" s="206"/>
      <c r="DP176" s="206"/>
      <c r="DQ176" s="206"/>
      <c r="DR176" s="206"/>
      <c r="DS176" s="206"/>
      <c r="DT176" s="206"/>
      <c r="DU176" s="206"/>
      <c r="DV176" s="206"/>
      <c r="DW176" s="206"/>
      <c r="DX176" s="206"/>
      <c r="DY176" s="206"/>
      <c r="DZ176" s="206"/>
      <c r="EA176" s="206"/>
      <c r="EB176" s="206"/>
      <c r="EC176" s="206"/>
      <c r="ED176" s="206"/>
      <c r="EE176" s="206"/>
      <c r="EF176" s="206"/>
      <c r="EG176" s="206"/>
      <c r="EH176" s="206"/>
      <c r="EI176" s="206"/>
      <c r="EJ176" s="206"/>
      <c r="EK176" s="206"/>
      <c r="EL176" s="206"/>
      <c r="EM176" s="206"/>
      <c r="EN176" s="206"/>
      <c r="EO176" s="206"/>
      <c r="EP176" s="206"/>
      <c r="EQ176" s="206"/>
      <c r="ER176" s="206"/>
      <c r="ES176" s="206"/>
      <c r="ET176" s="206"/>
      <c r="EU176" s="206"/>
      <c r="EV176" s="206"/>
      <c r="EW176" s="206"/>
      <c r="EX176" s="206"/>
      <c r="EY176" s="206"/>
      <c r="EZ176" s="206"/>
      <c r="FA176" s="206"/>
      <c r="FB176" s="206"/>
      <c r="FC176" s="206"/>
      <c r="FD176" s="206"/>
      <c r="FE176" s="206"/>
      <c r="FF176" s="206"/>
      <c r="FG176" s="206"/>
      <c r="FH176" s="206"/>
      <c r="FI176" s="206"/>
      <c r="FJ176" s="206"/>
      <c r="FK176" s="206"/>
      <c r="FL176" s="206"/>
      <c r="FM176" s="206"/>
      <c r="FN176" s="206"/>
      <c r="FO176" s="206"/>
      <c r="FP176" s="206"/>
      <c r="FQ176" s="206"/>
      <c r="FR176" s="206"/>
      <c r="FS176" s="206"/>
      <c r="FT176" s="206"/>
      <c r="FU176" s="206"/>
      <c r="FV176" s="206"/>
      <c r="FW176" s="206"/>
      <c r="FX176" s="206"/>
      <c r="FY176" s="206"/>
      <c r="FZ176" s="206"/>
      <c r="GA176" s="206"/>
      <c r="GB176" s="206"/>
      <c r="GC176" s="206"/>
      <c r="GD176" s="206"/>
      <c r="GE176" s="206"/>
      <c r="GF176" s="206"/>
      <c r="GG176" s="206"/>
      <c r="GH176" s="206"/>
      <c r="GI176" s="206"/>
      <c r="GJ176" s="206"/>
      <c r="GK176" s="206"/>
      <c r="GL176" s="206"/>
      <c r="GM176" s="206"/>
      <c r="GN176" s="206"/>
      <c r="GO176" s="206"/>
      <c r="GP176" s="206"/>
      <c r="GQ176" s="206"/>
      <c r="GR176" s="206"/>
      <c r="GS176" s="206"/>
      <c r="GT176" s="206"/>
      <c r="GU176" s="206"/>
      <c r="GV176" s="206"/>
      <c r="GW176" s="206"/>
      <c r="GX176" s="206"/>
      <c r="GY176" s="206"/>
      <c r="GZ176" s="206"/>
      <c r="HA176" s="206"/>
      <c r="HB176" s="206"/>
      <c r="HC176" s="206"/>
      <c r="HD176" s="206"/>
      <c r="HE176" s="206"/>
      <c r="HF176" s="206"/>
      <c r="HG176" s="206"/>
      <c r="HH176" s="206"/>
      <c r="HI176" s="206"/>
      <c r="HJ176" s="206"/>
      <c r="HK176" s="206"/>
      <c r="HL176" s="206"/>
      <c r="HM176" s="206"/>
      <c r="HN176" s="206"/>
      <c r="HO176" s="206"/>
      <c r="HP176" s="206"/>
      <c r="HQ176" s="206"/>
      <c r="HR176" s="206"/>
      <c r="HS176" s="206"/>
      <c r="HT176" s="206"/>
      <c r="HU176" s="206"/>
      <c r="HV176" s="206"/>
      <c r="HW176" s="206"/>
      <c r="HX176" s="206"/>
      <c r="HY176" s="206"/>
      <c r="HZ176" s="206"/>
      <c r="IA176" s="206"/>
      <c r="IB176" s="206"/>
      <c r="IC176" s="206"/>
      <c r="ID176" s="206"/>
      <c r="IE176" s="206"/>
      <c r="IF176" s="206"/>
      <c r="IG176" s="206"/>
      <c r="IH176" s="206"/>
      <c r="II176" s="206"/>
      <c r="IJ176" s="206"/>
      <c r="IK176" s="206"/>
      <c r="IL176" s="206"/>
      <c r="IM176" s="206"/>
      <c r="IN176" s="206"/>
      <c r="IO176" s="206"/>
      <c r="IP176" s="206"/>
      <c r="IQ176" s="206"/>
      <c r="IR176" s="206"/>
      <c r="IS176" s="206"/>
      <c r="IT176" s="206"/>
      <c r="IU176" s="206"/>
      <c r="IV176" s="206"/>
    </row>
    <row r="177" spans="1:256" customFormat="1" ht="31.5" customHeight="1" x14ac:dyDescent="0.25">
      <c r="A177" s="207"/>
      <c r="B177" s="264" t="s">
        <v>202</v>
      </c>
      <c r="C177" s="209">
        <v>992</v>
      </c>
      <c r="D177" s="210" t="s">
        <v>44</v>
      </c>
      <c r="E177" s="211" t="s">
        <v>25</v>
      </c>
      <c r="F177" s="212"/>
      <c r="G177" s="213"/>
      <c r="H177" s="213"/>
      <c r="I177" s="214"/>
      <c r="J177" s="215"/>
      <c r="K177" s="216">
        <f>K180</f>
        <v>1</v>
      </c>
      <c r="L177" s="261"/>
      <c r="M177" s="262"/>
      <c r="N177" s="262"/>
      <c r="O177" s="217"/>
      <c r="P177" s="217"/>
      <c r="Q177" s="217"/>
      <c r="R177" s="217"/>
      <c r="S177" s="217"/>
      <c r="T177" s="217"/>
      <c r="U177" s="217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/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  <c r="BI177" s="217"/>
      <c r="BJ177" s="217"/>
      <c r="BK177" s="217"/>
      <c r="BL177" s="217"/>
      <c r="BM177" s="217"/>
      <c r="BN177" s="217"/>
      <c r="BO177" s="217"/>
      <c r="BP177" s="217"/>
      <c r="BQ177" s="217"/>
      <c r="BR177" s="217"/>
      <c r="BS177" s="217"/>
      <c r="BT177" s="217"/>
      <c r="BU177" s="217"/>
      <c r="BV177" s="217"/>
      <c r="BW177" s="217"/>
      <c r="BX177" s="217"/>
      <c r="BY177" s="217"/>
      <c r="BZ177" s="217"/>
      <c r="CA177" s="217"/>
      <c r="CB177" s="217"/>
      <c r="CC177" s="217"/>
      <c r="CD177" s="217"/>
      <c r="CE177" s="217"/>
      <c r="CF177" s="217"/>
      <c r="CG177" s="217"/>
      <c r="CH177" s="217"/>
      <c r="CI177" s="217"/>
      <c r="CJ177" s="217"/>
      <c r="CK177" s="217"/>
      <c r="CL177" s="217"/>
      <c r="CM177" s="217"/>
      <c r="CN177" s="217"/>
      <c r="CO177" s="217"/>
      <c r="CP177" s="217"/>
      <c r="CQ177" s="217"/>
      <c r="CR177" s="217"/>
      <c r="CS177" s="217"/>
      <c r="CT177" s="217"/>
      <c r="CU177" s="217"/>
      <c r="CV177" s="217"/>
      <c r="CW177" s="217"/>
      <c r="CX177" s="217"/>
      <c r="CY177" s="217"/>
      <c r="CZ177" s="217"/>
      <c r="DA177" s="217"/>
      <c r="DB177" s="217"/>
      <c r="DC177" s="217"/>
      <c r="DD177" s="217"/>
      <c r="DE177" s="217"/>
      <c r="DF177" s="217"/>
      <c r="DG177" s="217"/>
      <c r="DH177" s="217"/>
      <c r="DI177" s="217"/>
      <c r="DJ177" s="217"/>
      <c r="DK177" s="217"/>
      <c r="DL177" s="217"/>
      <c r="DM177" s="217"/>
      <c r="DN177" s="217"/>
      <c r="DO177" s="217"/>
      <c r="DP177" s="217"/>
      <c r="DQ177" s="217"/>
      <c r="DR177" s="217"/>
      <c r="DS177" s="217"/>
      <c r="DT177" s="217"/>
      <c r="DU177" s="217"/>
      <c r="DV177" s="217"/>
      <c r="DW177" s="217"/>
      <c r="DX177" s="217"/>
      <c r="DY177" s="217"/>
      <c r="DZ177" s="217"/>
      <c r="EA177" s="217"/>
      <c r="EB177" s="217"/>
      <c r="EC177" s="217"/>
      <c r="ED177" s="217"/>
      <c r="EE177" s="217"/>
      <c r="EF177" s="217"/>
      <c r="EG177" s="217"/>
      <c r="EH177" s="217"/>
      <c r="EI177" s="217"/>
      <c r="EJ177" s="217"/>
      <c r="EK177" s="217"/>
      <c r="EL177" s="217"/>
      <c r="EM177" s="217"/>
      <c r="EN177" s="217"/>
      <c r="EO177" s="217"/>
      <c r="EP177" s="217"/>
      <c r="EQ177" s="217"/>
      <c r="ER177" s="217"/>
      <c r="ES177" s="217"/>
      <c r="ET177" s="217"/>
      <c r="EU177" s="217"/>
      <c r="EV177" s="217"/>
      <c r="EW177" s="217"/>
      <c r="EX177" s="217"/>
      <c r="EY177" s="217"/>
      <c r="EZ177" s="217"/>
      <c r="FA177" s="217"/>
      <c r="FB177" s="217"/>
      <c r="FC177" s="217"/>
      <c r="FD177" s="217"/>
      <c r="FE177" s="217"/>
      <c r="FF177" s="217"/>
      <c r="FG177" s="217"/>
      <c r="FH177" s="217"/>
      <c r="FI177" s="217"/>
      <c r="FJ177" s="217"/>
      <c r="FK177" s="217"/>
      <c r="FL177" s="217"/>
      <c r="FM177" s="217"/>
      <c r="FN177" s="217"/>
      <c r="FO177" s="217"/>
      <c r="FP177" s="217"/>
      <c r="FQ177" s="217"/>
      <c r="FR177" s="217"/>
      <c r="FS177" s="217"/>
      <c r="FT177" s="217"/>
      <c r="FU177" s="217"/>
      <c r="FV177" s="217"/>
      <c r="FW177" s="217"/>
      <c r="FX177" s="217"/>
      <c r="FY177" s="217"/>
      <c r="FZ177" s="217"/>
      <c r="GA177" s="217"/>
      <c r="GB177" s="217"/>
      <c r="GC177" s="217"/>
      <c r="GD177" s="217"/>
      <c r="GE177" s="217"/>
      <c r="GF177" s="217"/>
      <c r="GG177" s="217"/>
      <c r="GH177" s="217"/>
      <c r="GI177" s="217"/>
      <c r="GJ177" s="217"/>
      <c r="GK177" s="217"/>
      <c r="GL177" s="217"/>
      <c r="GM177" s="217"/>
      <c r="GN177" s="217"/>
      <c r="GO177" s="217"/>
      <c r="GP177" s="217"/>
      <c r="GQ177" s="217"/>
      <c r="GR177" s="217"/>
      <c r="GS177" s="217"/>
      <c r="GT177" s="217"/>
      <c r="GU177" s="217"/>
      <c r="GV177" s="217"/>
      <c r="GW177" s="217"/>
      <c r="GX177" s="217"/>
      <c r="GY177" s="217"/>
      <c r="GZ177" s="217"/>
      <c r="HA177" s="217"/>
      <c r="HB177" s="217"/>
      <c r="HC177" s="217"/>
      <c r="HD177" s="217"/>
      <c r="HE177" s="217"/>
      <c r="HF177" s="217"/>
      <c r="HG177" s="217"/>
      <c r="HH177" s="217"/>
      <c r="HI177" s="217"/>
      <c r="HJ177" s="217"/>
      <c r="HK177" s="217"/>
      <c r="HL177" s="217"/>
      <c r="HM177" s="217"/>
      <c r="HN177" s="217"/>
      <c r="HO177" s="217"/>
      <c r="HP177" s="217"/>
      <c r="HQ177" s="217"/>
      <c r="HR177" s="217"/>
      <c r="HS177" s="217"/>
      <c r="HT177" s="217"/>
      <c r="HU177" s="217"/>
      <c r="HV177" s="217"/>
      <c r="HW177" s="217"/>
      <c r="HX177" s="217"/>
      <c r="HY177" s="217"/>
      <c r="HZ177" s="217"/>
      <c r="IA177" s="217"/>
      <c r="IB177" s="217"/>
      <c r="IC177" s="217"/>
      <c r="ID177" s="217"/>
      <c r="IE177" s="217"/>
      <c r="IF177" s="217"/>
      <c r="IG177" s="217"/>
      <c r="IH177" s="217"/>
      <c r="II177" s="217"/>
      <c r="IJ177" s="217"/>
      <c r="IK177" s="217"/>
      <c r="IL177" s="217"/>
      <c r="IM177" s="217"/>
      <c r="IN177" s="217"/>
      <c r="IO177" s="217"/>
      <c r="IP177" s="217"/>
      <c r="IQ177" s="217"/>
      <c r="IR177" s="217"/>
      <c r="IS177" s="217"/>
      <c r="IT177" s="217"/>
      <c r="IU177" s="217"/>
      <c r="IV177" s="217"/>
    </row>
    <row r="178" spans="1:256" customFormat="1" ht="33.75" customHeight="1" x14ac:dyDescent="0.25">
      <c r="A178" s="207"/>
      <c r="B178" s="208" t="s">
        <v>201</v>
      </c>
      <c r="C178" s="209">
        <v>992</v>
      </c>
      <c r="D178" s="210" t="s">
        <v>44</v>
      </c>
      <c r="E178" s="211" t="s">
        <v>25</v>
      </c>
      <c r="F178" s="212" t="s">
        <v>203</v>
      </c>
      <c r="G178" s="213" t="s">
        <v>72</v>
      </c>
      <c r="H178" s="213" t="s">
        <v>26</v>
      </c>
      <c r="I178" s="214" t="s">
        <v>150</v>
      </c>
      <c r="J178" s="215"/>
      <c r="K178" s="216">
        <f>K181</f>
        <v>1</v>
      </c>
      <c r="L178" s="261"/>
      <c r="M178" s="262"/>
      <c r="N178" s="262"/>
      <c r="O178" s="217"/>
      <c r="P178" s="217"/>
      <c r="Q178" s="217"/>
      <c r="R178" s="217"/>
      <c r="S178" s="217"/>
      <c r="T178" s="217"/>
      <c r="U178" s="217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/>
      <c r="AF178" s="217"/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  <c r="BI178" s="217"/>
      <c r="BJ178" s="217"/>
      <c r="BK178" s="217"/>
      <c r="BL178" s="217"/>
      <c r="BM178" s="217"/>
      <c r="BN178" s="217"/>
      <c r="BO178" s="217"/>
      <c r="BP178" s="217"/>
      <c r="BQ178" s="217"/>
      <c r="BR178" s="217"/>
      <c r="BS178" s="217"/>
      <c r="BT178" s="217"/>
      <c r="BU178" s="217"/>
      <c r="BV178" s="217"/>
      <c r="BW178" s="217"/>
      <c r="BX178" s="217"/>
      <c r="BY178" s="217"/>
      <c r="BZ178" s="217"/>
      <c r="CA178" s="217"/>
      <c r="CB178" s="217"/>
      <c r="CC178" s="217"/>
      <c r="CD178" s="217"/>
      <c r="CE178" s="217"/>
      <c r="CF178" s="217"/>
      <c r="CG178" s="217"/>
      <c r="CH178" s="217"/>
      <c r="CI178" s="217"/>
      <c r="CJ178" s="217"/>
      <c r="CK178" s="217"/>
      <c r="CL178" s="217"/>
      <c r="CM178" s="217"/>
      <c r="CN178" s="217"/>
      <c r="CO178" s="217"/>
      <c r="CP178" s="217"/>
      <c r="CQ178" s="217"/>
      <c r="CR178" s="217"/>
      <c r="CS178" s="217"/>
      <c r="CT178" s="217"/>
      <c r="CU178" s="217"/>
      <c r="CV178" s="217"/>
      <c r="CW178" s="217"/>
      <c r="CX178" s="217"/>
      <c r="CY178" s="217"/>
      <c r="CZ178" s="217"/>
      <c r="DA178" s="217"/>
      <c r="DB178" s="217"/>
      <c r="DC178" s="217"/>
      <c r="DD178" s="217"/>
      <c r="DE178" s="217"/>
      <c r="DF178" s="217"/>
      <c r="DG178" s="217"/>
      <c r="DH178" s="217"/>
      <c r="DI178" s="217"/>
      <c r="DJ178" s="217"/>
      <c r="DK178" s="217"/>
      <c r="DL178" s="217"/>
      <c r="DM178" s="217"/>
      <c r="DN178" s="217"/>
      <c r="DO178" s="217"/>
      <c r="DP178" s="217"/>
      <c r="DQ178" s="217"/>
      <c r="DR178" s="217"/>
      <c r="DS178" s="217"/>
      <c r="DT178" s="217"/>
      <c r="DU178" s="217"/>
      <c r="DV178" s="217"/>
      <c r="DW178" s="217"/>
      <c r="DX178" s="217"/>
      <c r="DY178" s="217"/>
      <c r="DZ178" s="217"/>
      <c r="EA178" s="217"/>
      <c r="EB178" s="217"/>
      <c r="EC178" s="217"/>
      <c r="ED178" s="217"/>
      <c r="EE178" s="217"/>
      <c r="EF178" s="217"/>
      <c r="EG178" s="217"/>
      <c r="EH178" s="217"/>
      <c r="EI178" s="217"/>
      <c r="EJ178" s="217"/>
      <c r="EK178" s="217"/>
      <c r="EL178" s="217"/>
      <c r="EM178" s="217"/>
      <c r="EN178" s="217"/>
      <c r="EO178" s="217"/>
      <c r="EP178" s="217"/>
      <c r="EQ178" s="217"/>
      <c r="ER178" s="217"/>
      <c r="ES178" s="217"/>
      <c r="ET178" s="217"/>
      <c r="EU178" s="217"/>
      <c r="EV178" s="217"/>
      <c r="EW178" s="217"/>
      <c r="EX178" s="217"/>
      <c r="EY178" s="217"/>
      <c r="EZ178" s="217"/>
      <c r="FA178" s="217"/>
      <c r="FB178" s="217"/>
      <c r="FC178" s="217"/>
      <c r="FD178" s="217"/>
      <c r="FE178" s="217"/>
      <c r="FF178" s="217"/>
      <c r="FG178" s="217"/>
      <c r="FH178" s="217"/>
      <c r="FI178" s="217"/>
      <c r="FJ178" s="217"/>
      <c r="FK178" s="217"/>
      <c r="FL178" s="217"/>
      <c r="FM178" s="217"/>
      <c r="FN178" s="217"/>
      <c r="FO178" s="217"/>
      <c r="FP178" s="217"/>
      <c r="FQ178" s="217"/>
      <c r="FR178" s="217"/>
      <c r="FS178" s="217"/>
      <c r="FT178" s="217"/>
      <c r="FU178" s="217"/>
      <c r="FV178" s="217"/>
      <c r="FW178" s="217"/>
      <c r="FX178" s="217"/>
      <c r="FY178" s="217"/>
      <c r="FZ178" s="217"/>
      <c r="GA178" s="217"/>
      <c r="GB178" s="217"/>
      <c r="GC178" s="217"/>
      <c r="GD178" s="217"/>
      <c r="GE178" s="217"/>
      <c r="GF178" s="217"/>
      <c r="GG178" s="217"/>
      <c r="GH178" s="217"/>
      <c r="GI178" s="217"/>
      <c r="GJ178" s="217"/>
      <c r="GK178" s="217"/>
      <c r="GL178" s="217"/>
      <c r="GM178" s="217"/>
      <c r="GN178" s="217"/>
      <c r="GO178" s="217"/>
      <c r="GP178" s="217"/>
      <c r="GQ178" s="217"/>
      <c r="GR178" s="217"/>
      <c r="GS178" s="217"/>
      <c r="GT178" s="217"/>
      <c r="GU178" s="217"/>
      <c r="GV178" s="217"/>
      <c r="GW178" s="217"/>
      <c r="GX178" s="217"/>
      <c r="GY178" s="217"/>
      <c r="GZ178" s="217"/>
      <c r="HA178" s="217"/>
      <c r="HB178" s="217"/>
      <c r="HC178" s="217"/>
      <c r="HD178" s="217"/>
      <c r="HE178" s="217"/>
      <c r="HF178" s="217"/>
      <c r="HG178" s="217"/>
      <c r="HH178" s="217"/>
      <c r="HI178" s="217"/>
      <c r="HJ178" s="217"/>
      <c r="HK178" s="217"/>
      <c r="HL178" s="217"/>
      <c r="HM178" s="217"/>
      <c r="HN178" s="217"/>
      <c r="HO178" s="217"/>
      <c r="HP178" s="217"/>
      <c r="HQ178" s="217"/>
      <c r="HR178" s="217"/>
      <c r="HS178" s="217"/>
      <c r="HT178" s="217"/>
      <c r="HU178" s="217"/>
      <c r="HV178" s="217"/>
      <c r="HW178" s="217"/>
      <c r="HX178" s="217"/>
      <c r="HY178" s="217"/>
      <c r="HZ178" s="217"/>
      <c r="IA178" s="217"/>
      <c r="IB178" s="217"/>
      <c r="IC178" s="217"/>
      <c r="ID178" s="217"/>
      <c r="IE178" s="217"/>
      <c r="IF178" s="217"/>
      <c r="IG178" s="217"/>
      <c r="IH178" s="217"/>
      <c r="II178" s="217"/>
      <c r="IJ178" s="217"/>
      <c r="IK178" s="217"/>
      <c r="IL178" s="217"/>
      <c r="IM178" s="217"/>
      <c r="IN178" s="217"/>
      <c r="IO178" s="217"/>
      <c r="IP178" s="217"/>
      <c r="IQ178" s="217"/>
      <c r="IR178" s="217"/>
      <c r="IS178" s="217"/>
      <c r="IT178" s="217"/>
      <c r="IU178" s="217"/>
      <c r="IV178" s="217"/>
    </row>
    <row r="179" spans="1:256" customFormat="1" ht="51.75" customHeight="1" x14ac:dyDescent="0.25">
      <c r="A179" s="218"/>
      <c r="B179" s="219" t="s">
        <v>204</v>
      </c>
      <c r="C179" s="220">
        <v>992</v>
      </c>
      <c r="D179" s="221" t="s">
        <v>44</v>
      </c>
      <c r="E179" s="212" t="s">
        <v>25</v>
      </c>
      <c r="F179" s="211" t="s">
        <v>203</v>
      </c>
      <c r="G179" s="222" t="s">
        <v>74</v>
      </c>
      <c r="H179" s="222" t="s">
        <v>26</v>
      </c>
      <c r="I179" s="215" t="s">
        <v>150</v>
      </c>
      <c r="J179" s="214"/>
      <c r="K179" s="223">
        <f>K180</f>
        <v>1</v>
      </c>
      <c r="L179" s="261"/>
      <c r="M179" s="262"/>
      <c r="N179" s="262"/>
      <c r="O179" s="217"/>
      <c r="P179" s="217"/>
      <c r="Q179" s="217"/>
      <c r="R179" s="217"/>
      <c r="S179" s="217"/>
      <c r="T179" s="217"/>
      <c r="U179" s="217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/>
      <c r="AF179" s="217"/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  <c r="BI179" s="217"/>
      <c r="BJ179" s="217"/>
      <c r="BK179" s="217"/>
      <c r="BL179" s="217"/>
      <c r="BM179" s="217"/>
      <c r="BN179" s="217"/>
      <c r="BO179" s="217"/>
      <c r="BP179" s="217"/>
      <c r="BQ179" s="217"/>
      <c r="BR179" s="217"/>
      <c r="BS179" s="217"/>
      <c r="BT179" s="217"/>
      <c r="BU179" s="217"/>
      <c r="BV179" s="217"/>
      <c r="BW179" s="217"/>
      <c r="BX179" s="217"/>
      <c r="BY179" s="217"/>
      <c r="BZ179" s="217"/>
      <c r="CA179" s="217"/>
      <c r="CB179" s="217"/>
      <c r="CC179" s="217"/>
      <c r="CD179" s="217"/>
      <c r="CE179" s="217"/>
      <c r="CF179" s="217"/>
      <c r="CG179" s="217"/>
      <c r="CH179" s="217"/>
      <c r="CI179" s="217"/>
      <c r="CJ179" s="217"/>
      <c r="CK179" s="217"/>
      <c r="CL179" s="217"/>
      <c r="CM179" s="217"/>
      <c r="CN179" s="217"/>
      <c r="CO179" s="217"/>
      <c r="CP179" s="217"/>
      <c r="CQ179" s="217"/>
      <c r="CR179" s="217"/>
      <c r="CS179" s="217"/>
      <c r="CT179" s="217"/>
      <c r="CU179" s="217"/>
      <c r="CV179" s="217"/>
      <c r="CW179" s="217"/>
      <c r="CX179" s="217"/>
      <c r="CY179" s="217"/>
      <c r="CZ179" s="217"/>
      <c r="DA179" s="217"/>
      <c r="DB179" s="217"/>
      <c r="DC179" s="217"/>
      <c r="DD179" s="217"/>
      <c r="DE179" s="217"/>
      <c r="DF179" s="217"/>
      <c r="DG179" s="217"/>
      <c r="DH179" s="217"/>
      <c r="DI179" s="217"/>
      <c r="DJ179" s="217"/>
      <c r="DK179" s="217"/>
      <c r="DL179" s="217"/>
      <c r="DM179" s="217"/>
      <c r="DN179" s="217"/>
      <c r="DO179" s="217"/>
      <c r="DP179" s="217"/>
      <c r="DQ179" s="217"/>
      <c r="DR179" s="217"/>
      <c r="DS179" s="217"/>
      <c r="DT179" s="217"/>
      <c r="DU179" s="217"/>
      <c r="DV179" s="217"/>
      <c r="DW179" s="217"/>
      <c r="DX179" s="217"/>
      <c r="DY179" s="217"/>
      <c r="DZ179" s="217"/>
      <c r="EA179" s="217"/>
      <c r="EB179" s="217"/>
      <c r="EC179" s="217"/>
      <c r="ED179" s="217"/>
      <c r="EE179" s="217"/>
      <c r="EF179" s="217"/>
      <c r="EG179" s="217"/>
      <c r="EH179" s="217"/>
      <c r="EI179" s="217"/>
      <c r="EJ179" s="217"/>
      <c r="EK179" s="217"/>
      <c r="EL179" s="217"/>
      <c r="EM179" s="217"/>
      <c r="EN179" s="217"/>
      <c r="EO179" s="217"/>
      <c r="EP179" s="217"/>
      <c r="EQ179" s="217"/>
      <c r="ER179" s="217"/>
      <c r="ES179" s="217"/>
      <c r="ET179" s="217"/>
      <c r="EU179" s="217"/>
      <c r="EV179" s="217"/>
      <c r="EW179" s="217"/>
      <c r="EX179" s="217"/>
      <c r="EY179" s="217"/>
      <c r="EZ179" s="217"/>
      <c r="FA179" s="217"/>
      <c r="FB179" s="217"/>
      <c r="FC179" s="217"/>
      <c r="FD179" s="217"/>
      <c r="FE179" s="217"/>
      <c r="FF179" s="217"/>
      <c r="FG179" s="217"/>
      <c r="FH179" s="217"/>
      <c r="FI179" s="217"/>
      <c r="FJ179" s="217"/>
      <c r="FK179" s="217"/>
      <c r="FL179" s="217"/>
      <c r="FM179" s="217"/>
      <c r="FN179" s="217"/>
      <c r="FO179" s="217"/>
      <c r="FP179" s="217"/>
      <c r="FQ179" s="217"/>
      <c r="FR179" s="217"/>
      <c r="FS179" s="217"/>
      <c r="FT179" s="217"/>
      <c r="FU179" s="217"/>
      <c r="FV179" s="217"/>
      <c r="FW179" s="217"/>
      <c r="FX179" s="217"/>
      <c r="FY179" s="217"/>
      <c r="FZ179" s="217"/>
      <c r="GA179" s="217"/>
      <c r="GB179" s="217"/>
      <c r="GC179" s="217"/>
      <c r="GD179" s="217"/>
      <c r="GE179" s="217"/>
      <c r="GF179" s="217"/>
      <c r="GG179" s="217"/>
      <c r="GH179" s="217"/>
      <c r="GI179" s="217"/>
      <c r="GJ179" s="217"/>
      <c r="GK179" s="217"/>
      <c r="GL179" s="217"/>
      <c r="GM179" s="217"/>
      <c r="GN179" s="217"/>
      <c r="GO179" s="217"/>
      <c r="GP179" s="217"/>
      <c r="GQ179" s="217"/>
      <c r="GR179" s="217"/>
      <c r="GS179" s="217"/>
      <c r="GT179" s="217"/>
      <c r="GU179" s="217"/>
      <c r="GV179" s="217"/>
      <c r="GW179" s="217"/>
      <c r="GX179" s="217"/>
      <c r="GY179" s="217"/>
      <c r="GZ179" s="217"/>
      <c r="HA179" s="217"/>
      <c r="HB179" s="217"/>
      <c r="HC179" s="217"/>
      <c r="HD179" s="217"/>
      <c r="HE179" s="217"/>
      <c r="HF179" s="217"/>
      <c r="HG179" s="217"/>
      <c r="HH179" s="217"/>
      <c r="HI179" s="217"/>
      <c r="HJ179" s="217"/>
      <c r="HK179" s="217"/>
      <c r="HL179" s="217"/>
      <c r="HM179" s="217"/>
      <c r="HN179" s="217"/>
      <c r="HO179" s="217"/>
      <c r="HP179" s="217"/>
      <c r="HQ179" s="217"/>
      <c r="HR179" s="217"/>
      <c r="HS179" s="217"/>
      <c r="HT179" s="217"/>
      <c r="HU179" s="217"/>
      <c r="HV179" s="217"/>
      <c r="HW179" s="217"/>
      <c r="HX179" s="217"/>
      <c r="HY179" s="217"/>
      <c r="HZ179" s="217"/>
      <c r="IA179" s="217"/>
      <c r="IB179" s="217"/>
      <c r="IC179" s="217"/>
      <c r="ID179" s="217"/>
      <c r="IE179" s="217"/>
      <c r="IF179" s="217"/>
      <c r="IG179" s="217"/>
      <c r="IH179" s="217"/>
      <c r="II179" s="217"/>
      <c r="IJ179" s="217"/>
      <c r="IK179" s="217"/>
      <c r="IL179" s="217"/>
      <c r="IM179" s="217"/>
      <c r="IN179" s="217"/>
      <c r="IO179" s="217"/>
      <c r="IP179" s="217"/>
      <c r="IQ179" s="217"/>
      <c r="IR179" s="217"/>
      <c r="IS179" s="217"/>
      <c r="IT179" s="217"/>
      <c r="IU179" s="217"/>
      <c r="IV179" s="217"/>
    </row>
    <row r="180" spans="1:256" customFormat="1" ht="27" customHeight="1" x14ac:dyDescent="0.25">
      <c r="A180" s="207"/>
      <c r="B180" s="208" t="s">
        <v>205</v>
      </c>
      <c r="C180" s="209">
        <v>992</v>
      </c>
      <c r="D180" s="210" t="s">
        <v>44</v>
      </c>
      <c r="E180" s="211" t="s">
        <v>25</v>
      </c>
      <c r="F180" s="211" t="s">
        <v>203</v>
      </c>
      <c r="G180" s="222" t="s">
        <v>74</v>
      </c>
      <c r="H180" s="222" t="s">
        <v>26</v>
      </c>
      <c r="I180" s="215" t="s">
        <v>206</v>
      </c>
      <c r="J180" s="215"/>
      <c r="K180" s="216">
        <f>K181</f>
        <v>1</v>
      </c>
      <c r="L180" s="261"/>
      <c r="M180" s="262"/>
      <c r="N180" s="262"/>
      <c r="O180" s="217"/>
      <c r="P180" s="217"/>
      <c r="Q180" s="217"/>
      <c r="R180" s="217"/>
      <c r="S180" s="217"/>
      <c r="T180" s="217"/>
      <c r="U180" s="217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/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  <c r="BI180" s="217"/>
      <c r="BJ180" s="217"/>
      <c r="BK180" s="217"/>
      <c r="BL180" s="217"/>
      <c r="BM180" s="217"/>
      <c r="BN180" s="217"/>
      <c r="BO180" s="217"/>
      <c r="BP180" s="217"/>
      <c r="BQ180" s="217"/>
      <c r="BR180" s="217"/>
      <c r="BS180" s="217"/>
      <c r="BT180" s="217"/>
      <c r="BU180" s="217"/>
      <c r="BV180" s="217"/>
      <c r="BW180" s="217"/>
      <c r="BX180" s="217"/>
      <c r="BY180" s="217"/>
      <c r="BZ180" s="217"/>
      <c r="CA180" s="217"/>
      <c r="CB180" s="217"/>
      <c r="CC180" s="217"/>
      <c r="CD180" s="217"/>
      <c r="CE180" s="217"/>
      <c r="CF180" s="217"/>
      <c r="CG180" s="217"/>
      <c r="CH180" s="217"/>
      <c r="CI180" s="217"/>
      <c r="CJ180" s="217"/>
      <c r="CK180" s="217"/>
      <c r="CL180" s="217"/>
      <c r="CM180" s="217"/>
      <c r="CN180" s="217"/>
      <c r="CO180" s="217"/>
      <c r="CP180" s="217"/>
      <c r="CQ180" s="217"/>
      <c r="CR180" s="217"/>
      <c r="CS180" s="217"/>
      <c r="CT180" s="217"/>
      <c r="CU180" s="217"/>
      <c r="CV180" s="217"/>
      <c r="CW180" s="217"/>
      <c r="CX180" s="217"/>
      <c r="CY180" s="217"/>
      <c r="CZ180" s="217"/>
      <c r="DA180" s="217"/>
      <c r="DB180" s="217"/>
      <c r="DC180" s="217"/>
      <c r="DD180" s="217"/>
      <c r="DE180" s="217"/>
      <c r="DF180" s="217"/>
      <c r="DG180" s="217"/>
      <c r="DH180" s="217"/>
      <c r="DI180" s="217"/>
      <c r="DJ180" s="217"/>
      <c r="DK180" s="217"/>
      <c r="DL180" s="217"/>
      <c r="DM180" s="217"/>
      <c r="DN180" s="217"/>
      <c r="DO180" s="217"/>
      <c r="DP180" s="217"/>
      <c r="DQ180" s="217"/>
      <c r="DR180" s="217"/>
      <c r="DS180" s="217"/>
      <c r="DT180" s="217"/>
      <c r="DU180" s="217"/>
      <c r="DV180" s="217"/>
      <c r="DW180" s="217"/>
      <c r="DX180" s="217"/>
      <c r="DY180" s="217"/>
      <c r="DZ180" s="217"/>
      <c r="EA180" s="217"/>
      <c r="EB180" s="217"/>
      <c r="EC180" s="217"/>
      <c r="ED180" s="217"/>
      <c r="EE180" s="217"/>
      <c r="EF180" s="217"/>
      <c r="EG180" s="217"/>
      <c r="EH180" s="217"/>
      <c r="EI180" s="217"/>
      <c r="EJ180" s="217"/>
      <c r="EK180" s="217"/>
      <c r="EL180" s="217"/>
      <c r="EM180" s="217"/>
      <c r="EN180" s="217"/>
      <c r="EO180" s="217"/>
      <c r="EP180" s="217"/>
      <c r="EQ180" s="217"/>
      <c r="ER180" s="217"/>
      <c r="ES180" s="217"/>
      <c r="ET180" s="217"/>
      <c r="EU180" s="217"/>
      <c r="EV180" s="217"/>
      <c r="EW180" s="217"/>
      <c r="EX180" s="217"/>
      <c r="EY180" s="217"/>
      <c r="EZ180" s="217"/>
      <c r="FA180" s="217"/>
      <c r="FB180" s="217"/>
      <c r="FC180" s="217"/>
      <c r="FD180" s="217"/>
      <c r="FE180" s="217"/>
      <c r="FF180" s="217"/>
      <c r="FG180" s="217"/>
      <c r="FH180" s="217"/>
      <c r="FI180" s="217"/>
      <c r="FJ180" s="217"/>
      <c r="FK180" s="217"/>
      <c r="FL180" s="217"/>
      <c r="FM180" s="217"/>
      <c r="FN180" s="217"/>
      <c r="FO180" s="217"/>
      <c r="FP180" s="217"/>
      <c r="FQ180" s="217"/>
      <c r="FR180" s="217"/>
      <c r="FS180" s="217"/>
      <c r="FT180" s="217"/>
      <c r="FU180" s="217"/>
      <c r="FV180" s="217"/>
      <c r="FW180" s="217"/>
      <c r="FX180" s="217"/>
      <c r="FY180" s="217"/>
      <c r="FZ180" s="217"/>
      <c r="GA180" s="217"/>
      <c r="GB180" s="217"/>
      <c r="GC180" s="217"/>
      <c r="GD180" s="217"/>
      <c r="GE180" s="217"/>
      <c r="GF180" s="217"/>
      <c r="GG180" s="217"/>
      <c r="GH180" s="217"/>
      <c r="GI180" s="217"/>
      <c r="GJ180" s="217"/>
      <c r="GK180" s="217"/>
      <c r="GL180" s="217"/>
      <c r="GM180" s="217"/>
      <c r="GN180" s="217"/>
      <c r="GO180" s="217"/>
      <c r="GP180" s="217"/>
      <c r="GQ180" s="217"/>
      <c r="GR180" s="217"/>
      <c r="GS180" s="217"/>
      <c r="GT180" s="217"/>
      <c r="GU180" s="217"/>
      <c r="GV180" s="217"/>
      <c r="GW180" s="217"/>
      <c r="GX180" s="217"/>
      <c r="GY180" s="217"/>
      <c r="GZ180" s="217"/>
      <c r="HA180" s="217"/>
      <c r="HB180" s="217"/>
      <c r="HC180" s="217"/>
      <c r="HD180" s="217"/>
      <c r="HE180" s="217"/>
      <c r="HF180" s="217"/>
      <c r="HG180" s="217"/>
      <c r="HH180" s="217"/>
      <c r="HI180" s="217"/>
      <c r="HJ180" s="217"/>
      <c r="HK180" s="217"/>
      <c r="HL180" s="217"/>
      <c r="HM180" s="217"/>
      <c r="HN180" s="217"/>
      <c r="HO180" s="217"/>
      <c r="HP180" s="217"/>
      <c r="HQ180" s="217"/>
      <c r="HR180" s="217"/>
      <c r="HS180" s="217"/>
      <c r="HT180" s="217"/>
      <c r="HU180" s="217"/>
      <c r="HV180" s="217"/>
      <c r="HW180" s="217"/>
      <c r="HX180" s="217"/>
      <c r="HY180" s="217"/>
      <c r="HZ180" s="217"/>
      <c r="IA180" s="217"/>
      <c r="IB180" s="217"/>
      <c r="IC180" s="217"/>
      <c r="ID180" s="217"/>
      <c r="IE180" s="217"/>
      <c r="IF180" s="217"/>
      <c r="IG180" s="217"/>
      <c r="IH180" s="217"/>
      <c r="II180" s="217"/>
      <c r="IJ180" s="217"/>
      <c r="IK180" s="217"/>
      <c r="IL180" s="217"/>
      <c r="IM180" s="217"/>
      <c r="IN180" s="217"/>
      <c r="IO180" s="217"/>
      <c r="IP180" s="217"/>
      <c r="IQ180" s="217"/>
      <c r="IR180" s="217"/>
      <c r="IS180" s="217"/>
      <c r="IT180" s="217"/>
      <c r="IU180" s="217"/>
      <c r="IV180" s="217"/>
    </row>
    <row r="181" spans="1:256" customFormat="1" ht="18" customHeight="1" x14ac:dyDescent="0.25">
      <c r="A181" s="218"/>
      <c r="B181" s="219" t="s">
        <v>207</v>
      </c>
      <c r="C181" s="220">
        <v>992</v>
      </c>
      <c r="D181" s="221" t="s">
        <v>44</v>
      </c>
      <c r="E181" s="212" t="s">
        <v>25</v>
      </c>
      <c r="F181" s="212" t="s">
        <v>203</v>
      </c>
      <c r="G181" s="213" t="s">
        <v>74</v>
      </c>
      <c r="H181" s="213" t="s">
        <v>26</v>
      </c>
      <c r="I181" s="214" t="s">
        <v>206</v>
      </c>
      <c r="J181" s="214" t="s">
        <v>236</v>
      </c>
      <c r="K181" s="223">
        <v>1</v>
      </c>
      <c r="L181" s="263"/>
      <c r="M181" s="262"/>
      <c r="N181" s="262"/>
      <c r="O181" s="217"/>
      <c r="P181" s="217"/>
      <c r="Q181" s="217"/>
      <c r="R181" s="217"/>
      <c r="S181" s="217"/>
      <c r="T181" s="217"/>
      <c r="U181" s="217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/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  <c r="BI181" s="217"/>
      <c r="BJ181" s="217"/>
      <c r="BK181" s="217"/>
      <c r="BL181" s="217"/>
      <c r="BM181" s="217"/>
      <c r="BN181" s="217"/>
      <c r="BO181" s="217"/>
      <c r="BP181" s="217"/>
      <c r="BQ181" s="217"/>
      <c r="BR181" s="217"/>
      <c r="BS181" s="217"/>
      <c r="BT181" s="217"/>
      <c r="BU181" s="217"/>
      <c r="BV181" s="217"/>
      <c r="BW181" s="217"/>
      <c r="BX181" s="217"/>
      <c r="BY181" s="217"/>
      <c r="BZ181" s="217"/>
      <c r="CA181" s="217"/>
      <c r="CB181" s="217"/>
      <c r="CC181" s="217"/>
      <c r="CD181" s="217"/>
      <c r="CE181" s="217"/>
      <c r="CF181" s="217"/>
      <c r="CG181" s="217"/>
      <c r="CH181" s="217"/>
      <c r="CI181" s="217"/>
      <c r="CJ181" s="217"/>
      <c r="CK181" s="217"/>
      <c r="CL181" s="217"/>
      <c r="CM181" s="217"/>
      <c r="CN181" s="217"/>
      <c r="CO181" s="217"/>
      <c r="CP181" s="217"/>
      <c r="CQ181" s="217"/>
      <c r="CR181" s="217"/>
      <c r="CS181" s="217"/>
      <c r="CT181" s="217"/>
      <c r="CU181" s="217"/>
      <c r="CV181" s="217"/>
      <c r="CW181" s="217"/>
      <c r="CX181" s="217"/>
      <c r="CY181" s="217"/>
      <c r="CZ181" s="217"/>
      <c r="DA181" s="217"/>
      <c r="DB181" s="217"/>
      <c r="DC181" s="217"/>
      <c r="DD181" s="217"/>
      <c r="DE181" s="217"/>
      <c r="DF181" s="217"/>
      <c r="DG181" s="217"/>
      <c r="DH181" s="217"/>
      <c r="DI181" s="217"/>
      <c r="DJ181" s="217"/>
      <c r="DK181" s="217"/>
      <c r="DL181" s="217"/>
      <c r="DM181" s="217"/>
      <c r="DN181" s="217"/>
      <c r="DO181" s="217"/>
      <c r="DP181" s="217"/>
      <c r="DQ181" s="217"/>
      <c r="DR181" s="217"/>
      <c r="DS181" s="217"/>
      <c r="DT181" s="217"/>
      <c r="DU181" s="217"/>
      <c r="DV181" s="217"/>
      <c r="DW181" s="217"/>
      <c r="DX181" s="217"/>
      <c r="DY181" s="217"/>
      <c r="DZ181" s="217"/>
      <c r="EA181" s="217"/>
      <c r="EB181" s="217"/>
      <c r="EC181" s="217"/>
      <c r="ED181" s="217"/>
      <c r="EE181" s="217"/>
      <c r="EF181" s="217"/>
      <c r="EG181" s="217"/>
      <c r="EH181" s="217"/>
      <c r="EI181" s="217"/>
      <c r="EJ181" s="217"/>
      <c r="EK181" s="217"/>
      <c r="EL181" s="217"/>
      <c r="EM181" s="217"/>
      <c r="EN181" s="217"/>
      <c r="EO181" s="217"/>
      <c r="EP181" s="217"/>
      <c r="EQ181" s="217"/>
      <c r="ER181" s="217"/>
      <c r="ES181" s="217"/>
      <c r="ET181" s="217"/>
      <c r="EU181" s="217"/>
      <c r="EV181" s="217"/>
      <c r="EW181" s="217"/>
      <c r="EX181" s="217"/>
      <c r="EY181" s="217"/>
      <c r="EZ181" s="217"/>
      <c r="FA181" s="217"/>
      <c r="FB181" s="217"/>
      <c r="FC181" s="217"/>
      <c r="FD181" s="217"/>
      <c r="FE181" s="217"/>
      <c r="FF181" s="217"/>
      <c r="FG181" s="217"/>
      <c r="FH181" s="217"/>
      <c r="FI181" s="217"/>
      <c r="FJ181" s="217"/>
      <c r="FK181" s="217"/>
      <c r="FL181" s="217"/>
      <c r="FM181" s="217"/>
      <c r="FN181" s="217"/>
      <c r="FO181" s="217"/>
      <c r="FP181" s="217"/>
      <c r="FQ181" s="217"/>
      <c r="FR181" s="217"/>
      <c r="FS181" s="217"/>
      <c r="FT181" s="217"/>
      <c r="FU181" s="217"/>
      <c r="FV181" s="217"/>
      <c r="FW181" s="217"/>
      <c r="FX181" s="217"/>
      <c r="FY181" s="217"/>
      <c r="FZ181" s="217"/>
      <c r="GA181" s="217"/>
      <c r="GB181" s="217"/>
      <c r="GC181" s="217"/>
      <c r="GD181" s="217"/>
      <c r="GE181" s="217"/>
      <c r="GF181" s="217"/>
      <c r="GG181" s="217"/>
      <c r="GH181" s="217"/>
      <c r="GI181" s="217"/>
      <c r="GJ181" s="217"/>
      <c r="GK181" s="217"/>
      <c r="GL181" s="217"/>
      <c r="GM181" s="217"/>
      <c r="GN181" s="217"/>
      <c r="GO181" s="217"/>
      <c r="GP181" s="217"/>
      <c r="GQ181" s="217"/>
      <c r="GR181" s="217"/>
      <c r="GS181" s="217"/>
      <c r="GT181" s="217"/>
      <c r="GU181" s="217"/>
      <c r="GV181" s="217"/>
      <c r="GW181" s="217"/>
      <c r="GX181" s="217"/>
      <c r="GY181" s="217"/>
      <c r="GZ181" s="217"/>
      <c r="HA181" s="217"/>
      <c r="HB181" s="217"/>
      <c r="HC181" s="217"/>
      <c r="HD181" s="217"/>
      <c r="HE181" s="217"/>
      <c r="HF181" s="217"/>
      <c r="HG181" s="217"/>
      <c r="HH181" s="217"/>
      <c r="HI181" s="217"/>
      <c r="HJ181" s="217"/>
      <c r="HK181" s="217"/>
      <c r="HL181" s="217"/>
      <c r="HM181" s="217"/>
      <c r="HN181" s="217"/>
      <c r="HO181" s="217"/>
      <c r="HP181" s="217"/>
      <c r="HQ181" s="217"/>
      <c r="HR181" s="217"/>
      <c r="HS181" s="217"/>
      <c r="HT181" s="217"/>
      <c r="HU181" s="217"/>
      <c r="HV181" s="217"/>
      <c r="HW181" s="217"/>
      <c r="HX181" s="217"/>
      <c r="HY181" s="217"/>
      <c r="HZ181" s="217"/>
      <c r="IA181" s="217"/>
      <c r="IB181" s="217"/>
      <c r="IC181" s="217"/>
      <c r="ID181" s="217"/>
      <c r="IE181" s="217"/>
      <c r="IF181" s="217"/>
      <c r="IG181" s="217"/>
      <c r="IH181" s="217"/>
      <c r="II181" s="217"/>
      <c r="IJ181" s="217"/>
      <c r="IK181" s="217"/>
      <c r="IL181" s="217"/>
      <c r="IM181" s="217"/>
      <c r="IN181" s="217"/>
      <c r="IO181" s="217"/>
      <c r="IP181" s="217"/>
      <c r="IQ181" s="217"/>
      <c r="IR181" s="217"/>
      <c r="IS181" s="217"/>
      <c r="IT181" s="217"/>
      <c r="IU181" s="217"/>
      <c r="IV181" s="217"/>
    </row>
    <row r="182" spans="1:256" x14ac:dyDescent="0.25">
      <c r="A182" s="98"/>
      <c r="B182" s="99"/>
      <c r="C182" s="100"/>
      <c r="D182" s="90"/>
      <c r="E182" s="90"/>
      <c r="F182" s="90"/>
      <c r="G182" s="90"/>
      <c r="H182" s="90"/>
      <c r="I182" s="90"/>
      <c r="J182" s="90"/>
      <c r="K182" s="101"/>
    </row>
    <row r="183" spans="1:256" ht="18.75" x14ac:dyDescent="0.3">
      <c r="B183" s="539" t="s">
        <v>501</v>
      </c>
      <c r="C183" s="540"/>
      <c r="D183" s="540"/>
      <c r="E183" s="540"/>
      <c r="F183" s="540"/>
      <c r="G183" s="540"/>
      <c r="H183" s="540"/>
      <c r="I183" s="540"/>
      <c r="J183" s="540"/>
      <c r="K183" s="540"/>
    </row>
  </sheetData>
  <mergeCells count="10">
    <mergeCell ref="C1:K1"/>
    <mergeCell ref="C2:K2"/>
    <mergeCell ref="C3:K3"/>
    <mergeCell ref="C4:K4"/>
    <mergeCell ref="A6:K6"/>
    <mergeCell ref="B183:K183"/>
    <mergeCell ref="A7:K7"/>
    <mergeCell ref="F9:I9"/>
    <mergeCell ref="F10:I10"/>
    <mergeCell ref="C5:K5"/>
  </mergeCells>
  <phoneticPr fontId="39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C27" sqref="C27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324"/>
      <c r="C1" s="337" t="s">
        <v>443</v>
      </c>
    </row>
    <row r="2" spans="1:13" ht="15.75" x14ac:dyDescent="0.25">
      <c r="B2" s="324"/>
      <c r="C2" s="325" t="s">
        <v>0</v>
      </c>
      <c r="L2" s="326"/>
      <c r="M2" s="326"/>
    </row>
    <row r="3" spans="1:13" ht="15.75" x14ac:dyDescent="0.25">
      <c r="B3" s="324"/>
      <c r="C3" s="325" t="s">
        <v>1</v>
      </c>
    </row>
    <row r="4" spans="1:13" ht="15.75" x14ac:dyDescent="0.25">
      <c r="B4" s="324"/>
      <c r="C4" s="325" t="s">
        <v>2</v>
      </c>
    </row>
    <row r="5" spans="1:13" x14ac:dyDescent="0.25">
      <c r="B5" s="324"/>
      <c r="C5" s="323"/>
    </row>
    <row r="6" spans="1:13" ht="18.75" x14ac:dyDescent="0.3">
      <c r="A6" s="322"/>
    </row>
    <row r="7" spans="1:13" ht="4.5" customHeight="1" x14ac:dyDescent="0.3">
      <c r="A7" s="321"/>
      <c r="B7" s="320"/>
      <c r="C7" s="320"/>
    </row>
    <row r="8" spans="1:13" ht="46.5" customHeight="1" x14ac:dyDescent="0.25">
      <c r="A8" s="550" t="s">
        <v>506</v>
      </c>
      <c r="B8" s="551"/>
      <c r="C8" s="551"/>
    </row>
    <row r="9" spans="1:13" ht="18.75" x14ac:dyDescent="0.25">
      <c r="A9" s="551"/>
      <c r="B9" s="551"/>
      <c r="C9" s="551"/>
    </row>
    <row r="10" spans="1:13" ht="18.75" x14ac:dyDescent="0.25">
      <c r="B10" s="319"/>
      <c r="C10" s="318" t="s">
        <v>3</v>
      </c>
    </row>
    <row r="11" spans="1:13" ht="93.75" x14ac:dyDescent="0.25">
      <c r="A11" s="317" t="s">
        <v>270</v>
      </c>
      <c r="B11" s="317" t="s">
        <v>304</v>
      </c>
      <c r="C11" s="102" t="s">
        <v>180</v>
      </c>
      <c r="D11" s="46" t="s">
        <v>142</v>
      </c>
      <c r="E11" s="46" t="s">
        <v>141</v>
      </c>
    </row>
    <row r="12" spans="1:13" s="300" customFormat="1" ht="37.5" x14ac:dyDescent="0.25">
      <c r="A12" s="316" t="s">
        <v>303</v>
      </c>
      <c r="B12" s="315" t="s">
        <v>302</v>
      </c>
      <c r="C12" s="308">
        <v>0</v>
      </c>
      <c r="G12" s="314"/>
    </row>
    <row r="13" spans="1:13" ht="18.75" x14ac:dyDescent="0.25">
      <c r="A13" s="313"/>
      <c r="B13" s="313" t="s">
        <v>301</v>
      </c>
      <c r="C13" s="306"/>
    </row>
    <row r="14" spans="1:13" ht="18.75" hidden="1" x14ac:dyDescent="0.25">
      <c r="A14" s="312" t="s">
        <v>300</v>
      </c>
      <c r="B14" s="310" t="s">
        <v>299</v>
      </c>
      <c r="C14" s="306">
        <v>0</v>
      </c>
    </row>
    <row r="15" spans="1:13" ht="18.75" hidden="1" x14ac:dyDescent="0.25">
      <c r="A15" s="311" t="s">
        <v>298</v>
      </c>
      <c r="B15" s="311" t="s">
        <v>297</v>
      </c>
      <c r="C15" s="306">
        <v>0</v>
      </c>
    </row>
    <row r="16" spans="1:13" ht="18.75" hidden="1" x14ac:dyDescent="0.25">
      <c r="A16" s="311" t="s">
        <v>296</v>
      </c>
      <c r="B16" s="311" t="s">
        <v>295</v>
      </c>
      <c r="C16" s="306">
        <v>0</v>
      </c>
    </row>
    <row r="17" spans="1:256" ht="31.5" hidden="1" x14ac:dyDescent="0.25">
      <c r="A17" s="310" t="s">
        <v>286</v>
      </c>
      <c r="B17" s="309" t="s">
        <v>285</v>
      </c>
      <c r="C17" s="308">
        <f>C19-C21</f>
        <v>0</v>
      </c>
    </row>
    <row r="18" spans="1:256" ht="47.25" hidden="1" x14ac:dyDescent="0.25">
      <c r="A18" s="307" t="s">
        <v>294</v>
      </c>
      <c r="B18" s="307" t="s">
        <v>293</v>
      </c>
      <c r="C18" s="306">
        <v>0</v>
      </c>
    </row>
    <row r="19" spans="1:256" ht="47.25" hidden="1" x14ac:dyDescent="0.25">
      <c r="A19" s="307" t="s">
        <v>292</v>
      </c>
      <c r="B19" s="307" t="s">
        <v>291</v>
      </c>
      <c r="C19" s="306">
        <v>0</v>
      </c>
    </row>
    <row r="20" spans="1:256" ht="47.25" hidden="1" x14ac:dyDescent="0.25">
      <c r="A20" s="307" t="s">
        <v>290</v>
      </c>
      <c r="B20" s="307" t="s">
        <v>289</v>
      </c>
      <c r="C20" s="306">
        <v>0</v>
      </c>
    </row>
    <row r="21" spans="1:256" ht="47.25" hidden="1" x14ac:dyDescent="0.25">
      <c r="A21" s="305" t="s">
        <v>288</v>
      </c>
      <c r="B21" s="305" t="s">
        <v>287</v>
      </c>
      <c r="C21" s="304">
        <v>0</v>
      </c>
    </row>
    <row r="22" spans="1:256" ht="31.5" x14ac:dyDescent="0.25">
      <c r="A22" s="477" t="s">
        <v>300</v>
      </c>
      <c r="B22" s="477" t="s">
        <v>299</v>
      </c>
      <c r="C22" s="479">
        <v>0</v>
      </c>
    </row>
    <row r="23" spans="1:256" ht="31.5" x14ac:dyDescent="0.25">
      <c r="A23" s="476" t="s">
        <v>522</v>
      </c>
      <c r="B23" s="476" t="s">
        <v>295</v>
      </c>
      <c r="C23" s="306">
        <v>0</v>
      </c>
    </row>
    <row r="24" spans="1:256" ht="31.5" x14ac:dyDescent="0.25">
      <c r="A24" s="476" t="s">
        <v>523</v>
      </c>
      <c r="B24" s="476" t="s">
        <v>524</v>
      </c>
      <c r="C24" s="306">
        <v>0</v>
      </c>
    </row>
    <row r="25" spans="1:256" s="14" customFormat="1" ht="33" customHeight="1" x14ac:dyDescent="0.25">
      <c r="A25" s="480" t="s">
        <v>286</v>
      </c>
      <c r="B25" s="481" t="s">
        <v>285</v>
      </c>
      <c r="C25" s="482"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182"/>
      <c r="BA25" s="182"/>
      <c r="BB25" s="182"/>
      <c r="BC25" s="182"/>
      <c r="BD25" s="182"/>
      <c r="BE25" s="182"/>
      <c r="BF25" s="182"/>
      <c r="BG25" s="182"/>
      <c r="BH25" s="182"/>
      <c r="BI25" s="182"/>
      <c r="BJ25" s="182"/>
      <c r="BK25" s="182"/>
      <c r="BL25" s="182"/>
      <c r="BM25" s="182"/>
      <c r="BN25" s="182"/>
      <c r="BO25" s="182"/>
      <c r="BP25" s="182"/>
      <c r="BQ25" s="182"/>
      <c r="BR25" s="182"/>
      <c r="BS25" s="182"/>
      <c r="BT25" s="182"/>
      <c r="BU25" s="182"/>
      <c r="BV25" s="182"/>
      <c r="BW25" s="182"/>
      <c r="BX25" s="182"/>
      <c r="BY25" s="182"/>
      <c r="BZ25" s="182"/>
      <c r="CA25" s="182"/>
      <c r="CB25" s="182"/>
      <c r="CC25" s="182"/>
      <c r="CD25" s="182"/>
      <c r="CE25" s="182"/>
      <c r="CF25" s="182"/>
      <c r="CG25" s="182"/>
      <c r="CH25" s="182"/>
      <c r="CI25" s="182"/>
      <c r="CJ25" s="182"/>
      <c r="CK25" s="182"/>
      <c r="CL25" s="182"/>
      <c r="CM25" s="182"/>
      <c r="CN25" s="182"/>
      <c r="CO25" s="182"/>
      <c r="CP25" s="182"/>
      <c r="CQ25" s="182"/>
      <c r="CR25" s="182"/>
      <c r="CS25" s="182"/>
      <c r="CT25" s="182"/>
      <c r="CU25" s="182"/>
      <c r="CV25" s="182"/>
      <c r="CW25" s="182"/>
      <c r="CX25" s="182"/>
      <c r="CY25" s="182"/>
      <c r="CZ25" s="182"/>
      <c r="DA25" s="182"/>
      <c r="DB25" s="182"/>
      <c r="DC25" s="182"/>
      <c r="DD25" s="182"/>
      <c r="DE25" s="182"/>
      <c r="DF25" s="182"/>
      <c r="DG25" s="182"/>
      <c r="DH25" s="182"/>
      <c r="DI25" s="182"/>
      <c r="DJ25" s="182"/>
      <c r="DK25" s="182"/>
      <c r="DL25" s="182"/>
      <c r="DM25" s="182"/>
      <c r="DN25" s="182"/>
      <c r="DO25" s="182"/>
      <c r="DP25" s="182"/>
      <c r="DQ25" s="182"/>
      <c r="DR25" s="182"/>
      <c r="DS25" s="182"/>
      <c r="DT25" s="182"/>
      <c r="DU25" s="182"/>
      <c r="DV25" s="182"/>
      <c r="DW25" s="182"/>
      <c r="DX25" s="182"/>
      <c r="DY25" s="182"/>
      <c r="DZ25" s="182"/>
      <c r="EA25" s="182"/>
      <c r="EB25" s="182"/>
      <c r="EC25" s="182"/>
      <c r="ED25" s="182"/>
      <c r="EE25" s="182"/>
      <c r="EF25" s="182"/>
      <c r="EG25" s="182"/>
      <c r="EH25" s="182"/>
      <c r="EI25" s="182"/>
      <c r="EJ25" s="182"/>
      <c r="EK25" s="182"/>
      <c r="EL25" s="182"/>
      <c r="EM25" s="182"/>
      <c r="EN25" s="182"/>
      <c r="EO25" s="182"/>
      <c r="EP25" s="182"/>
      <c r="EQ25" s="182"/>
      <c r="ER25" s="182"/>
      <c r="ES25" s="182"/>
      <c r="ET25" s="182"/>
      <c r="EU25" s="182"/>
      <c r="EV25" s="182"/>
      <c r="EW25" s="182"/>
      <c r="EX25" s="182"/>
      <c r="EY25" s="182"/>
      <c r="EZ25" s="182"/>
      <c r="FA25" s="182"/>
      <c r="FB25" s="182"/>
      <c r="FC25" s="182"/>
      <c r="FD25" s="182"/>
      <c r="FE25" s="182"/>
      <c r="FF25" s="182"/>
      <c r="FG25" s="182"/>
      <c r="FH25" s="182"/>
      <c r="FI25" s="182"/>
      <c r="FJ25" s="182"/>
      <c r="FK25" s="182"/>
      <c r="FL25" s="182"/>
      <c r="FM25" s="182"/>
      <c r="FN25" s="182"/>
      <c r="FO25" s="182"/>
      <c r="FP25" s="182"/>
      <c r="FQ25" s="182"/>
      <c r="FR25" s="182"/>
      <c r="FS25" s="182"/>
      <c r="FT25" s="182"/>
      <c r="FU25" s="182"/>
      <c r="FV25" s="182"/>
      <c r="FW25" s="182"/>
      <c r="FX25" s="182"/>
      <c r="FY25" s="182"/>
      <c r="FZ25" s="182"/>
      <c r="GA25" s="182"/>
      <c r="GB25" s="182"/>
      <c r="GC25" s="182"/>
      <c r="GD25" s="182"/>
      <c r="GE25" s="182"/>
      <c r="GF25" s="182"/>
      <c r="GG25" s="182"/>
      <c r="GH25" s="182"/>
      <c r="GI25" s="182"/>
      <c r="GJ25" s="182"/>
      <c r="GK25" s="182"/>
      <c r="GL25" s="182"/>
      <c r="GM25" s="182"/>
      <c r="GN25" s="182"/>
      <c r="GO25" s="182"/>
      <c r="GP25" s="182"/>
      <c r="GQ25" s="182"/>
      <c r="GR25" s="182"/>
      <c r="GS25" s="182"/>
      <c r="GT25" s="182"/>
      <c r="GU25" s="182"/>
      <c r="GV25" s="182"/>
      <c r="GW25" s="182"/>
      <c r="GX25" s="182"/>
      <c r="GY25" s="182"/>
      <c r="GZ25" s="182"/>
      <c r="HA25" s="182"/>
      <c r="HB25" s="182"/>
      <c r="HC25" s="182"/>
      <c r="HD25" s="182"/>
      <c r="HE25" s="182"/>
      <c r="HF25" s="182"/>
      <c r="HG25" s="182"/>
      <c r="HH25" s="182"/>
      <c r="HI25" s="182"/>
      <c r="HJ25" s="182"/>
      <c r="HK25" s="182"/>
      <c r="HL25" s="182"/>
      <c r="HM25" s="182"/>
      <c r="HN25" s="182"/>
      <c r="HO25" s="182"/>
      <c r="HP25" s="182"/>
      <c r="HQ25" s="182"/>
      <c r="HR25" s="182"/>
      <c r="HS25" s="182"/>
      <c r="HT25" s="182"/>
      <c r="HU25" s="182"/>
      <c r="HV25" s="182"/>
      <c r="HW25" s="182"/>
      <c r="HX25" s="182"/>
      <c r="HY25" s="182"/>
      <c r="HZ25" s="182"/>
      <c r="IA25" s="182"/>
      <c r="IB25" s="182"/>
      <c r="IC25" s="182"/>
      <c r="ID25" s="182"/>
      <c r="IE25" s="182"/>
      <c r="IF25" s="182"/>
      <c r="IG25" s="182"/>
      <c r="IH25" s="182"/>
      <c r="II25" s="182"/>
      <c r="IJ25" s="182"/>
      <c r="IK25" s="182"/>
      <c r="IL25" s="182"/>
      <c r="IM25" s="182"/>
      <c r="IN25" s="182"/>
      <c r="IO25" s="182"/>
      <c r="IP25" s="182"/>
      <c r="IQ25" s="182"/>
      <c r="IR25" s="182"/>
      <c r="IS25" s="182"/>
      <c r="IT25" s="182"/>
      <c r="IU25" s="182"/>
      <c r="IV25" s="182"/>
    </row>
    <row r="26" spans="1:256" ht="47.25" customHeight="1" x14ac:dyDescent="0.25">
      <c r="A26" s="483" t="s">
        <v>507</v>
      </c>
      <c r="B26" s="484" t="s">
        <v>291</v>
      </c>
      <c r="C26" s="301">
        <v>1000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2"/>
      <c r="AY26" s="182"/>
      <c r="AZ26" s="182"/>
      <c r="BA26" s="182"/>
      <c r="BB26" s="182"/>
      <c r="BC26" s="182"/>
      <c r="BD26" s="182"/>
      <c r="BE26" s="182"/>
      <c r="BF26" s="182"/>
      <c r="BG26" s="182"/>
      <c r="BH26" s="182"/>
      <c r="BI26" s="182"/>
      <c r="BJ26" s="182"/>
      <c r="BK26" s="182"/>
      <c r="BL26" s="182"/>
      <c r="BM26" s="182"/>
      <c r="BN26" s="182"/>
      <c r="BO26" s="182"/>
      <c r="BP26" s="182"/>
      <c r="BQ26" s="182"/>
      <c r="BR26" s="182"/>
      <c r="BS26" s="182"/>
      <c r="BT26" s="182"/>
      <c r="BU26" s="182"/>
      <c r="BV26" s="182"/>
      <c r="BW26" s="182"/>
      <c r="BX26" s="182"/>
      <c r="BY26" s="182"/>
      <c r="BZ26" s="182"/>
      <c r="CA26" s="182"/>
      <c r="CB26" s="182"/>
      <c r="CC26" s="182"/>
      <c r="CD26" s="182"/>
      <c r="CE26" s="182"/>
      <c r="CF26" s="182"/>
      <c r="CG26" s="182"/>
      <c r="CH26" s="182"/>
      <c r="CI26" s="182"/>
      <c r="CJ26" s="182"/>
      <c r="CK26" s="182"/>
      <c r="CL26" s="182"/>
      <c r="CM26" s="182"/>
      <c r="CN26" s="182"/>
      <c r="CO26" s="182"/>
      <c r="CP26" s="182"/>
      <c r="CQ26" s="182"/>
      <c r="CR26" s="182"/>
      <c r="CS26" s="182"/>
      <c r="CT26" s="182"/>
      <c r="CU26" s="182"/>
      <c r="CV26" s="182"/>
      <c r="CW26" s="182"/>
      <c r="CX26" s="182"/>
      <c r="CY26" s="182"/>
      <c r="CZ26" s="182"/>
      <c r="DA26" s="182"/>
      <c r="DB26" s="182"/>
      <c r="DC26" s="182"/>
      <c r="DD26" s="182"/>
      <c r="DE26" s="182"/>
      <c r="DF26" s="182"/>
      <c r="DG26" s="182"/>
      <c r="DH26" s="182"/>
      <c r="DI26" s="182"/>
      <c r="DJ26" s="182"/>
      <c r="DK26" s="182"/>
      <c r="DL26" s="182"/>
      <c r="DM26" s="182"/>
      <c r="DN26" s="182"/>
      <c r="DO26" s="182"/>
      <c r="DP26" s="182"/>
      <c r="DQ26" s="182"/>
      <c r="DR26" s="182"/>
      <c r="DS26" s="182"/>
      <c r="DT26" s="182"/>
      <c r="DU26" s="182"/>
      <c r="DV26" s="182"/>
      <c r="DW26" s="182"/>
      <c r="DX26" s="182"/>
      <c r="DY26" s="182"/>
      <c r="DZ26" s="182"/>
      <c r="EA26" s="182"/>
      <c r="EB26" s="182"/>
      <c r="EC26" s="182"/>
      <c r="ED26" s="182"/>
      <c r="EE26" s="182"/>
      <c r="EF26" s="182"/>
      <c r="EG26" s="182"/>
      <c r="EH26" s="182"/>
      <c r="EI26" s="182"/>
      <c r="EJ26" s="182"/>
      <c r="EK26" s="182"/>
      <c r="EL26" s="182"/>
      <c r="EM26" s="182"/>
      <c r="EN26" s="182"/>
      <c r="EO26" s="182"/>
      <c r="EP26" s="182"/>
      <c r="EQ26" s="182"/>
      <c r="ER26" s="182"/>
      <c r="ES26" s="182"/>
      <c r="ET26" s="182"/>
      <c r="EU26" s="182"/>
      <c r="EV26" s="182"/>
      <c r="EW26" s="182"/>
      <c r="EX26" s="182"/>
      <c r="EY26" s="182"/>
      <c r="EZ26" s="182"/>
      <c r="FA26" s="182"/>
      <c r="FB26" s="182"/>
      <c r="FC26" s="182"/>
      <c r="FD26" s="182"/>
      <c r="FE26" s="182"/>
      <c r="FF26" s="182"/>
      <c r="FG26" s="182"/>
      <c r="FH26" s="182"/>
      <c r="FI26" s="182"/>
      <c r="FJ26" s="182"/>
      <c r="FK26" s="182"/>
      <c r="FL26" s="182"/>
      <c r="FM26" s="182"/>
      <c r="FN26" s="182"/>
      <c r="FO26" s="182"/>
      <c r="FP26" s="182"/>
      <c r="FQ26" s="182"/>
      <c r="FR26" s="182"/>
      <c r="FS26" s="182"/>
      <c r="FT26" s="182"/>
      <c r="FU26" s="182"/>
      <c r="FV26" s="182"/>
      <c r="FW26" s="182"/>
      <c r="FX26" s="182"/>
      <c r="FY26" s="182"/>
      <c r="FZ26" s="182"/>
      <c r="GA26" s="182"/>
      <c r="GB26" s="182"/>
      <c r="GC26" s="182"/>
      <c r="GD26" s="182"/>
      <c r="GE26" s="182"/>
      <c r="GF26" s="182"/>
      <c r="GG26" s="182"/>
      <c r="GH26" s="182"/>
      <c r="GI26" s="182"/>
      <c r="GJ26" s="182"/>
      <c r="GK26" s="182"/>
      <c r="GL26" s="182"/>
      <c r="GM26" s="182"/>
      <c r="GN26" s="182"/>
      <c r="GO26" s="182"/>
      <c r="GP26" s="182"/>
      <c r="GQ26" s="182"/>
      <c r="GR26" s="182"/>
      <c r="GS26" s="182"/>
      <c r="GT26" s="182"/>
      <c r="GU26" s="182"/>
      <c r="GV26" s="182"/>
      <c r="GW26" s="182"/>
      <c r="GX26" s="182"/>
      <c r="GY26" s="182"/>
      <c r="GZ26" s="182"/>
      <c r="HA26" s="182"/>
      <c r="HB26" s="182"/>
      <c r="HC26" s="182"/>
      <c r="HD26" s="182"/>
      <c r="HE26" s="182"/>
      <c r="HF26" s="182"/>
      <c r="HG26" s="182"/>
      <c r="HH26" s="182"/>
      <c r="HI26" s="182"/>
      <c r="HJ26" s="182"/>
      <c r="HK26" s="182"/>
      <c r="HL26" s="182"/>
      <c r="HM26" s="182"/>
      <c r="HN26" s="182"/>
      <c r="HO26" s="182"/>
      <c r="HP26" s="182"/>
      <c r="HQ26" s="182"/>
      <c r="HR26" s="182"/>
      <c r="HS26" s="182"/>
      <c r="HT26" s="182"/>
      <c r="HU26" s="182"/>
      <c r="HV26" s="182"/>
      <c r="HW26" s="182"/>
      <c r="HX26" s="182"/>
      <c r="HY26" s="182"/>
      <c r="HZ26" s="182"/>
      <c r="IA26" s="182"/>
      <c r="IB26" s="182"/>
      <c r="IC26" s="182"/>
      <c r="ID26" s="182"/>
      <c r="IE26" s="182"/>
      <c r="IF26" s="182"/>
      <c r="IG26" s="182"/>
      <c r="IH26" s="182"/>
      <c r="II26" s="182"/>
      <c r="IJ26" s="182"/>
      <c r="IK26" s="182"/>
      <c r="IL26" s="182"/>
      <c r="IM26" s="182"/>
      <c r="IN26" s="182"/>
      <c r="IO26" s="182"/>
      <c r="IP26" s="182"/>
      <c r="IQ26" s="182"/>
      <c r="IR26" s="182"/>
      <c r="IS26" s="182"/>
      <c r="IT26" s="182"/>
      <c r="IU26" s="182"/>
      <c r="IV26" s="182"/>
    </row>
    <row r="27" spans="1:256" ht="51.75" customHeight="1" x14ac:dyDescent="0.25">
      <c r="A27" s="303" t="s">
        <v>284</v>
      </c>
      <c r="B27" s="302" t="s">
        <v>283</v>
      </c>
      <c r="C27" s="301">
        <v>1000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/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  <c r="CX27" s="182"/>
      <c r="CY27" s="182"/>
      <c r="CZ27" s="182"/>
      <c r="DA27" s="182"/>
      <c r="DB27" s="182"/>
      <c r="DC27" s="182"/>
      <c r="DD27" s="182"/>
      <c r="DE27" s="182"/>
      <c r="DF27" s="182"/>
      <c r="DG27" s="182"/>
      <c r="DH27" s="182"/>
      <c r="DI27" s="182"/>
      <c r="DJ27" s="182"/>
      <c r="DK27" s="182"/>
      <c r="DL27" s="182"/>
      <c r="DM27" s="182"/>
      <c r="DN27" s="182"/>
      <c r="DO27" s="182"/>
      <c r="DP27" s="182"/>
      <c r="DQ27" s="182"/>
      <c r="DR27" s="182"/>
      <c r="DS27" s="182"/>
      <c r="DT27" s="182"/>
      <c r="DU27" s="182"/>
      <c r="DV27" s="182"/>
      <c r="DW27" s="182"/>
      <c r="DX27" s="182"/>
      <c r="DY27" s="182"/>
      <c r="DZ27" s="182"/>
      <c r="EA27" s="182"/>
      <c r="EB27" s="182"/>
      <c r="EC27" s="182"/>
      <c r="ED27" s="182"/>
      <c r="EE27" s="182"/>
      <c r="EF27" s="182"/>
      <c r="EG27" s="182"/>
      <c r="EH27" s="182"/>
      <c r="EI27" s="182"/>
      <c r="EJ27" s="182"/>
      <c r="EK27" s="182"/>
      <c r="EL27" s="182"/>
      <c r="EM27" s="182"/>
      <c r="EN27" s="182"/>
      <c r="EO27" s="182"/>
      <c r="EP27" s="182"/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/>
      <c r="FD27" s="182"/>
      <c r="FE27" s="182"/>
      <c r="FF27" s="182"/>
      <c r="FG27" s="182"/>
      <c r="FH27" s="182"/>
      <c r="FI27" s="182"/>
      <c r="FJ27" s="182"/>
      <c r="FK27" s="182"/>
      <c r="FL27" s="182"/>
      <c r="FM27" s="182"/>
      <c r="FN27" s="182"/>
      <c r="FO27" s="182"/>
      <c r="FP27" s="182"/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  <c r="GC27" s="182"/>
      <c r="GD27" s="182"/>
      <c r="GE27" s="182"/>
      <c r="GF27" s="182"/>
      <c r="GG27" s="182"/>
      <c r="GH27" s="182"/>
      <c r="GI27" s="182"/>
      <c r="GJ27" s="182"/>
      <c r="GK27" s="182"/>
      <c r="GL27" s="182"/>
      <c r="GM27" s="182"/>
      <c r="GN27" s="182"/>
      <c r="GO27" s="182"/>
      <c r="GP27" s="182"/>
      <c r="GQ27" s="182"/>
      <c r="GR27" s="182"/>
      <c r="GS27" s="182"/>
      <c r="GT27" s="182"/>
      <c r="GU27" s="182"/>
      <c r="GV27" s="182"/>
      <c r="GW27" s="182"/>
      <c r="GX27" s="182"/>
      <c r="GY27" s="182"/>
      <c r="GZ27" s="182"/>
      <c r="HA27" s="182"/>
      <c r="HB27" s="182"/>
      <c r="HC27" s="182"/>
      <c r="HD27" s="182"/>
      <c r="HE27" s="182"/>
      <c r="HF27" s="182"/>
      <c r="HG27" s="182"/>
      <c r="HH27" s="182"/>
      <c r="HI27" s="182"/>
      <c r="HJ27" s="182"/>
      <c r="HK27" s="182"/>
      <c r="HL27" s="182"/>
      <c r="HM27" s="182"/>
      <c r="HN27" s="182"/>
      <c r="HO27" s="182"/>
      <c r="HP27" s="182"/>
      <c r="HQ27" s="182"/>
      <c r="HR27" s="182"/>
      <c r="HS27" s="182"/>
      <c r="HT27" s="182"/>
      <c r="HU27" s="182"/>
      <c r="HV27" s="182"/>
      <c r="HW27" s="182"/>
      <c r="HX27" s="182"/>
      <c r="HY27" s="182"/>
      <c r="HZ27" s="182"/>
      <c r="IA27" s="182"/>
      <c r="IB27" s="182"/>
      <c r="IC27" s="182"/>
      <c r="ID27" s="182"/>
      <c r="IE27" s="182"/>
      <c r="IF27" s="182"/>
      <c r="IG27" s="182"/>
      <c r="IH27" s="182"/>
      <c r="II27" s="182"/>
      <c r="IJ27" s="182"/>
      <c r="IK27" s="182"/>
      <c r="IL27" s="182"/>
      <c r="IM27" s="182"/>
      <c r="IN27" s="182"/>
      <c r="IO27" s="182"/>
      <c r="IP27" s="182"/>
      <c r="IQ27" s="182"/>
      <c r="IR27" s="182"/>
      <c r="IS27" s="182"/>
      <c r="IT27" s="182"/>
      <c r="IU27" s="182"/>
      <c r="IV27" s="182"/>
    </row>
    <row r="28" spans="1:256" s="300" customFormat="1" ht="18.75" customHeight="1" x14ac:dyDescent="0.25">
      <c r="A28" s="560" t="s">
        <v>282</v>
      </c>
      <c r="B28" s="561" t="s">
        <v>281</v>
      </c>
      <c r="C28" s="558">
        <v>0</v>
      </c>
    </row>
    <row r="29" spans="1:256" ht="18.75" customHeight="1" x14ac:dyDescent="0.25">
      <c r="A29" s="560"/>
      <c r="B29" s="561"/>
      <c r="C29" s="559"/>
    </row>
    <row r="30" spans="1:256" ht="24.75" customHeight="1" x14ac:dyDescent="0.25">
      <c r="A30" s="552" t="s">
        <v>525</v>
      </c>
      <c r="B30" s="557" t="s">
        <v>526</v>
      </c>
      <c r="C30" s="555">
        <f>C32</f>
        <v>-23371</v>
      </c>
    </row>
    <row r="31" spans="1:256" ht="24.75" customHeight="1" x14ac:dyDescent="0.25">
      <c r="A31" s="552"/>
      <c r="B31" s="564"/>
      <c r="C31" s="556"/>
    </row>
    <row r="32" spans="1:256" ht="24.75" customHeight="1" x14ac:dyDescent="0.25">
      <c r="A32" s="557" t="s">
        <v>280</v>
      </c>
      <c r="B32" s="553" t="s">
        <v>279</v>
      </c>
      <c r="C32" s="555">
        <v>-23371</v>
      </c>
    </row>
    <row r="33" spans="1:6" ht="24.75" customHeight="1" x14ac:dyDescent="0.25">
      <c r="A33" s="557"/>
      <c r="B33" s="554"/>
      <c r="C33" s="556"/>
    </row>
    <row r="34" spans="1:6" ht="24.75" customHeight="1" x14ac:dyDescent="0.25">
      <c r="A34" s="552" t="s">
        <v>278</v>
      </c>
      <c r="B34" s="552" t="s">
        <v>276</v>
      </c>
      <c r="C34" s="555">
        <v>23371</v>
      </c>
    </row>
    <row r="35" spans="1:6" ht="24.75" customHeight="1" x14ac:dyDescent="0.25">
      <c r="A35" s="552"/>
      <c r="B35" s="552"/>
      <c r="C35" s="556"/>
    </row>
    <row r="36" spans="1:6" ht="15" customHeight="1" x14ac:dyDescent="0.25">
      <c r="A36" s="552" t="s">
        <v>277</v>
      </c>
      <c r="B36" s="552" t="s">
        <v>276</v>
      </c>
      <c r="C36" s="555">
        <f>C34</f>
        <v>23371</v>
      </c>
    </row>
    <row r="37" spans="1:6" ht="18.75" customHeight="1" x14ac:dyDescent="0.25">
      <c r="A37" s="552"/>
      <c r="B37" s="552"/>
      <c r="C37" s="556"/>
    </row>
    <row r="38" spans="1:6" ht="15.75" customHeight="1" x14ac:dyDescent="0.25">
      <c r="A38" s="552" t="s">
        <v>275</v>
      </c>
      <c r="B38" s="552" t="s">
        <v>274</v>
      </c>
      <c r="C38" s="555">
        <f>C34</f>
        <v>23371</v>
      </c>
    </row>
    <row r="39" spans="1:6" ht="18.75" customHeight="1" x14ac:dyDescent="0.25">
      <c r="A39" s="552"/>
      <c r="B39" s="552"/>
      <c r="C39" s="556"/>
    </row>
    <row r="40" spans="1:6" ht="15.75" customHeight="1" x14ac:dyDescent="0.25">
      <c r="A40" s="552" t="s">
        <v>273</v>
      </c>
      <c r="B40" s="552" t="s">
        <v>272</v>
      </c>
      <c r="C40" s="555">
        <f>C34</f>
        <v>23371</v>
      </c>
    </row>
    <row r="41" spans="1:6" ht="18.75" customHeight="1" x14ac:dyDescent="0.25">
      <c r="A41" s="552"/>
      <c r="B41" s="552"/>
      <c r="C41" s="556"/>
    </row>
    <row r="43" spans="1:6" ht="18.75" x14ac:dyDescent="0.3">
      <c r="A43" s="562" t="s">
        <v>480</v>
      </c>
      <c r="B43" s="563"/>
      <c r="C43" s="563"/>
      <c r="D43" s="282"/>
      <c r="E43" s="282"/>
      <c r="F43" s="282"/>
    </row>
    <row r="44" spans="1:6" ht="18.75" x14ac:dyDescent="0.25">
      <c r="C44" s="299"/>
    </row>
  </sheetData>
  <mergeCells count="24">
    <mergeCell ref="A43:C43"/>
    <mergeCell ref="A40:A41"/>
    <mergeCell ref="B40:B41"/>
    <mergeCell ref="B30:B31"/>
    <mergeCell ref="C40:C41"/>
    <mergeCell ref="A38:A39"/>
    <mergeCell ref="B38:B39"/>
    <mergeCell ref="C38:C39"/>
    <mergeCell ref="A8:C8"/>
    <mergeCell ref="A36:A37"/>
    <mergeCell ref="B36:B37"/>
    <mergeCell ref="B32:B33"/>
    <mergeCell ref="C36:C37"/>
    <mergeCell ref="A32:A33"/>
    <mergeCell ref="C30:C31"/>
    <mergeCell ref="A30:A31"/>
    <mergeCell ref="C28:C29"/>
    <mergeCell ref="A9:C9"/>
    <mergeCell ref="A28:A29"/>
    <mergeCell ref="B28:B29"/>
    <mergeCell ref="C34:C35"/>
    <mergeCell ref="A34:A35"/>
    <mergeCell ref="B34:B35"/>
    <mergeCell ref="C32:C33"/>
  </mergeCells>
  <phoneticPr fontId="39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14" sqref="B14:B1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37" t="s">
        <v>398</v>
      </c>
    </row>
    <row r="2" spans="1:2" ht="15.75" x14ac:dyDescent="0.25">
      <c r="B2" s="337" t="s">
        <v>0</v>
      </c>
    </row>
    <row r="3" spans="1:2" ht="15.75" x14ac:dyDescent="0.25">
      <c r="B3" s="337" t="s">
        <v>1</v>
      </c>
    </row>
    <row r="4" spans="1:2" ht="15.75" x14ac:dyDescent="0.25">
      <c r="B4" s="337" t="s">
        <v>2</v>
      </c>
    </row>
    <row r="5" spans="1:2" x14ac:dyDescent="0.25">
      <c r="B5" s="355"/>
    </row>
    <row r="9" spans="1:2" ht="78.75" customHeight="1" x14ac:dyDescent="0.25">
      <c r="A9" s="525" t="s">
        <v>539</v>
      </c>
      <c r="B9" s="526"/>
    </row>
    <row r="10" spans="1:2" ht="18.75" x14ac:dyDescent="0.25">
      <c r="A10" s="395"/>
      <c r="B10" s="395"/>
    </row>
    <row r="11" spans="1:2" ht="18.75" x14ac:dyDescent="0.3">
      <c r="A11" s="396"/>
      <c r="B11" s="396" t="s">
        <v>3</v>
      </c>
    </row>
    <row r="12" spans="1:2" ht="18.75" x14ac:dyDescent="0.25">
      <c r="A12" s="370" t="s">
        <v>399</v>
      </c>
      <c r="B12" s="397" t="s">
        <v>400</v>
      </c>
    </row>
    <row r="13" spans="1:2" ht="18.75" x14ac:dyDescent="0.25">
      <c r="A13" s="398">
        <v>1</v>
      </c>
      <c r="B13" s="398">
        <v>2</v>
      </c>
    </row>
    <row r="14" spans="1:2" ht="63" x14ac:dyDescent="0.25">
      <c r="A14" s="503" t="s">
        <v>547</v>
      </c>
      <c r="B14" s="398">
        <v>48.2</v>
      </c>
    </row>
    <row r="15" spans="1:2" ht="19.5" thickBot="1" x14ac:dyDescent="0.3">
      <c r="A15" s="503" t="s">
        <v>548</v>
      </c>
      <c r="B15" s="398">
        <v>37.200000000000003</v>
      </c>
    </row>
    <row r="16" spans="1:2" ht="19.5" thickBot="1" x14ac:dyDescent="0.3">
      <c r="A16" s="502" t="s">
        <v>401</v>
      </c>
      <c r="B16" s="504">
        <v>70</v>
      </c>
    </row>
    <row r="17" spans="1:3" ht="18.75" x14ac:dyDescent="0.3">
      <c r="A17" s="399" t="s">
        <v>402</v>
      </c>
      <c r="B17" s="504">
        <f>SUM(B14:B16)</f>
        <v>155.4</v>
      </c>
    </row>
    <row r="19" spans="1:3" x14ac:dyDescent="0.25">
      <c r="A19" s="565" t="s">
        <v>538</v>
      </c>
      <c r="B19" s="565"/>
      <c r="C19" s="565"/>
    </row>
  </sheetData>
  <mergeCells count="2">
    <mergeCell ref="A9:B9"/>
    <mergeCell ref="A19:C19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2019-11-15T09:47:55Z</cp:lastPrinted>
  <dcterms:created xsi:type="dcterms:W3CDTF">2010-11-10T14:00:24Z</dcterms:created>
  <dcterms:modified xsi:type="dcterms:W3CDTF">2019-11-15T09:49:36Z</dcterms:modified>
</cp:coreProperties>
</file>