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11" i="1" l="1"/>
  <c r="D44" i="1" l="1"/>
  <c r="E46" i="1"/>
  <c r="C44" i="1" l="1"/>
  <c r="D34" i="1" l="1"/>
  <c r="E48" i="1" l="1"/>
  <c r="E47" i="1"/>
  <c r="E45" i="1"/>
  <c r="E41" i="1"/>
  <c r="E40" i="1"/>
  <c r="E37" i="1"/>
  <c r="E35" i="1"/>
  <c r="C34" i="1"/>
  <c r="E32" i="1"/>
  <c r="E31" i="1" s="1"/>
  <c r="D31" i="1"/>
  <c r="E29" i="1"/>
  <c r="D28" i="1"/>
  <c r="E28" i="1" s="1"/>
  <c r="E26" i="1"/>
  <c r="E25" i="1"/>
  <c r="E24" i="1"/>
  <c r="D23" i="1"/>
  <c r="C23" i="1"/>
  <c r="E12" i="1"/>
  <c r="E11" i="1"/>
  <c r="C10" i="1" l="1"/>
  <c r="E44" i="1"/>
  <c r="E34" i="1"/>
  <c r="E23" i="1"/>
  <c r="D10" i="1"/>
  <c r="E10" i="1" l="1"/>
</calcChain>
</file>

<file path=xl/sharedStrings.xml><?xml version="1.0" encoding="utf-8"?>
<sst xmlns="http://schemas.openxmlformats.org/spreadsheetml/2006/main" count="100" uniqueCount="98">
  <si>
    <t>тыс.руб</t>
  </si>
  <si>
    <t>Наименование показателя</t>
  </si>
  <si>
    <t>Код дохода по бюджетной классификации</t>
  </si>
  <si>
    <t>Утвержденные бюджетные назначения решения Совета от          №</t>
  </si>
  <si>
    <t>% исполнения</t>
  </si>
  <si>
    <t>1</t>
  </si>
  <si>
    <t>3</t>
  </si>
  <si>
    <t>4</t>
  </si>
  <si>
    <t>5</t>
  </si>
  <si>
    <t>6</t>
  </si>
  <si>
    <t>Доходы бюджета - всего в том числе:</t>
  </si>
  <si>
    <t>X</t>
  </si>
  <si>
    <t xml:space="preserve">Налог на доходы физических лиц 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</si>
  <si>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</si>
  <si>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</si>
  <si>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</si>
  <si>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Федерации(пени по соответствующему платежу)</t>
  </si>
  <si>
    <t>182 1 01 02010 01 2100 110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</si>
  <si>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Федерации(штрафы по соответствующему платежу)</t>
  </si>
  <si>
    <t>182 1 01 02010 01 3000 110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</si>
  <si>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Федерации(перерасчеты,недоимка по соответствующему платежу</t>
  </si>
  <si>
    <t>182 1 01 02020 01 1000 110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</si>
  <si>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Федерации(суммы денежных взысканий по соответствующему платежу согласно законодательства РФ</t>
  </si>
  <si>
    <t>182 1 01 02020 01 3000 110</t>
  </si>
  <si>
    <t>налог на доходы физических лиц с доходов, полученныхфизическими лицами в соответствии со статьей 228 налогового кодекса Российской Федерации(сумма платежа(перерасчеты недоимка задолженность по соответствующему платежу в том числе по отмененному)</t>
  </si>
  <si>
    <t>182 1 01 02030 01 1000 110</t>
  </si>
  <si>
    <t>налог на доходы физических лиц с доходов, полученныхфизическими лицами в соответствии со статьей 228 налогового кодекса Российской Федерации(пени по соответствующему платежу)</t>
  </si>
  <si>
    <t>182 1 01 02030 01 2100 110</t>
  </si>
  <si>
    <t>налог на доходы физических лиц с доходов, полученныхфизическими лицами в соответствии со статьей 228 налогового кодекса Российской Федерации(суммы денежных взысканий по соответствующему платежу</t>
  </si>
  <si>
    <t>182 1 01 02030 01 3000 110</t>
  </si>
  <si>
    <t>налог на доходы физических лиц с доходов, полученныхфизическими лицами в соответствии со статьей 228 налогового кодекса Российской Федерации</t>
  </si>
  <si>
    <t>182 1 01 02030 01 4000 110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</si>
  <si>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</si>
  <si>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181 1 01 02040 01 1000 110</t>
  </si>
  <si>
    <t>Акцизы по подакцызным товарам(продукции),производимым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</si>
  <si>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</si>
  <si>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</si>
  <si>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</si>
  <si>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</si>
  <si>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</si>
  <si>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</si>
  <si>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</si>
  <si>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</si>
  <si>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Единый сельскохозяйственный налог</t>
  </si>
  <si>
    <t>000 1 05 03010 01 0000 110</t>
  </si>
  <si>
    <t>Единый сельскохозяйственный налог(пени по соответствующему платежу)</t>
  </si>
  <si>
    <t>182 1 05 03010 01 2100 110</t>
  </si>
  <si>
    <t xml:space="preserve">Налог на имущество 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</si>
  <si>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</si>
  <si>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</si>
  <si>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поселений(пени по соответствующему платежу)</t>
  </si>
  <si>
    <t>182 1 06 01030 10 2100 110</t>
  </si>
  <si>
    <t xml:space="preserve">Земельный налог </t>
  </si>
  <si>
    <t>000 1 06 06043 10 0000 110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</si>
  <si>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</si>
  <si>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поселений(пени по соответствующему платежу)</t>
  </si>
  <si>
    <t>182 1 06 06033 10 2100 110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</si>
  <si>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</si>
  <si>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поселений(пени по соответствующему платежу)</t>
  </si>
  <si>
    <t>182 1 06 06043 10 2100 110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</si>
  <si>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</si>
  <si>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992 1 11 05035 10 0000 120</t>
  </si>
  <si>
    <t>Прочие доходы от компенсации затрат бюджетов сельских поселений</t>
  </si>
  <si>
    <t>992 1 13 02995 10 0000 130</t>
  </si>
  <si>
    <t>прочие неналоговые доходы бюджетов сельских поселений</t>
  </si>
  <si>
    <t>Безвозмездные поступления</t>
  </si>
  <si>
    <t>000 2 02 00000 00 0000 000</t>
  </si>
  <si>
    <t>Дотации бюджетам сельских поселений на выравнивание бюджетной обеспеченности</t>
  </si>
  <si>
    <t>992 20215001100000 150</t>
  </si>
  <si>
    <t>Прочие субсидии бюджетам сельских поселений</t>
  </si>
  <si>
    <t>992 20229999100000 150</t>
  </si>
  <si>
    <t>Субвенции бюджетам сельских поселений на выполнение передаваемых полномочий субъектов Российской Федерации</t>
  </si>
  <si>
    <t>992 20230024100000 150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</si>
  <si>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</si>
  <si>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992 20235118100000 150</t>
  </si>
  <si>
    <t>Приложение №1</t>
  </si>
  <si>
    <t>от                          №</t>
  </si>
  <si>
    <t>сельского поселения Северского района</t>
  </si>
  <si>
    <t>Начальник финансового отдела</t>
  </si>
  <si>
    <t>И.В.Бакалова</t>
  </si>
  <si>
    <t>182 1 01 02020 01 2100 110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</si>
  <si>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Федерации(суммы денежных взысканий(шрафов) по соответствующему платежу согласно законодательства РФ</t>
  </si>
  <si>
    <t>182 1 06 06043 10 4000 110</t>
  </si>
  <si>
    <t>992 1 16 90050 10 0000 140</t>
  </si>
  <si>
    <t>прочие поступления от денежных взысканий(штрафов) и иных сумм в возме</t>
  </si>
  <si>
    <t>возврат прочих остатков субсидий, субвенций и иных межбюджетных трансфертов, имеющих целевое назначение прошлых лет</t>
  </si>
  <si>
    <t>992 21960010100000 150</t>
  </si>
  <si>
    <t>Объем поступлений доходов в местный бюджет по кодам видов (подвидов) доходов за  2019 год</t>
  </si>
  <si>
    <t>Исполнено за 2019г.</t>
  </si>
  <si>
    <t>992 21935118100000 150</t>
  </si>
  <si>
    <t>100 1 03 02261 01 0000 110</t>
  </si>
  <si>
    <t>182 1 05 03010 011000 110</t>
  </si>
  <si>
    <t>182 1 06 01030 10 1000 110</t>
  </si>
  <si>
    <t>182 1 06 06033 10 1000 110</t>
  </si>
  <si>
    <t>182 1 06 06043 10 1000 110</t>
  </si>
  <si>
    <t>821 1 16 510400 2 0000 140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</si>
  <si>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</si>
  <si>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к решению Совета Новодмитриевского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</si>
</sst>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&quot;&quot;###,##0.00"/>
  </numFmts>
  <fonts count="7" x14ac:knownFonts="1"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wrapText="1"/>
    </xf>
    <xf numFmtId="164" fontId="1" fillId="0" borderId="5" xfId="0" applyNumberFormat="1" applyFont="1" applyBorder="1" applyAlignment="1">
      <alignment horizontal="right" wrapText="1"/>
    </xf>
    <xf numFmtId="164" fontId="1" fillId="0" borderId="6" xfId="0" applyNumberFormat="1" applyFont="1" applyBorder="1" applyAlignment="1">
      <alignment horizontal="right" wrapText="1"/>
    </xf>
    <xf numFmtId="0" fontId="1" fillId="0" borderId="7" xfId="0" applyFont="1" applyBorder="1" applyAlignment="1">
      <alignment horizontal="left" vertical="top" wrapText="1"/>
    </xf>
    <xf numFmtId="164" fontId="1" fillId="0" borderId="7" xfId="0" applyNumberFormat="1" applyFont="1" applyBorder="1" applyAlignment="1">
      <alignment horizontal="right" wrapText="1"/>
    </xf>
    <xf numFmtId="164" fontId="1" fillId="0" borderId="8" xfId="0" applyNumberFormat="1" applyFont="1" applyBorder="1" applyAlignment="1">
      <alignment horizontal="right" wrapText="1"/>
    </xf>
    <xf numFmtId="0" fontId="5" fillId="0" borderId="7" xfId="0" applyFont="1" applyBorder="1" applyAlignment="1">
      <alignment horizontal="left" vertical="top" wrapText="1"/>
    </xf>
    <xf numFmtId="164" fontId="5" fillId="0" borderId="9" xfId="0" applyNumberFormat="1" applyFont="1" applyBorder="1" applyAlignment="1">
      <alignment horizontal="right" wrapText="1"/>
    </xf>
    <xf numFmtId="164" fontId="5" fillId="0" borderId="10" xfId="0" applyNumberFormat="1" applyFont="1" applyBorder="1" applyAlignment="1">
      <alignment horizontal="right" wrapText="1"/>
    </xf>
    <xf numFmtId="164" fontId="5" fillId="0" borderId="12" xfId="0" applyNumberFormat="1" applyFont="1" applyBorder="1" applyAlignment="1">
      <alignment horizontal="right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164" fontId="1" fillId="0" borderId="2" xfId="0" applyNumberFormat="1" applyFont="1" applyBorder="1" applyAlignment="1">
      <alignment horizontal="right" wrapText="1"/>
    </xf>
    <xf numFmtId="164" fontId="1" fillId="0" borderId="12" xfId="0" applyNumberFormat="1" applyFont="1" applyBorder="1" applyAlignment="1">
      <alignment horizontal="right" wrapText="1"/>
    </xf>
    <xf numFmtId="164" fontId="5" fillId="0" borderId="2" xfId="0" applyNumberFormat="1" applyFont="1" applyBorder="1" applyAlignment="1">
      <alignment horizontal="right" wrapText="1"/>
    </xf>
    <xf numFmtId="164" fontId="5" fillId="0" borderId="13" xfId="0" applyNumberFormat="1" applyFont="1" applyBorder="1" applyAlignment="1">
      <alignment horizontal="right" wrapText="1"/>
    </xf>
    <xf numFmtId="49" fontId="5" fillId="0" borderId="2" xfId="0" applyNumberFormat="1" applyFont="1" applyBorder="1" applyAlignment="1">
      <alignment horizontal="center" wrapText="1"/>
    </xf>
    <xf numFmtId="164" fontId="5" fillId="0" borderId="7" xfId="0" applyNumberFormat="1" applyFont="1" applyBorder="1" applyAlignment="1">
      <alignment horizontal="right" wrapText="1"/>
    </xf>
    <xf numFmtId="164" fontId="5" fillId="0" borderId="14" xfId="0" applyNumberFormat="1" applyFont="1" applyBorder="1" applyAlignment="1">
      <alignment horizontal="right" wrapText="1"/>
    </xf>
    <xf numFmtId="164" fontId="5" fillId="0" borderId="15" xfId="0" applyNumberFormat="1" applyFont="1" applyBorder="1" applyAlignment="1">
      <alignment horizontal="right" wrapText="1"/>
    </xf>
    <xf numFmtId="165" fontId="5" fillId="0" borderId="2" xfId="0" applyNumberFormat="1" applyFont="1" applyBorder="1" applyAlignment="1">
      <alignment horizontal="right" wrapText="1"/>
    </xf>
    <xf numFmtId="165" fontId="5" fillId="0" borderId="13" xfId="0" applyNumberFormat="1" applyFont="1" applyBorder="1" applyAlignment="1">
      <alignment horizontal="right" wrapText="1"/>
    </xf>
    <xf numFmtId="49" fontId="1" fillId="0" borderId="7" xfId="0" applyNumberFormat="1" applyFont="1" applyBorder="1" applyAlignment="1">
      <alignment wrapText="1"/>
    </xf>
    <xf numFmtId="49" fontId="5" fillId="0" borderId="7" xfId="0" applyNumberFormat="1" applyFont="1" applyBorder="1" applyAlignment="1">
      <alignment wrapText="1"/>
    </xf>
    <xf numFmtId="49" fontId="5" fillId="0" borderId="11" xfId="0" applyNumberFormat="1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5" fillId="0" borderId="2" xfId="0" applyFont="1" applyBorder="1" applyAlignment="1">
      <alignment wrapText="1"/>
    </xf>
    <xf numFmtId="49" fontId="5" fillId="0" borderId="2" xfId="0" applyNumberFormat="1" applyFont="1" applyBorder="1" applyAlignment="1">
      <alignment wrapText="1"/>
    </xf>
    <xf numFmtId="49" fontId="1" fillId="0" borderId="2" xfId="0" applyNumberFormat="1" applyFont="1" applyBorder="1" applyAlignment="1">
      <alignment wrapText="1"/>
    </xf>
    <xf numFmtId="0" fontId="6" fillId="0" borderId="0" xfId="0" applyFont="1"/>
    <xf numFmtId="0" fontId="6" fillId="2" borderId="0" xfId="0" applyFont="1" applyFill="1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5"/>
  <sheetViews>
    <sheetView tabSelected="1" topLeftCell="A3" workbookViewId="0">
      <selection activeCell="D12" sqref="D12"/>
    </sheetView>
  </sheetViews>
  <sheetFormatPr defaultRowHeight="15" x14ac:dyDescent="0.25"/>
  <cols>
    <col min="1" max="1" width="40.42578125" customWidth="1"/>
    <col min="2" max="2" width="27.28515625" customWidth="1"/>
    <col min="3" max="3" width="10" customWidth="1"/>
    <col min="4" max="4" width="13.42578125" customWidth="1"/>
    <col min="5" max="5" width="11.42578125" customWidth="1"/>
  </cols>
  <sheetData>
    <row r="1" spans="1:5" x14ac:dyDescent="0.25">
      <c r="C1" t="s">
        <v>75</v>
      </c>
    </row>
    <row r="2" spans="1:5" x14ac:dyDescent="0.25">
      <c r="C2" t="s">
        <v>97</v>
      </c>
    </row>
    <row r="3" spans="1:5" x14ac:dyDescent="0.25">
      <c r="C3" t="s">
        <v>77</v>
      </c>
    </row>
    <row r="5" spans="1:5" x14ac:dyDescent="0.25">
      <c r="C5" t="s">
        <v>76</v>
      </c>
    </row>
    <row r="6" spans="1:5" ht="31.5" customHeight="1" x14ac:dyDescent="0.25">
      <c r="A6" s="38" t="s">
        <v>87</v>
      </c>
      <c r="B6" s="39"/>
      <c r="C6" s="39"/>
      <c r="D6" s="39"/>
      <c r="E6" s="39"/>
    </row>
    <row r="7" spans="1:5" x14ac:dyDescent="0.25">
      <c r="A7" s="1"/>
      <c r="B7" s="1"/>
      <c r="C7" s="1"/>
      <c r="D7" s="2" t="s">
        <v>0</v>
      </c>
      <c r="E7" s="1"/>
    </row>
    <row r="8" spans="1:5" ht="102" x14ac:dyDescent="0.25">
      <c r="A8" s="3" t="s">
        <v>1</v>
      </c>
      <c r="B8" s="3" t="s">
        <v>2</v>
      </c>
      <c r="C8" s="3" t="s">
        <v>3</v>
      </c>
      <c r="D8" s="3" t="s">
        <v>88</v>
      </c>
      <c r="E8" s="3" t="s">
        <v>4</v>
      </c>
    </row>
    <row r="9" spans="1:5" ht="16.5" thickBot="1" x14ac:dyDescent="0.3">
      <c r="A9" s="4" t="s">
        <v>5</v>
      </c>
      <c r="B9" s="4" t="s">
        <v>6</v>
      </c>
      <c r="C9" s="4" t="s">
        <v>7</v>
      </c>
      <c r="D9" s="4" t="s">
        <v>8</v>
      </c>
      <c r="E9" s="4" t="s">
        <v>9</v>
      </c>
    </row>
    <row r="10" spans="1:5" ht="32.25" thickBot="1" x14ac:dyDescent="0.3">
      <c r="A10" s="5" t="s">
        <v>10</v>
      </c>
      <c r="B10" s="6" t="s">
        <v>11</v>
      </c>
      <c r="C10" s="7">
        <f>C11+C23+C28+C31+C34+C40+C41+C42+C44</f>
        <v>20274.5</v>
      </c>
      <c r="D10" s="7">
        <f>D11+D23+D28+D31+D34+D40+D41+D42+D43+D44</f>
        <v>22601.5</v>
      </c>
      <c r="E10" s="8">
        <f>D10/C10*100</f>
        <v>111.47747170090507</v>
      </c>
    </row>
    <row r="11" spans="1:5" ht="31.5" x14ac:dyDescent="0.25">
      <c r="A11" s="9" t="s">
        <v>12</v>
      </c>
      <c r="B11" s="29" t="s">
        <v>13</v>
      </c>
      <c r="C11" s="10">
        <v>2063</v>
      </c>
      <c r="D11" s="10">
        <f>D12+D13+D14+D15+D16+D19+D18+D20+D21+D22</f>
        <v>2544.6999999999998</v>
      </c>
      <c r="E11" s="11">
        <f>D11/C11*100</f>
        <v>123.34949103247696</v>
      </c>
    </row>
    <row r="12" spans="1:5" ht="126" x14ac:dyDescent="0.25">
      <c r="A12" s="12" t="s">
        <v>14</v>
      </c>
      <c r="B12" s="30" t="s">
        <v>15</v>
      </c>
      <c r="C12" s="13">
        <v>2063</v>
      </c>
      <c r="D12" s="13">
        <v>1560.6</v>
      </c>
      <c r="E12" s="14">
        <f>D12/C12*100</f>
        <v>75.647115850702846</v>
      </c>
    </row>
    <row r="13" spans="1:5" ht="141.75" x14ac:dyDescent="0.25">
      <c r="A13" s="12" t="s">
        <v>16</v>
      </c>
      <c r="B13" s="31" t="s">
        <v>17</v>
      </c>
      <c r="C13" s="15">
        <v>0</v>
      </c>
      <c r="D13" s="15">
        <v>4.8</v>
      </c>
      <c r="E13" s="15"/>
    </row>
    <row r="14" spans="1:5" ht="157.5" x14ac:dyDescent="0.25">
      <c r="A14" s="12" t="s">
        <v>18</v>
      </c>
      <c r="B14" s="31" t="s">
        <v>19</v>
      </c>
      <c r="C14" s="15">
        <v>0</v>
      </c>
      <c r="D14" s="15">
        <v>5.3</v>
      </c>
      <c r="E14" s="15"/>
    </row>
    <row r="15" spans="1:5" ht="220.5" x14ac:dyDescent="0.25">
      <c r="A15" s="16" t="s">
        <v>20</v>
      </c>
      <c r="B15" s="31" t="s">
        <v>21</v>
      </c>
      <c r="C15" s="15">
        <v>0</v>
      </c>
      <c r="D15" s="15">
        <v>182.3</v>
      </c>
      <c r="E15" s="15"/>
    </row>
    <row r="16" spans="1:5" ht="236.25" x14ac:dyDescent="0.25">
      <c r="A16" s="16" t="s">
        <v>22</v>
      </c>
      <c r="B16" s="31" t="s">
        <v>80</v>
      </c>
      <c r="C16" s="15">
        <v>0</v>
      </c>
      <c r="D16" s="15">
        <v>0.3</v>
      </c>
      <c r="E16" s="15"/>
    </row>
    <row r="17" spans="1:5" ht="252" x14ac:dyDescent="0.25">
      <c r="A17" s="16" t="s">
        <v>81</v>
      </c>
      <c r="B17" s="31" t="s">
        <v>23</v>
      </c>
      <c r="C17" s="15">
        <v>0</v>
      </c>
      <c r="D17" s="15">
        <v>0.3</v>
      </c>
      <c r="E17" s="15"/>
    </row>
    <row r="18" spans="1:5" ht="126" x14ac:dyDescent="0.25">
      <c r="A18" s="17" t="s">
        <v>24</v>
      </c>
      <c r="B18" s="31" t="s">
        <v>25</v>
      </c>
      <c r="C18" s="15">
        <v>0</v>
      </c>
      <c r="D18" s="15">
        <v>653.6</v>
      </c>
      <c r="E18" s="15"/>
    </row>
    <row r="19" spans="1:5" ht="94.5" x14ac:dyDescent="0.25">
      <c r="A19" s="17" t="s">
        <v>26</v>
      </c>
      <c r="B19" s="31" t="s">
        <v>27</v>
      </c>
      <c r="C19" s="15">
        <v>0</v>
      </c>
      <c r="D19" s="15">
        <v>11.8</v>
      </c>
      <c r="E19" s="15"/>
    </row>
    <row r="20" spans="1:5" ht="110.25" x14ac:dyDescent="0.25">
      <c r="A20" s="17" t="s">
        <v>28</v>
      </c>
      <c r="B20" s="31" t="s">
        <v>29</v>
      </c>
      <c r="C20" s="15">
        <v>0</v>
      </c>
      <c r="D20" s="15">
        <v>1.8</v>
      </c>
      <c r="E20" s="15"/>
    </row>
    <row r="21" spans="1:5" ht="78.75" x14ac:dyDescent="0.25">
      <c r="A21" s="17" t="s">
        <v>30</v>
      </c>
      <c r="B21" s="31" t="s">
        <v>31</v>
      </c>
      <c r="C21" s="15">
        <v>0</v>
      </c>
      <c r="D21" s="15">
        <v>-3.9</v>
      </c>
      <c r="E21" s="15"/>
    </row>
    <row r="22" spans="1:5" ht="157.5" x14ac:dyDescent="0.25">
      <c r="A22" s="17" t="s">
        <v>32</v>
      </c>
      <c r="B22" s="31" t="s">
        <v>33</v>
      </c>
      <c r="C22" s="15">
        <v>0</v>
      </c>
      <c r="D22" s="15">
        <v>128.1</v>
      </c>
      <c r="E22" s="15"/>
    </row>
    <row r="23" spans="1:5" ht="63" x14ac:dyDescent="0.25">
      <c r="A23" s="18" t="s">
        <v>34</v>
      </c>
      <c r="B23" s="32" t="s">
        <v>35</v>
      </c>
      <c r="C23" s="19">
        <f>C24+C25+C26</f>
        <v>2532.6999999999998</v>
      </c>
      <c r="D23" s="19">
        <f>D24+D25+D26+D27</f>
        <v>3387.7</v>
      </c>
      <c r="E23" s="20">
        <f>D23/C23*100</f>
        <v>133.75843960990247</v>
      </c>
    </row>
    <row r="24" spans="1:5" ht="126" x14ac:dyDescent="0.25">
      <c r="A24" s="16" t="s">
        <v>36</v>
      </c>
      <c r="B24" s="33" t="s">
        <v>37</v>
      </c>
      <c r="C24" s="21">
        <v>1200</v>
      </c>
      <c r="D24" s="21">
        <v>1542</v>
      </c>
      <c r="E24" s="22">
        <f>D24/C24*100</f>
        <v>128.5</v>
      </c>
    </row>
    <row r="25" spans="1:5" ht="157.5" x14ac:dyDescent="0.25">
      <c r="A25" s="16" t="s">
        <v>38</v>
      </c>
      <c r="B25" s="33" t="s">
        <v>39</v>
      </c>
      <c r="C25" s="21">
        <v>20</v>
      </c>
      <c r="D25" s="21">
        <v>11.3</v>
      </c>
      <c r="E25" s="22">
        <f>D25/C25*100</f>
        <v>56.500000000000007</v>
      </c>
    </row>
    <row r="26" spans="1:5" ht="126" x14ac:dyDescent="0.25">
      <c r="A26" s="16" t="s">
        <v>40</v>
      </c>
      <c r="B26" s="33" t="s">
        <v>41</v>
      </c>
      <c r="C26" s="21">
        <v>1312.7</v>
      </c>
      <c r="D26" s="21">
        <v>2060.1999999999998</v>
      </c>
      <c r="E26" s="22">
        <f>D26/C26*100</f>
        <v>156.94370381656125</v>
      </c>
    </row>
    <row r="27" spans="1:5" ht="126" x14ac:dyDescent="0.25">
      <c r="A27" s="16" t="s">
        <v>42</v>
      </c>
      <c r="B27" s="34" t="s">
        <v>90</v>
      </c>
      <c r="C27" s="24">
        <v>0</v>
      </c>
      <c r="D27" s="24">
        <v>-225.8</v>
      </c>
      <c r="E27" s="22">
        <v>0</v>
      </c>
    </row>
    <row r="28" spans="1:5" ht="31.5" x14ac:dyDescent="0.25">
      <c r="A28" s="18" t="s">
        <v>43</v>
      </c>
      <c r="B28" s="35" t="s">
        <v>44</v>
      </c>
      <c r="C28" s="19">
        <v>260</v>
      </c>
      <c r="D28" s="19">
        <f>D29+D30</f>
        <v>267.7</v>
      </c>
      <c r="E28" s="22">
        <f>D28/C28*100</f>
        <v>102.96153846153845</v>
      </c>
    </row>
    <row r="29" spans="1:5" ht="15.75" x14ac:dyDescent="0.25">
      <c r="A29" s="16" t="s">
        <v>43</v>
      </c>
      <c r="B29" s="34" t="s">
        <v>91</v>
      </c>
      <c r="C29" s="21">
        <v>260</v>
      </c>
      <c r="D29" s="21">
        <v>237.7</v>
      </c>
      <c r="E29" s="22">
        <f>D29/C29*100</f>
        <v>91.42307692307692</v>
      </c>
    </row>
    <row r="30" spans="1:5" ht="47.25" x14ac:dyDescent="0.25">
      <c r="A30" s="16" t="s">
        <v>45</v>
      </c>
      <c r="B30" s="34" t="s">
        <v>46</v>
      </c>
      <c r="C30" s="21">
        <v>0</v>
      </c>
      <c r="D30" s="21">
        <v>30</v>
      </c>
      <c r="E30" s="22">
        <v>0</v>
      </c>
    </row>
    <row r="31" spans="1:5" ht="31.5" x14ac:dyDescent="0.25">
      <c r="A31" s="18" t="s">
        <v>47</v>
      </c>
      <c r="B31" s="35" t="s">
        <v>48</v>
      </c>
      <c r="C31" s="19">
        <v>2218.5</v>
      </c>
      <c r="D31" s="19">
        <f>D32+D33</f>
        <v>2614.8000000000002</v>
      </c>
      <c r="E31" s="19">
        <f>E32+E33</f>
        <v>117.07459995492451</v>
      </c>
    </row>
    <row r="32" spans="1:5" ht="78.75" x14ac:dyDescent="0.25">
      <c r="A32" s="16" t="s">
        <v>49</v>
      </c>
      <c r="B32" s="34" t="s">
        <v>92</v>
      </c>
      <c r="C32" s="21">
        <v>2218.5</v>
      </c>
      <c r="D32" s="21">
        <v>2597.3000000000002</v>
      </c>
      <c r="E32" s="25">
        <f>D32/C32*100</f>
        <v>117.07459995492451</v>
      </c>
    </row>
    <row r="33" spans="1:5" ht="94.5" x14ac:dyDescent="0.25">
      <c r="A33" s="16" t="s">
        <v>50</v>
      </c>
      <c r="B33" s="34" t="s">
        <v>51</v>
      </c>
      <c r="C33" s="21">
        <v>0</v>
      </c>
      <c r="D33" s="26">
        <v>17.5</v>
      </c>
      <c r="E33" s="15"/>
    </row>
    <row r="34" spans="1:5" ht="31.5" x14ac:dyDescent="0.25">
      <c r="A34" s="18" t="s">
        <v>52</v>
      </c>
      <c r="B34" s="35" t="s">
        <v>53</v>
      </c>
      <c r="C34" s="19">
        <f>C35+C37</f>
        <v>4700</v>
      </c>
      <c r="D34" s="19">
        <f>D35+D36+D37+D38+D39</f>
        <v>5045.3</v>
      </c>
      <c r="E34" s="10">
        <f>E35+E37</f>
        <v>207.08814102564102</v>
      </c>
    </row>
    <row r="35" spans="1:5" ht="63" x14ac:dyDescent="0.25">
      <c r="A35" s="16" t="s">
        <v>54</v>
      </c>
      <c r="B35" s="34" t="s">
        <v>93</v>
      </c>
      <c r="C35" s="21">
        <v>800</v>
      </c>
      <c r="D35" s="21">
        <v>805.3</v>
      </c>
      <c r="E35" s="22">
        <f>D35/C35*100</f>
        <v>100.66249999999999</v>
      </c>
    </row>
    <row r="36" spans="1:5" ht="78.75" x14ac:dyDescent="0.25">
      <c r="A36" s="16" t="s">
        <v>55</v>
      </c>
      <c r="B36" s="34" t="s">
        <v>56</v>
      </c>
      <c r="C36" s="21">
        <v>0</v>
      </c>
      <c r="D36" s="21">
        <v>10.5</v>
      </c>
      <c r="E36" s="22">
        <v>0</v>
      </c>
    </row>
    <row r="37" spans="1:5" ht="63" x14ac:dyDescent="0.25">
      <c r="A37" s="16" t="s">
        <v>57</v>
      </c>
      <c r="B37" s="34" t="s">
        <v>94</v>
      </c>
      <c r="C37" s="21">
        <v>3900</v>
      </c>
      <c r="D37" s="21">
        <v>4150.6000000000004</v>
      </c>
      <c r="E37" s="22">
        <f>D37/C37*100</f>
        <v>106.42564102564103</v>
      </c>
    </row>
    <row r="38" spans="1:5" ht="78.75" x14ac:dyDescent="0.25">
      <c r="A38" s="16" t="s">
        <v>58</v>
      </c>
      <c r="B38" s="34" t="s">
        <v>59</v>
      </c>
      <c r="C38" s="21">
        <v>0</v>
      </c>
      <c r="D38" s="21">
        <v>79</v>
      </c>
      <c r="E38" s="22">
        <v>0</v>
      </c>
    </row>
    <row r="39" spans="1:5" ht="78.75" x14ac:dyDescent="0.25">
      <c r="A39" s="16" t="s">
        <v>58</v>
      </c>
      <c r="B39" s="34" t="s">
        <v>82</v>
      </c>
      <c r="C39" s="21">
        <v>0</v>
      </c>
      <c r="D39" s="21">
        <v>-0.1</v>
      </c>
      <c r="E39" s="22">
        <v>0</v>
      </c>
    </row>
    <row r="40" spans="1:5" ht="126" x14ac:dyDescent="0.25">
      <c r="A40" s="16" t="s">
        <v>60</v>
      </c>
      <c r="B40" s="34" t="s">
        <v>61</v>
      </c>
      <c r="C40" s="21">
        <v>60</v>
      </c>
      <c r="D40" s="21">
        <v>142.5</v>
      </c>
      <c r="E40" s="22">
        <f>D40/C40*100</f>
        <v>237.5</v>
      </c>
    </row>
    <row r="41" spans="1:5" ht="31.5" x14ac:dyDescent="0.25">
      <c r="A41" s="16" t="s">
        <v>62</v>
      </c>
      <c r="B41" s="34" t="s">
        <v>63</v>
      </c>
      <c r="C41" s="21">
        <v>208.5</v>
      </c>
      <c r="D41" s="21">
        <v>367.3</v>
      </c>
      <c r="E41" s="22">
        <f>D41/C41*100</f>
        <v>176.1630695443645</v>
      </c>
    </row>
    <row r="42" spans="1:5" ht="47.25" x14ac:dyDescent="0.25">
      <c r="A42" s="16" t="s">
        <v>84</v>
      </c>
      <c r="B42" s="34" t="s">
        <v>95</v>
      </c>
      <c r="C42" s="21">
        <v>0</v>
      </c>
      <c r="D42" s="21">
        <v>0.3</v>
      </c>
      <c r="E42" s="22">
        <v>0</v>
      </c>
    </row>
    <row r="43" spans="1:5" ht="31.5" x14ac:dyDescent="0.25">
      <c r="A43" s="16" t="s">
        <v>64</v>
      </c>
      <c r="B43" s="34" t="s">
        <v>83</v>
      </c>
      <c r="C43" s="21">
        <v>0</v>
      </c>
      <c r="D43" s="21">
        <v>4.3</v>
      </c>
      <c r="E43" s="22">
        <v>0</v>
      </c>
    </row>
    <row r="44" spans="1:5" ht="31.5" x14ac:dyDescent="0.25">
      <c r="A44" s="18" t="s">
        <v>65</v>
      </c>
      <c r="B44" s="35" t="s">
        <v>66</v>
      </c>
      <c r="C44" s="19">
        <f>C45+C47+C48+C46+C49</f>
        <v>8231.8000000000011</v>
      </c>
      <c r="D44" s="19">
        <f>D45+D47+D48+D46+D49+D50</f>
        <v>8226.9000000000015</v>
      </c>
      <c r="E44" s="19">
        <f t="shared" ref="E44" si="0">E45+E47+E48+E46+E49</f>
        <v>399.54894000902118</v>
      </c>
    </row>
    <row r="45" spans="1:5" ht="47.25" x14ac:dyDescent="0.25">
      <c r="A45" s="16" t="s">
        <v>67</v>
      </c>
      <c r="B45" s="34" t="s">
        <v>68</v>
      </c>
      <c r="C45" s="21">
        <v>8024.8</v>
      </c>
      <c r="D45" s="21">
        <v>8024.8</v>
      </c>
      <c r="E45" s="22">
        <f>D45/C45*100</f>
        <v>100</v>
      </c>
    </row>
    <row r="46" spans="1:5" ht="31.5" x14ac:dyDescent="0.25">
      <c r="A46" s="16" t="s">
        <v>69</v>
      </c>
      <c r="B46" s="34" t="s">
        <v>70</v>
      </c>
      <c r="C46" s="21">
        <v>150</v>
      </c>
      <c r="D46" s="21">
        <v>150</v>
      </c>
      <c r="E46" s="22">
        <f>D46/C46*100</f>
        <v>100</v>
      </c>
    </row>
    <row r="47" spans="1:5" ht="63" x14ac:dyDescent="0.25">
      <c r="A47" s="16" t="s">
        <v>71</v>
      </c>
      <c r="B47" s="34" t="s">
        <v>72</v>
      </c>
      <c r="C47" s="21">
        <v>3.8</v>
      </c>
      <c r="D47" s="21">
        <v>3.8</v>
      </c>
      <c r="E47" s="22">
        <f>D47/C47*100</f>
        <v>100</v>
      </c>
    </row>
    <row r="48" spans="1:5" ht="78.75" x14ac:dyDescent="0.25">
      <c r="A48" s="16" t="s">
        <v>73</v>
      </c>
      <c r="B48" s="34" t="s">
        <v>74</v>
      </c>
      <c r="C48" s="21">
        <v>221.7</v>
      </c>
      <c r="D48" s="21">
        <v>220.7</v>
      </c>
      <c r="E48" s="22">
        <f>D48/C48*100</f>
        <v>99.548940009021209</v>
      </c>
    </row>
    <row r="49" spans="1:5" ht="63" x14ac:dyDescent="0.25">
      <c r="A49" s="16" t="s">
        <v>85</v>
      </c>
      <c r="B49" s="34" t="s">
        <v>86</v>
      </c>
      <c r="C49" s="21">
        <v>-168.5</v>
      </c>
      <c r="D49" s="21">
        <v>-168.4</v>
      </c>
      <c r="E49" s="22"/>
    </row>
    <row r="50" spans="1:5" ht="78.75" x14ac:dyDescent="0.25">
      <c r="A50" s="37" t="s">
        <v>96</v>
      </c>
      <c r="B50" s="34" t="s">
        <v>89</v>
      </c>
      <c r="C50" s="21"/>
      <c r="D50" s="21">
        <v>-4</v>
      </c>
      <c r="E50" s="22"/>
    </row>
    <row r="51" spans="1:5" ht="15.75" x14ac:dyDescent="0.25">
      <c r="A51" s="16"/>
      <c r="B51" s="23"/>
      <c r="C51" s="27"/>
      <c r="D51" s="27"/>
      <c r="E51" s="28"/>
    </row>
    <row r="53" spans="1:5" ht="15.75" x14ac:dyDescent="0.25">
      <c r="A53" s="36" t="s">
        <v>78</v>
      </c>
      <c r="B53" s="36"/>
      <c r="C53" s="36" t="s">
        <v>79</v>
      </c>
      <c r="D53" s="36"/>
    </row>
    <row r="54" spans="1:5" ht="15.75" x14ac:dyDescent="0.25">
      <c r="A54" s="36"/>
      <c r="B54" s="36"/>
      <c r="C54" s="36"/>
      <c r="D54" s="36"/>
    </row>
    <row r="55" spans="1:5" ht="15.75" x14ac:dyDescent="0.25">
      <c r="A55" s="36"/>
      <c r="B55" s="36"/>
      <c r="C55" s="36"/>
      <c r="D55" s="36"/>
    </row>
  </sheetData>
  <mergeCells count="1">
    <mergeCell ref="A6:E6"/>
  </mergeCells>
  <pageMargins left="0.51181102362204722" right="0.31496062992125984" top="0.35433070866141736" bottom="0.15748031496062992" header="0.31496062992125984" footer="0.31496062992125984"/>
  <pageSetup paperSize="9" scale="92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2020-03-23T07:39:51Z</dcterms:modified>
</cp:coreProperties>
</file>