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2020год\сессия ноябрь\"/>
    </mc:Choice>
  </mc:AlternateContent>
  <bookViews>
    <workbookView xWindow="-135" yWindow="735" windowWidth="12855" windowHeight="9150" tabRatio="849" firstSheet="4" activeTab="7"/>
  </bookViews>
  <sheets>
    <sheet name="Прил 1  (2)" sheetId="48" state="hidden" r:id="rId1"/>
    <sheet name="Прил 2" sheetId="41" state="hidden" r:id="rId2"/>
    <sheet name="Прил 3" sheetId="44" state="hidden" r:id="rId3"/>
    <sheet name="Прил 4 (2)" sheetId="45" state="hidden" r:id="rId4"/>
    <sheet name="прил1" sheetId="6" r:id="rId5"/>
    <sheet name="прил.2" sheetId="40" r:id="rId6"/>
    <sheet name="Диаграмма1" sheetId="52" state="hidden" r:id="rId7"/>
    <sheet name="прил._3" sheetId="24" r:id="rId8"/>
    <sheet name="Прил 5" sheetId="42" state="hidden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</sheets>
  <externalReferences>
    <externalReference r:id="rId15"/>
  </externalReferences>
  <definedNames>
    <definedName name="_xlnm._FilterDatabase" localSheetId="7" hidden="1">прил._3!$A$19:$K$168</definedName>
    <definedName name="_xlnm._FilterDatabase" localSheetId="5" hidden="1">прил.2!$A$16:$H$126</definedName>
    <definedName name="_xlnm.Print_Area" localSheetId="0">'Прил 1  (2)'!$A$1:$B$81</definedName>
    <definedName name="_xlnm.Print_Area" localSheetId="1">'Прил 2'!$A$1:$F$30</definedName>
    <definedName name="_xlnm.Print_Area" localSheetId="9">'прил 9'!$A$1:$C$22</definedName>
    <definedName name="_xlnm.Print_Area" localSheetId="7">прил._3!$A$1:$L$171</definedName>
    <definedName name="_xlnm.Print_Area" localSheetId="5">прил.2!$A$1:$J$129</definedName>
    <definedName name="_xlnm.Print_Area" localSheetId="4">прил1!$A$1:$F$49</definedName>
  </definedNames>
  <calcPr calcId="152511" calcOnSave="0"/>
</workbook>
</file>

<file path=xl/calcChain.xml><?xml version="1.0" encoding="utf-8"?>
<calcChain xmlns="http://schemas.openxmlformats.org/spreadsheetml/2006/main">
  <c r="D18" i="6" l="1"/>
  <c r="H98" i="40"/>
  <c r="H81" i="40" l="1"/>
  <c r="H95" i="40" l="1"/>
  <c r="K79" i="24" l="1"/>
  <c r="K80" i="24"/>
  <c r="K90" i="24"/>
  <c r="K122" i="24" l="1"/>
  <c r="K119" i="24" l="1"/>
  <c r="B85" i="40" l="1"/>
  <c r="K111" i="24" l="1"/>
  <c r="K100" i="24" l="1"/>
  <c r="H44" i="40"/>
  <c r="K69" i="24" l="1"/>
  <c r="K68" i="24" s="1"/>
  <c r="D31" i="42" l="1"/>
  <c r="D30" i="42"/>
  <c r="D29" i="42"/>
  <c r="D27" i="42"/>
  <c r="C27" i="42"/>
  <c r="D26" i="42"/>
  <c r="C26" i="42"/>
  <c r="D25" i="42"/>
  <c r="C25" i="42"/>
  <c r="D24" i="42"/>
  <c r="D20" i="42"/>
  <c r="C20" i="42"/>
  <c r="K84" i="24" l="1"/>
  <c r="H57" i="40" l="1"/>
  <c r="H79" i="40"/>
  <c r="H80" i="40"/>
  <c r="B68" i="40"/>
  <c r="B63" i="40"/>
  <c r="H46" i="40"/>
  <c r="H42" i="40" s="1"/>
  <c r="H45" i="40"/>
  <c r="H43" i="40"/>
  <c r="H35" i="40"/>
  <c r="H34" i="40"/>
  <c r="H31" i="40" l="1"/>
  <c r="H30" i="40" s="1"/>
  <c r="H29" i="40" s="1"/>
  <c r="H32" i="40"/>
  <c r="B18" i="40"/>
  <c r="K78" i="24" l="1"/>
  <c r="D25" i="6" s="1"/>
  <c r="K131" i="24"/>
  <c r="K138" i="24"/>
  <c r="K137" i="24"/>
  <c r="K128" i="24"/>
  <c r="K127" i="24"/>
  <c r="K126" i="24"/>
  <c r="K125" i="24" s="1"/>
  <c r="K124" i="24" s="1"/>
  <c r="D35" i="6" s="1"/>
  <c r="D34" i="6" s="1"/>
  <c r="K116" i="24" l="1"/>
  <c r="K112" i="24" s="1"/>
  <c r="K117" i="24"/>
  <c r="K151" i="24" l="1"/>
  <c r="K101" i="24" l="1"/>
  <c r="H66" i="40"/>
  <c r="H70" i="40" l="1"/>
  <c r="K59" i="24"/>
  <c r="D21" i="6" s="1"/>
  <c r="K71" i="24"/>
  <c r="D23" i="6" s="1"/>
  <c r="K75" i="24"/>
  <c r="K81" i="24"/>
  <c r="K107" i="24"/>
  <c r="D33" i="6"/>
  <c r="K132" i="24"/>
  <c r="K133" i="24"/>
  <c r="H97" i="40"/>
  <c r="K85" i="24"/>
  <c r="D26" i="6" s="1"/>
  <c r="B17" i="46" l="1"/>
  <c r="K42" i="24" l="1"/>
  <c r="H121" i="40"/>
  <c r="H120" i="40"/>
  <c r="H119" i="40"/>
  <c r="H126" i="40" l="1"/>
  <c r="H114" i="40"/>
  <c r="H112" i="40"/>
  <c r="H111" i="40" s="1"/>
  <c r="H109" i="40"/>
  <c r="H106" i="40"/>
  <c r="H103" i="40"/>
  <c r="H100" i="40"/>
  <c r="H96" i="40"/>
  <c r="H94" i="40"/>
  <c r="H90" i="40"/>
  <c r="H78" i="40"/>
  <c r="H75" i="40" s="1"/>
  <c r="H62" i="40"/>
  <c r="H41" i="40"/>
  <c r="H39" i="40" s="1"/>
  <c r="H28" i="40"/>
  <c r="H24" i="40"/>
  <c r="H23" i="40" s="1"/>
  <c r="H88" i="40"/>
  <c r="K52" i="24"/>
  <c r="K50" i="24"/>
  <c r="H108" i="40" l="1"/>
  <c r="H107" i="40"/>
  <c r="H37" i="40"/>
  <c r="H40" i="40"/>
  <c r="K49" i="24"/>
  <c r="K39" i="24" s="1"/>
  <c r="H93" i="40"/>
  <c r="K158" i="24"/>
  <c r="H60" i="40" l="1"/>
  <c r="H113" i="40"/>
  <c r="H110" i="40"/>
  <c r="D22" i="6"/>
  <c r="C12" i="45" l="1"/>
  <c r="C11" i="44"/>
  <c r="C18" i="44"/>
  <c r="K130" i="24" l="1"/>
  <c r="K134" i="24"/>
  <c r="B37" i="40" l="1"/>
  <c r="C11" i="41" l="1"/>
  <c r="H116" i="40" l="1"/>
  <c r="K106" i="24"/>
  <c r="D32" i="6" s="1"/>
  <c r="K77" i="24"/>
  <c r="K54" i="24"/>
  <c r="D20" i="6" s="1"/>
  <c r="K146" i="24"/>
  <c r="K120" i="24"/>
  <c r="K64" i="24"/>
  <c r="K65" i="24"/>
  <c r="K66" i="24"/>
  <c r="C14" i="44"/>
  <c r="C13" i="44" s="1"/>
  <c r="C12" i="44" s="1"/>
  <c r="H17" i="40"/>
  <c r="H49" i="40"/>
  <c r="H48" i="40" s="1"/>
  <c r="H47" i="40" s="1"/>
  <c r="H51" i="40"/>
  <c r="H56" i="40" s="1"/>
  <c r="H55" i="40" s="1"/>
  <c r="H73" i="40"/>
  <c r="H76" i="40"/>
  <c r="H83" i="40"/>
  <c r="H82" i="40" s="1"/>
  <c r="H87" i="40"/>
  <c r="H104" i="40"/>
  <c r="H123" i="40"/>
  <c r="K108" i="24"/>
  <c r="K27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24" i="24"/>
  <c r="K74" i="24"/>
  <c r="K144" i="24"/>
  <c r="K114" i="24"/>
  <c r="K86" i="24"/>
  <c r="K87" i="24"/>
  <c r="K62" i="24"/>
  <c r="K61" i="24"/>
  <c r="K60" i="24"/>
  <c r="K55" i="24"/>
  <c r="K56" i="24"/>
  <c r="K57" i="24"/>
  <c r="K34" i="24"/>
  <c r="K35" i="24"/>
  <c r="K36" i="24"/>
  <c r="K37" i="24"/>
  <c r="K28" i="24"/>
  <c r="K29" i="24"/>
  <c r="K30" i="24"/>
  <c r="K167" i="24"/>
  <c r="K164" i="24" s="1"/>
  <c r="K159" i="24"/>
  <c r="K161" i="24"/>
  <c r="K160" i="24" s="1"/>
  <c r="K157" i="24"/>
  <c r="D43" i="6" s="1"/>
  <c r="K141" i="24"/>
  <c r="D39" i="6" s="1"/>
  <c r="K142" i="24"/>
  <c r="K143" i="24"/>
  <c r="K97" i="24"/>
  <c r="B82" i="40"/>
  <c r="B79" i="40"/>
  <c r="B77" i="40"/>
  <c r="B75" i="40"/>
  <c r="B73" i="40"/>
  <c r="B70" i="40"/>
  <c r="B59" i="40"/>
  <c r="B47" i="40"/>
  <c r="B32" i="40"/>
  <c r="B29" i="40"/>
  <c r="B27" i="40"/>
  <c r="B21" i="40"/>
  <c r="B19" i="40"/>
  <c r="I91" i="40"/>
  <c r="J91" i="40"/>
  <c r="I87" i="40"/>
  <c r="J87" i="40"/>
  <c r="K93" i="24"/>
  <c r="K92" i="24" s="1"/>
  <c r="K91" i="24" s="1"/>
  <c r="K47" i="24"/>
  <c r="K46" i="24" s="1"/>
  <c r="F25" i="6"/>
  <c r="F26" i="6"/>
  <c r="F29" i="6"/>
  <c r="F33" i="6"/>
  <c r="F37" i="6"/>
  <c r="F42" i="6"/>
  <c r="E15" i="6"/>
  <c r="F15" i="6" s="1"/>
  <c r="E43" i="6"/>
  <c r="F43" i="6" s="1"/>
  <c r="E41" i="6"/>
  <c r="F41" i="6" s="1"/>
  <c r="E38" i="6"/>
  <c r="F38" i="6" s="1"/>
  <c r="E36" i="6"/>
  <c r="F36" i="6" s="1"/>
  <c r="E27" i="6"/>
  <c r="F27" i="6" s="1"/>
  <c r="E31" i="6"/>
  <c r="F31" i="6" s="1"/>
  <c r="E24" i="6"/>
  <c r="E22" i="6"/>
  <c r="F22" i="6" s="1"/>
  <c r="F24" i="6"/>
  <c r="A29" i="6"/>
  <c r="A21" i="6"/>
  <c r="A20" i="6"/>
  <c r="A18" i="6"/>
  <c r="A16" i="6"/>
  <c r="K109" i="24"/>
  <c r="K25" i="24"/>
  <c r="K23" i="24"/>
  <c r="K22" i="24"/>
  <c r="K95" i="24"/>
  <c r="K89" i="24" s="1"/>
  <c r="K98" i="24"/>
  <c r="K96" i="24"/>
  <c r="K135" i="24"/>
  <c r="K165" i="24"/>
  <c r="K163" i="24"/>
  <c r="D45" i="6" s="1"/>
  <c r="D46" i="6" s="1"/>
  <c r="K33" i="24" l="1"/>
  <c r="D41" i="6"/>
  <c r="K73" i="24"/>
  <c r="K105" i="24"/>
  <c r="D31" i="6" s="1"/>
  <c r="K20" i="24"/>
  <c r="K21" i="24" s="1"/>
  <c r="D27" i="6"/>
  <c r="K153" i="24"/>
  <c r="K41" i="24"/>
  <c r="K40" i="24" s="1"/>
  <c r="D36" i="6"/>
  <c r="K155" i="24"/>
  <c r="K147" i="24"/>
  <c r="K149" i="24"/>
  <c r="D40" i="6"/>
  <c r="K140" i="24"/>
  <c r="D38" i="6" s="1"/>
  <c r="K152" i="24"/>
  <c r="D42" i="6" s="1"/>
  <c r="H77" i="40"/>
  <c r="H64" i="40"/>
  <c r="H63" i="40" s="1"/>
  <c r="H59" i="40" s="1"/>
  <c r="H105" i="40"/>
  <c r="H22" i="40"/>
  <c r="H21" i="40" s="1"/>
  <c r="H125" i="40"/>
  <c r="H124" i="40" s="1"/>
  <c r="H117" i="40"/>
  <c r="H115" i="40"/>
  <c r="D21" i="41"/>
  <c r="E21" i="41" s="1"/>
  <c r="G27" i="41"/>
  <c r="D26" i="41"/>
  <c r="E26" i="41" s="1"/>
  <c r="H19" i="40"/>
  <c r="H18" i="40" s="1"/>
  <c r="H72" i="40"/>
  <c r="H71" i="40"/>
  <c r="H53" i="40"/>
  <c r="H52" i="40" s="1"/>
  <c r="H89" i="40"/>
  <c r="D24" i="6"/>
  <c r="K72" i="24"/>
  <c r="K154" i="24"/>
  <c r="E14" i="6"/>
  <c r="F14" i="6" s="1"/>
  <c r="K166" i="24"/>
  <c r="K32" i="24" l="1"/>
  <c r="D37" i="6"/>
  <c r="D15" i="6"/>
  <c r="D14" i="6" s="1"/>
  <c r="H99" i="40"/>
  <c r="K19" i="24" l="1"/>
  <c r="C32" i="42" s="1"/>
  <c r="H92" i="40"/>
  <c r="H91" i="40" s="1"/>
  <c r="H16" i="40" s="1"/>
  <c r="H15" i="6"/>
  <c r="H14" i="6"/>
  <c r="C31" i="42" l="1"/>
  <c r="C30" i="42"/>
  <c r="C29" i="42"/>
  <c r="C24" i="42"/>
  <c r="C19" i="42" s="1"/>
</calcChain>
</file>

<file path=xl/sharedStrings.xml><?xml version="1.0" encoding="utf-8"?>
<sst xmlns="http://schemas.openxmlformats.org/spreadsheetml/2006/main" count="2013" uniqueCount="527">
  <si>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</si>
  <si>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</si>
  <si>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</si>
  <si>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</si>
  <si>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</si>
  <si>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</si>
  <si>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</si>
  <si>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</si>
  <si>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</si>
  <si>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</si>
  <si>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</si>
  <si>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</si>
  <si>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</si>
  <si>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</si>
  <si>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</si>
  <si>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</si>
  <si>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</si>
  <si>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</si>
  <si>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</si>
  <si>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</si>
  <si>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</si>
  <si>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</si>
  <si>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</si>
  <si>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</si>
  <si>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</si>
  <si>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</si>
  <si>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</si>
  <si>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</si>
  <si>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</si>
  <si>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</si>
  <si>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</si>
  <si>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</si>
  <si>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</si>
  <si>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</si>
  <si>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</si>
  <si>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</si>
  <si>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</si>
  <si>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</si>
  <si>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</si>
  <si>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</si>
  <si>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</si>
  <si>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</si>
  <si>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</si>
  <si>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</si>
  <si>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</si>
  <si>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</si>
  <si>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</si>
  <si>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</si>
  <si>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</si>
  <si>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</si>
  <si>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</si>
  <si>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</si>
  <si>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</si>
  <si>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</si>
  <si>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</si>
  <si>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</si>
  <si>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</si>
  <si>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</si>
  <si>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</si>
  <si>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</si>
  <si>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</si>
  <si>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</si>
  <si>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</si>
  <si>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</si>
  <si>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</si>
  <si>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</si>
  <si>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</si>
  <si>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</si>
  <si>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</si>
  <si>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</si>
  <si>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</si>
  <si>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</si>
  <si>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</si>
  <si>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</si>
  <si>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</si>
  <si>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</si>
  <si>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</si>
  <si>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</si>
  <si>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</si>
  <si>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</si>
  <si>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</si>
  <si>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</si>
  <si>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</si>
  <si>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</si>
  <si>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</si>
  <si>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</si>
  <si>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</si>
  <si>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</si>
  <si>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</si>
  <si>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</si>
  <si>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</si>
  <si>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</si>
  <si>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</si>
  <si>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</si>
  <si>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</si>
  <si>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</si>
  <si>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</si>
  <si>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Развитие малого и среднего предпринимательства на территории поселения</t>
  </si>
  <si>
    <t>20</t>
  </si>
  <si>
    <t>Развитие водоснабжения и водоотведения поселения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</si>
  <si>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</si>
  <si>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</si>
  <si>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</si>
  <si>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</si>
  <si>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</si>
  <si>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</si>
  <si>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</si>
  <si>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</si>
  <si>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</si>
  <si>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</si>
  <si>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</si>
  <si>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</si>
  <si>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</si>
  <si>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</si>
  <si>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</si>
  <si>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</si>
  <si>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</si>
  <si>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</si>
  <si>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</si>
  <si>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</si>
  <si>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</si>
  <si>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</si>
  <si>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</si>
  <si>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</si>
  <si>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</si>
  <si>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</si>
  <si>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</si>
  <si>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</si>
  <si>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</si>
  <si>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</si>
  <si>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</si>
  <si>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</si>
  <si>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</si>
  <si>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</si>
  <si>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</si>
  <si>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</si>
  <si>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</si>
  <si>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</si>
  <si>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</si>
  <si>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</si>
  <si>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</si>
  <si>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</si>
  <si>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</si>
  <si>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</si>
  <si>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</si>
  <si>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</si>
  <si>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</si>
  <si>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</si>
  <si>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</si>
  <si>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</si>
  <si>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</si>
  <si>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</si>
  <si>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</si>
  <si>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</si>
  <si>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</si>
  <si>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</si>
  <si>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</si>
  <si>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</si>
  <si>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</si>
  <si>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</si>
  <si>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</si>
  <si>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</si>
  <si>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</si>
  <si>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</si>
  <si>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</si>
  <si>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</si>
  <si>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</si>
  <si>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</si>
  <si>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</si>
  <si>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</si>
  <si>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</si>
  <si>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</si>
  <si>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</si>
  <si>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</si>
  <si>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</si>
  <si>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</si>
  <si>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</si>
  <si>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</si>
  <si>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</si>
  <si>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</si>
  <si>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</si>
  <si>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</si>
  <si>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</si>
  <si>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</si>
  <si>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</si>
  <si>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</si>
  <si>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</si>
  <si>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</si>
  <si>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</si>
  <si>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</si>
  <si>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</si>
  <si>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</si>
  <si>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</si>
  <si>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</si>
  <si>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</si>
  <si>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</si>
  <si>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</si>
  <si>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</si>
  <si>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</si>
  <si>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</si>
  <si>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</si>
  <si>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</si>
  <si>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</si>
  <si>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</si>
  <si>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</si>
  <si>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</si>
  <si>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</si>
  <si>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</si>
  <si>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</si>
  <si>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</si>
  <si>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992 01 05 02 01 00 0000 610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</si>
  <si>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</si>
  <si>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</si>
  <si>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</si>
  <si>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</si>
  <si>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</si>
  <si>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</si>
  <si>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</si>
  <si>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</si>
  <si>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</si>
  <si>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</si>
  <si>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992 01 03 01 00 00 0000 700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</si>
  <si>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</si>
  <si>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</si>
  <si>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</si>
  <si>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</si>
  <si>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</si>
  <si>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</si>
  <si>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</si>
  <si>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</si>
  <si>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</si>
  <si>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</si>
  <si>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</si>
  <si>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</si>
  <si>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</si>
  <si>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</si>
  <si>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</si>
  <si>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</si>
  <si>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</si>
  <si>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</si>
  <si>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</si>
  <si>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</si>
  <si>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</si>
  <si>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</si>
  <si>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</si>
  <si>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</si>
  <si>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</si>
  <si>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</si>
  <si>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</si>
  <si>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</si>
  <si>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</si>
  <si>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</si>
  <si>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</si>
  <si>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</si>
  <si>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</si>
  <si>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</si>
  <si>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</si>
  <si>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</si>
  <si>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</si>
  <si>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</si>
  <si>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</si>
  <si>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</si>
  <si>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</si>
  <si>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</si>
  <si>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</si>
  <si>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</si>
  <si>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</si>
  <si>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</si>
  <si>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</si>
  <si>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</si>
  <si>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</si>
  <si>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</si>
  <si>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</si>
  <si>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</si>
  <si>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</si>
  <si>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</si>
  <si>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</si>
  <si>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</si>
  <si>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</si>
  <si>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</si>
  <si>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</si>
  <si>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</si>
  <si>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</si>
  <si>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</si>
  <si>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</si>
  <si>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</si>
  <si>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</si>
  <si>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</si>
  <si>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</si>
  <si>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</si>
  <si>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</si>
  <si>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</si>
  <si>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</si>
  <si>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</si>
  <si>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</si>
  <si>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</si>
  <si>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</si>
  <si>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</si>
  <si>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</si>
  <si>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</si>
  <si>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</si>
  <si>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</si>
  <si>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</si>
  <si>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</si>
  <si>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</si>
  <si>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</si>
  <si>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</si>
  <si>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</si>
  <si>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</si>
  <si>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</si>
  <si>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</si>
  <si>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</si>
  <si>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</si>
  <si>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</si>
  <si>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</si>
  <si>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</si>
  <si>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</si>
  <si>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</si>
  <si>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</si>
  <si>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</si>
  <si>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</si>
  <si>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</si>
  <si>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</si>
  <si>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</si>
  <si>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</si>
  <si>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</si>
  <si>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</si>
  <si>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</si>
  <si>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</si>
  <si>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</si>
  <si>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</si>
  <si>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</si>
  <si>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</si>
  <si>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</si>
  <si>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</si>
  <si>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</si>
  <si>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</si>
  <si>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</si>
  <si>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</si>
  <si>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</si>
  <si>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</si>
  <si>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</si>
  <si>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</si>
  <si>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</si>
  <si>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</si>
  <si>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</si>
  <si>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</si>
  <si>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</si>
  <si>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</si>
  <si>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</si>
  <si>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</si>
  <si>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</si>
  <si>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</si>
  <si>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</si>
  <si>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</si>
  <si>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</si>
  <si>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</si>
  <si>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</si>
  <si>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</si>
  <si>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</si>
  <si>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</si>
  <si>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</si>
  <si>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</si>
  <si>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</si>
  <si>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</si>
  <si>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</si>
  <si>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</si>
  <si>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</si>
  <si>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</si>
  <si>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</si>
  <si>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</si>
  <si>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</si>
  <si>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</si>
  <si>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</si>
  <si>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</si>
  <si>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</si>
  <si>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</si>
  <si>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</si>
  <si>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</si>
  <si>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</si>
  <si>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</si>
  <si>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</si>
  <si>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992 01 05 00 00 00 0000 500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</si>
  <si>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</si>
  <si>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</si>
  <si>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</si>
  <si>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</si>
  <si>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</si>
  <si>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</si>
  <si>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</si>
  <si>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</si>
  <si>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</si>
  <si>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</si>
  <si>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</si>
  <si>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</si>
  <si>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</si>
  <si>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</si>
  <si>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</si>
  <si>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</si>
  <si>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</si>
  <si>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</si>
  <si>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</si>
  <si>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</si>
  <si>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</si>
  <si>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</si>
  <si>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</si>
  <si>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</si>
  <si>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</si>
  <si>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</si>
  <si>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</si>
  <si>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</si>
  <si>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</si>
  <si>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</si>
  <si>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</si>
  <si>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</si>
  <si>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</si>
  <si>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</si>
  <si>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</si>
  <si>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</si>
  <si>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</si>
  <si>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</si>
  <si>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</si>
  <si>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</si>
  <si>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</si>
  <si>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</si>
  <si>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</si>
  <si>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</si>
  <si>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</si>
  <si>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</si>
  <si>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</si>
  <si>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</si>
  <si>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</si>
  <si>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</si>
  <si>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</si>
  <si>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</si>
  <si>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</si>
  <si>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</si>
  <si>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</si>
  <si>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</si>
  <si>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</si>
  <si>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</si>
  <si>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</si>
  <si>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</si>
  <si>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</si>
  <si>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</si>
  <si>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</si>
  <si>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</si>
  <si>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</si>
  <si>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</si>
  <si>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</si>
  <si>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</si>
  <si>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</si>
  <si>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</si>
  <si>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</si>
  <si>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</si>
  <si>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</si>
  <si>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</si>
  <si>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</si>
  <si>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</si>
  <si>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</si>
  <si>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</si>
  <si>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от 19 декабря2019г.№ 31</t>
  </si>
  <si>
    <t>от 19 декабря2019г. №31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</si>
  <si>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</si>
  <si>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</si>
  <si>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</si>
  <si>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</si>
  <si>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</si>
  <si>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</si>
  <si>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</si>
  <si>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</si>
  <si>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к решению Совета Новодмитриевского</t>
  </si>
  <si>
    <t>сельского поселения Северского района</t>
  </si>
  <si>
    <t>от 19декабря2019г №31"</t>
  </si>
  <si>
    <t>"Приложение №5</t>
  </si>
  <si>
    <t>"Приложение №6</t>
  </si>
  <si>
    <t xml:space="preserve">от 19.12. 2019г № 31" </t>
  </si>
  <si>
    <t>"Приложение №7</t>
  </si>
  <si>
    <t xml:space="preserve">от   19.12. 2019 г. №  31"  </t>
  </si>
  <si>
    <t>"Приложение № 8</t>
  </si>
  <si>
    <t>от 19.12. 2019г. № 31"</t>
  </si>
  <si>
    <t>Информационное Новодмитриевское сельское поселение</t>
  </si>
  <si>
    <t>Муниципальная поддержка  малого среднего предпринимательства, включая крестьянские(фермерские )хозяйства</t>
  </si>
  <si>
    <t>Образование</t>
  </si>
  <si>
    <t>Молодежная политика</t>
  </si>
  <si>
    <t>Муниципальная программа "Молодежь Новодмитриевского сельского поселения Северского района "</t>
  </si>
  <si>
    <t>Молодежь Новодмитриевского сельского поселения Северского района</t>
  </si>
  <si>
    <t>Проведение мероприятий для детей и молодежи</t>
  </si>
  <si>
    <t>Проведение праздничных мероприятий</t>
  </si>
  <si>
    <t>мероприятия в сфере сохранения и развития культуры</t>
  </si>
  <si>
    <t>10550</t>
  </si>
  <si>
    <t>Муниципальная программа "Комплексное и устойчивое развитие  сфере дорожного хозяйства на 2018-2020 годы в Новодмитриевском сельском поселении"</t>
  </si>
  <si>
    <t>Выполнения полномочий по ведению внутреннего финансового контроля</t>
  </si>
  <si>
    <t>Инные бюджетные ассигнования</t>
  </si>
  <si>
    <t>Предупреждение и ликвидация чрезвычайных ситуаций, стихийных бедствий природного и техногенного характера</t>
  </si>
  <si>
    <t>Муниципальная программа "Поддержка социально-ориентированных некоммерческих организаций в Новодмитриевском сельском поселении на 2019-2021годы"</t>
  </si>
  <si>
    <t>Источники внутреннего финансирования дефицита местного бюджета, перечнь статей источников финансирования дефицита бюджета  на  2020 год</t>
  </si>
  <si>
    <t>993 01 03 01 00 10 0000 710</t>
  </si>
  <si>
    <t>Увеличение остатков средств бюджетов</t>
  </si>
  <si>
    <t>992 01 05 02 00 00 0000 500</t>
  </si>
  <si>
    <t>Увеличение прочих остатков средств бюджетов</t>
  </si>
  <si>
    <t>992 01 05 02 01 00 0000 510</t>
  </si>
  <si>
    <t>Увеличение прочих остатков денежных средств бюджетов</t>
  </si>
  <si>
    <t>уменьшение остатков средств бюджета</t>
  </si>
  <si>
    <t>уменьшение прочих остатков средств бюджета</t>
  </si>
  <si>
    <t xml:space="preserve">уменьшение прочих остатков денежных средств бюджетов </t>
  </si>
  <si>
    <t>уменьшение прочих остатков денежных средств бюджета сельских поселений</t>
  </si>
  <si>
    <t>Приложение № 5</t>
  </si>
  <si>
    <t>Распределение бюджетных ассигнований по разделам и  подразделам классификации расходов местного бюджета на  2020 год</t>
  </si>
  <si>
    <t>Всего расходов в том числе:</t>
  </si>
  <si>
    <t>Подпрограмма "Мероприятия по предупреждение и ликвидация последствий чрезвычайных ситуаций и стихийных бедствий природного и техногенного характера на 2018-2020гг в Новодмитриевском сельском поселении"</t>
  </si>
  <si>
    <t>Подпрограмма "Поддержка и развитие Кубанского казачества"</t>
  </si>
  <si>
    <t>Муниципальная программа "Молодежь Новодмитриевского сельского поселения Северского района  на 2018-2020гг"</t>
  </si>
  <si>
    <t>Гражданское и патриотическое воспитание,творческое,интелектуальное,духовно-нравственное развитие молодежи</t>
  </si>
  <si>
    <t>Развитие системы поддержки малого и среднего предпринимательства на территории поселения</t>
  </si>
  <si>
    <t>Прочие обязательства</t>
  </si>
  <si>
    <t>Выполнение полномочий по ведению внутреннего финансового контроля</t>
  </si>
  <si>
    <t xml:space="preserve">Мероприятия по предупреждению и ликвидации чрезвычайных ситуаций, стихийных бедсвий и их последствий </t>
  </si>
  <si>
    <t>Другие вопросы в области национальной экономики</t>
  </si>
  <si>
    <t>Управление муниципальным долгом и муниципальными финансовыми активами Краснодарского края</t>
  </si>
  <si>
    <t>20110</t>
  </si>
  <si>
    <t>Поддержка местных инициатив граждан по вопросам развития территорий</t>
  </si>
  <si>
    <t>от 24.09. 2020г. № 79</t>
  </si>
  <si>
    <t>Приложение №2</t>
  </si>
  <si>
    <t xml:space="preserve">от   19.11.2020 г. № </t>
  </si>
  <si>
    <t xml:space="preserve">от 19.11.2020 №  </t>
  </si>
  <si>
    <t xml:space="preserve">от  19.11.2020г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</si>
</sst>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96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49" fontId="6" fillId="2" borderId="19" xfId="7" applyNumberFormat="1" applyFont="1" applyFill="1" applyBorder="1" applyAlignment="1">
      <alignment horizontal="center"/>
    </xf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173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2" xfId="7" applyFont="1" applyFill="1" applyBorder="1" applyAlignment="1">
      <alignment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41" fillId="5" borderId="1" xfId="14" applyNumberFormat="1" applyFont="1" applyFill="1" applyBorder="1" applyAlignment="1">
      <alignment horizontal="center" vertical="center"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3" xfId="0" applyFont="1" applyBorder="1" applyAlignment="1">
      <alignment horizontal="center" wrapText="1"/>
    </xf>
    <xf numFmtId="0" fontId="56" fillId="0" borderId="24" xfId="0" applyFont="1" applyBorder="1" applyAlignment="1">
      <alignment horizontal="center" wrapText="1"/>
    </xf>
    <xf numFmtId="0" fontId="54" fillId="0" borderId="23" xfId="0" applyFont="1" applyBorder="1" applyAlignment="1">
      <alignment horizontal="center" wrapText="1"/>
    </xf>
    <xf numFmtId="0" fontId="54" fillId="0" borderId="24" xfId="0" applyFont="1" applyBorder="1" applyAlignment="1">
      <alignment horizontal="center" wrapText="1"/>
    </xf>
    <xf numFmtId="0" fontId="54" fillId="0" borderId="25" xfId="0" applyFont="1" applyBorder="1" applyAlignment="1">
      <alignment horizontal="center" wrapText="1"/>
    </xf>
    <xf numFmtId="0" fontId="54" fillId="0" borderId="26" xfId="0" applyFont="1" applyBorder="1" applyAlignment="1">
      <alignment horizontal="center" wrapText="1"/>
    </xf>
    <xf numFmtId="0" fontId="54" fillId="0" borderId="27" xfId="0" applyFont="1" applyBorder="1" applyAlignment="1">
      <alignment horizontal="center" wrapText="1"/>
    </xf>
    <xf numFmtId="0" fontId="54" fillId="0" borderId="28" xfId="0" applyFont="1" applyBorder="1" applyAlignment="1">
      <alignment horizontal="center" wrapText="1"/>
    </xf>
    <xf numFmtId="0" fontId="54" fillId="0" borderId="29" xfId="0" applyFont="1" applyBorder="1" applyAlignment="1">
      <alignment horizontal="center" wrapText="1"/>
    </xf>
    <xf numFmtId="0" fontId="54" fillId="0" borderId="30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165" fontId="6" fillId="5" borderId="1" xfId="7" applyNumberFormat="1" applyFont="1" applyFill="1" applyBorder="1" applyAlignment="1">
      <alignment horizontal="right"/>
    </xf>
    <xf numFmtId="0" fontId="13" fillId="2" borderId="1" xfId="7" applyFont="1" applyFill="1" applyBorder="1" applyAlignment="1">
      <alignment vertical="top" wrapText="1"/>
    </xf>
    <xf numFmtId="0" fontId="6" fillId="5" borderId="1" xfId="7" applyFont="1" applyFill="1" applyBorder="1"/>
    <xf numFmtId="0" fontId="11" fillId="2" borderId="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11" fillId="5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6" fillId="2" borderId="0" xfId="7" applyFont="1" applyFill="1" applyAlignment="1">
      <alignment horizontal="right"/>
    </xf>
    <xf numFmtId="0" fontId="6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0" fontId="8" fillId="5" borderId="6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wrapText="1"/>
    </xf>
    <xf numFmtId="165" fontId="4" fillId="5" borderId="1" xfId="0" applyNumberFormat="1" applyFont="1" applyFill="1" applyBorder="1" applyAlignment="1"/>
    <xf numFmtId="165" fontId="4" fillId="5" borderId="6" xfId="0" applyNumberFormat="1" applyFont="1" applyFill="1" applyBorder="1" applyAlignment="1"/>
    <xf numFmtId="165" fontId="4" fillId="5" borderId="0" xfId="0" applyNumberFormat="1" applyFont="1" applyFill="1" applyBorder="1" applyAlignment="1"/>
    <xf numFmtId="0" fontId="8" fillId="5" borderId="6" xfId="0" applyFont="1" applyFill="1" applyBorder="1" applyAlignment="1">
      <alignment horizontal="left" vertical="center" wrapText="1"/>
    </xf>
    <xf numFmtId="165" fontId="11" fillId="5" borderId="1" xfId="13" applyNumberFormat="1" applyFont="1" applyFill="1" applyBorder="1" applyAlignment="1">
      <alignment wrapText="1"/>
    </xf>
    <xf numFmtId="165" fontId="11" fillId="5" borderId="6" xfId="13" applyNumberFormat="1" applyFont="1" applyFill="1" applyBorder="1" applyAlignment="1">
      <alignment wrapText="1"/>
    </xf>
    <xf numFmtId="165" fontId="11" fillId="5" borderId="0" xfId="13" applyNumberFormat="1" applyFont="1" applyFill="1" applyBorder="1" applyAlignment="1">
      <alignment wrapText="1"/>
    </xf>
    <xf numFmtId="0" fontId="13" fillId="5" borderId="10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0" fontId="13" fillId="5" borderId="4" xfId="7" applyFont="1" applyFill="1" applyBorder="1" applyAlignment="1">
      <alignment wrapText="1"/>
    </xf>
    <xf numFmtId="0" fontId="32" fillId="6" borderId="0" xfId="7" applyFont="1" applyFill="1" applyAlignment="1"/>
    <xf numFmtId="0" fontId="13" fillId="5" borderId="3" xfId="7" applyFont="1" applyFill="1" applyBorder="1" applyAlignment="1">
      <alignment wrapText="1"/>
    </xf>
    <xf numFmtId="0" fontId="16" fillId="5" borderId="0" xfId="7" applyFont="1" applyFill="1" applyAlignment="1">
      <alignment horizontal="center"/>
    </xf>
    <xf numFmtId="0" fontId="13" fillId="5" borderId="8" xfId="7" applyFont="1" applyFill="1" applyBorder="1" applyAlignment="1">
      <alignment wrapText="1"/>
    </xf>
    <xf numFmtId="0" fontId="13" fillId="6" borderId="3" xfId="7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0" fontId="3" fillId="5" borderId="1" xfId="7" applyFont="1" applyFill="1" applyBorder="1" applyAlignment="1">
      <alignment vertical="center" wrapText="1"/>
    </xf>
    <xf numFmtId="0" fontId="11" fillId="5" borderId="1" xfId="7" applyFont="1" applyFill="1" applyBorder="1" applyAlignment="1">
      <alignment wrapText="1"/>
    </xf>
    <xf numFmtId="168" fontId="29" fillId="6" borderId="0" xfId="2" applyFont="1" applyFill="1" applyAlignment="1"/>
    <xf numFmtId="165" fontId="30" fillId="6" borderId="0" xfId="2" applyNumberFormat="1" applyFont="1" applyFill="1" applyAlignment="1">
      <alignment horizontal="center" vertical="top" wrapText="1"/>
    </xf>
    <xf numFmtId="168" fontId="26" fillId="6" borderId="0" xfId="2" applyFont="1" applyFill="1" applyAlignment="1"/>
    <xf numFmtId="165" fontId="26" fillId="6" borderId="0" xfId="2" applyNumberFormat="1" applyFont="1" applyFill="1" applyAlignment="1"/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" fillId="5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49" fontId="6" fillId="2" borderId="6" xfId="7" applyNumberFormat="1" applyFont="1" applyFill="1" applyBorder="1" applyAlignment="1"/>
    <xf numFmtId="0" fontId="54" fillId="0" borderId="0" xfId="0" applyFont="1" applyAlignment="1">
      <alignment vertical="center" wrapText="1"/>
    </xf>
    <xf numFmtId="0" fontId="57" fillId="2" borderId="3" xfId="7" applyFont="1" applyFill="1" applyBorder="1" applyAlignment="1">
      <alignment wrapText="1"/>
    </xf>
    <xf numFmtId="0" fontId="57" fillId="2" borderId="4" xfId="7" applyFont="1" applyFill="1" applyBorder="1" applyAlignment="1">
      <alignment wrapText="1"/>
    </xf>
    <xf numFmtId="0" fontId="13" fillId="2" borderId="3" xfId="7" applyFont="1" applyFill="1" applyBorder="1" applyAlignment="1"/>
    <xf numFmtId="0" fontId="2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8" fontId="7" fillId="5" borderId="1" xfId="2" applyFont="1" applyFill="1" applyBorder="1" applyAlignment="1">
      <alignment horizontal="left" vertical="center" wrapText="1"/>
    </xf>
    <xf numFmtId="49" fontId="7" fillId="5" borderId="1" xfId="2" applyNumberFormat="1" applyFont="1" applyFill="1" applyBorder="1" applyAlignment="1">
      <alignment horizontal="center" vertical="center" wrapText="1"/>
    </xf>
    <xf numFmtId="165" fontId="7" fillId="7" borderId="1" xfId="2" applyNumberFormat="1" applyFont="1" applyFill="1" applyBorder="1" applyAlignment="1"/>
    <xf numFmtId="0" fontId="2" fillId="5" borderId="1" xfId="0" applyFont="1" applyFill="1" applyBorder="1" applyAlignment="1">
      <alignment horizontal="left" wrapText="1"/>
    </xf>
    <xf numFmtId="0" fontId="32" fillId="7" borderId="1" xfId="7" applyFont="1" applyFill="1" applyBorder="1" applyAlignment="1"/>
    <xf numFmtId="0" fontId="32" fillId="7" borderId="1" xfId="7" applyFont="1" applyFill="1" applyBorder="1" applyAlignment="1">
      <alignment wrapText="1"/>
    </xf>
    <xf numFmtId="0" fontId="32" fillId="7" borderId="1" xfId="7" applyFont="1" applyFill="1" applyBorder="1" applyAlignment="1">
      <alignment horizontal="center"/>
    </xf>
    <xf numFmtId="49" fontId="32" fillId="7" borderId="1" xfId="7" applyNumberFormat="1" applyFont="1" applyFill="1" applyBorder="1" applyAlignment="1">
      <alignment horizontal="center"/>
    </xf>
    <xf numFmtId="49" fontId="32" fillId="7" borderId="6" xfId="7" applyNumberFormat="1" applyFont="1" applyFill="1" applyBorder="1" applyAlignment="1">
      <alignment horizontal="center"/>
    </xf>
    <xf numFmtId="49" fontId="32" fillId="7" borderId="7" xfId="7" applyNumberFormat="1" applyFont="1" applyFill="1" applyBorder="1" applyAlignment="1">
      <alignment horizontal="center"/>
    </xf>
    <xf numFmtId="49" fontId="32" fillId="7" borderId="5" xfId="7" applyNumberFormat="1" applyFont="1" applyFill="1" applyBorder="1" applyAlignment="1">
      <alignment horizontal="center"/>
    </xf>
    <xf numFmtId="165" fontId="32" fillId="7" borderId="1" xfId="7" applyNumberFormat="1" applyFont="1" applyFill="1" applyBorder="1" applyAlignment="1"/>
    <xf numFmtId="0" fontId="15" fillId="2" borderId="2" xfId="7" applyFont="1" applyFill="1" applyBorder="1"/>
    <xf numFmtId="0" fontId="15" fillId="4" borderId="2" xfId="7" applyFont="1" applyFill="1" applyBorder="1" applyAlignment="1">
      <alignment wrapText="1"/>
    </xf>
    <xf numFmtId="0" fontId="6" fillId="4" borderId="2" xfId="7" applyFont="1" applyFill="1" applyBorder="1" applyAlignment="1">
      <alignment horizontal="left" wrapText="1"/>
    </xf>
    <xf numFmtId="0" fontId="6" fillId="4" borderId="1" xfId="7" applyFont="1" applyFill="1" applyBorder="1" applyAlignment="1">
      <alignment wrapText="1"/>
    </xf>
    <xf numFmtId="0" fontId="14" fillId="0" borderId="35" xfId="7" applyFont="1" applyFill="1" applyBorder="1" applyAlignment="1">
      <alignment wrapText="1"/>
    </xf>
    <xf numFmtId="0" fontId="6" fillId="2" borderId="0" xfId="7" applyFont="1" applyFill="1" applyAlignment="1">
      <alignment horizontal="center"/>
    </xf>
    <xf numFmtId="0" fontId="2" fillId="5" borderId="1" xfId="0" applyFont="1" applyFill="1" applyBorder="1" applyAlignment="1">
      <alignment wrapText="1"/>
    </xf>
    <xf numFmtId="49" fontId="13" fillId="5" borderId="1" xfId="7" applyNumberFormat="1" applyFont="1" applyFill="1" applyBorder="1" applyAlignment="1">
      <alignment horizontal="center"/>
    </xf>
    <xf numFmtId="0" fontId="13" fillId="5" borderId="6" xfId="7" applyFont="1" applyFill="1" applyBorder="1" applyAlignment="1">
      <alignment wrapText="1"/>
    </xf>
    <xf numFmtId="0" fontId="9" fillId="5" borderId="6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9" fillId="5" borderId="1" xfId="13" applyNumberFormat="1" applyFont="1" applyFill="1" applyBorder="1" applyAlignment="1">
      <alignment wrapText="1"/>
    </xf>
    <xf numFmtId="0" fontId="11" fillId="5" borderId="6" xfId="0" applyFont="1" applyFill="1" applyBorder="1" applyAlignment="1">
      <alignment vertical="top" wrapText="1"/>
    </xf>
    <xf numFmtId="49" fontId="11" fillId="5" borderId="1" xfId="0" applyNumberFormat="1" applyFont="1" applyFill="1" applyBorder="1" applyAlignment="1">
      <alignment horizontal="center" wrapText="1"/>
    </xf>
    <xf numFmtId="0" fontId="11" fillId="5" borderId="6" xfId="7" applyFont="1" applyFill="1" applyBorder="1" applyAlignment="1">
      <alignment wrapText="1"/>
    </xf>
    <xf numFmtId="49" fontId="4" fillId="5" borderId="1" xfId="0" applyNumberFormat="1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center" wrapText="1"/>
    </xf>
    <xf numFmtId="165" fontId="3" fillId="5" borderId="1" xfId="0" applyNumberFormat="1" applyFont="1" applyFill="1" applyBorder="1" applyAlignment="1"/>
    <xf numFmtId="0" fontId="9" fillId="5" borderId="6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vertical="top" wrapText="1"/>
    </xf>
    <xf numFmtId="49" fontId="8" fillId="6" borderId="1" xfId="0" applyNumberFormat="1" applyFont="1" applyFill="1" applyBorder="1" applyAlignment="1">
      <alignment horizontal="center" wrapText="1"/>
    </xf>
    <xf numFmtId="165" fontId="4" fillId="6" borderId="1" xfId="0" applyNumberFormat="1" applyFont="1" applyFill="1" applyBorder="1" applyAlignment="1"/>
    <xf numFmtId="165" fontId="6" fillId="6" borderId="1" xfId="7" applyNumberFormat="1" applyFont="1" applyFill="1" applyBorder="1" applyAlignment="1">
      <alignment horizontal="right"/>
    </xf>
    <xf numFmtId="165" fontId="13" fillId="5" borderId="1" xfId="7" applyNumberFormat="1" applyFont="1" applyFill="1" applyBorder="1" applyAlignment="1"/>
    <xf numFmtId="165" fontId="6" fillId="6" borderId="1" xfId="7" applyNumberFormat="1" applyFont="1" applyFill="1" applyBorder="1" applyAlignment="1"/>
    <xf numFmtId="0" fontId="16" fillId="6" borderId="0" xfId="7" applyFont="1" applyFill="1" applyAlignment="1">
      <alignment horizontal="center"/>
    </xf>
    <xf numFmtId="0" fontId="13" fillId="6" borderId="1" xfId="7" applyFont="1" applyFill="1" applyBorder="1" applyAlignment="1">
      <alignment wrapText="1"/>
    </xf>
    <xf numFmtId="0" fontId="13" fillId="6" borderId="9" xfId="7" applyFont="1" applyFill="1" applyBorder="1" applyAlignment="1">
      <alignment wrapText="1"/>
    </xf>
    <xf numFmtId="165" fontId="15" fillId="5" borderId="1" xfId="7" applyNumberFormat="1" applyFont="1" applyFill="1" applyBorder="1" applyAlignment="1">
      <alignment horizontal="right"/>
    </xf>
    <xf numFmtId="165" fontId="6" fillId="5" borderId="2" xfId="7" applyNumberFormat="1" applyFont="1" applyFill="1" applyBorder="1" applyAlignment="1"/>
    <xf numFmtId="165" fontId="15" fillId="5" borderId="1" xfId="7" applyNumberFormat="1" applyFont="1" applyFill="1" applyBorder="1" applyAlignment="1">
      <alignment horizontal="right" vertical="center"/>
    </xf>
    <xf numFmtId="0" fontId="15" fillId="5" borderId="1" xfId="7" applyFont="1" applyFill="1" applyBorder="1" applyAlignment="1">
      <alignment horizontal="right"/>
    </xf>
    <xf numFmtId="0" fontId="6" fillId="5" borderId="1" xfId="7" applyFont="1" applyFill="1" applyBorder="1" applyAlignment="1">
      <alignment horizontal="right"/>
    </xf>
    <xf numFmtId="0" fontId="11" fillId="5" borderId="4" xfId="0" applyFont="1" applyFill="1" applyBorder="1" applyAlignment="1">
      <alignment wrapText="1"/>
    </xf>
    <xf numFmtId="0" fontId="13" fillId="6" borderId="6" xfId="7" applyFont="1" applyFill="1" applyBorder="1" applyAlignment="1">
      <alignment wrapText="1"/>
    </xf>
    <xf numFmtId="0" fontId="13" fillId="6" borderId="0" xfId="7" applyFont="1" applyFill="1" applyBorder="1" applyAlignment="1">
      <alignment wrapText="1"/>
    </xf>
    <xf numFmtId="0" fontId="13" fillId="6" borderId="8" xfId="7" applyFont="1" applyFill="1" applyBorder="1" applyAlignment="1">
      <alignment wrapText="1"/>
    </xf>
    <xf numFmtId="0" fontId="4" fillId="6" borderId="6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165" fontId="6" fillId="0" borderId="0" xfId="0" applyNumberFormat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5" fontId="6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165" fontId="0" fillId="2" borderId="0" xfId="0" applyNumberFormat="1" applyFill="1" applyAlignment="1">
      <alignment horizontal="right" vertical="top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5" borderId="0" xfId="0" applyFont="1" applyFill="1" applyAlignment="1">
      <alignment horizontal="center" vertical="center" wrapText="1"/>
    </xf>
    <xf numFmtId="0" fontId="40" fillId="5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4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5" fillId="0" borderId="0" xfId="0" applyFont="1" applyAlignment="1">
      <alignment horizontal="left"/>
    </xf>
    <xf numFmtId="49" fontId="6" fillId="6" borderId="18" xfId="7" applyNumberFormat="1" applyFont="1" applyFill="1" applyBorder="1" applyAlignment="1">
      <alignment horizontal="center"/>
    </xf>
    <xf numFmtId="49" fontId="6" fillId="6" borderId="20" xfId="7" applyNumberFormat="1" applyFont="1" applyFill="1" applyBorder="1" applyAlignment="1">
      <alignment horizontal="center"/>
    </xf>
    <xf numFmtId="49" fontId="6" fillId="6" borderId="19" xfId="7" applyNumberFormat="1" applyFont="1" applyFill="1" applyBorder="1" applyAlignment="1">
      <alignment horizontal="center"/>
    </xf>
    <xf numFmtId="0" fontId="8" fillId="6" borderId="6" xfId="0" applyFont="1" applyFill="1" applyBorder="1" applyAlignment="1">
      <alignment horizontal="left" vertical="center" wrapText="1"/>
    </xf>
    <xf numFmtId="0" fontId="13" fillId="6" borderId="22" xfId="7" applyFont="1" applyFill="1" applyBorder="1" applyAlignment="1">
      <alignment wrapText="1"/>
    </xf>
    <xf numFmtId="49" fontId="6" fillId="6" borderId="2" xfId="7" applyNumberFormat="1" applyFont="1" applyFill="1" applyBorder="1" applyAlignment="1">
      <alignment horizontal="center"/>
    </xf>
    <xf numFmtId="49" fontId="13" fillId="6" borderId="2" xfId="7" applyNumberFormat="1" applyFont="1" applyFill="1" applyBorder="1" applyAlignment="1">
      <alignment horizontal="center"/>
    </xf>
    <xf numFmtId="165" fontId="6" fillId="6" borderId="2" xfId="7" applyNumberFormat="1" applyFont="1" applyFill="1" applyBorder="1" applyAlignment="1"/>
    <xf numFmtId="0" fontId="13" fillId="6" borderId="4" xfId="7" applyFont="1" applyFill="1" applyBorder="1" applyAlignment="1">
      <alignment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прил._3!$K$16</c:f>
              <c:strCache>
                <c:ptCount val="1"/>
                <c:pt idx="0">
                  <c:v>тыс.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прил._3!$A$17:$J$168</c:f>
              <c:multiLvlStrCache>
                <c:ptCount val="152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2">
                    <c:v>200</c:v>
                  </c:pt>
                  <c:pt idx="87">
                    <c:v>200</c:v>
                  </c:pt>
                  <c:pt idx="93">
                    <c:v>200</c:v>
                  </c:pt>
                  <c:pt idx="98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6">
                    <c:v>200</c:v>
                  </c:pt>
                  <c:pt idx="112">
                    <c:v>200</c:v>
                  </c:pt>
                  <c:pt idx="119">
                    <c:v>600</c:v>
                  </c:pt>
                  <c:pt idx="122">
                    <c:v>200</c:v>
                  </c:pt>
                  <c:pt idx="128">
                    <c:v>300</c:v>
                  </c:pt>
                  <c:pt idx="133">
                    <c:v>600</c:v>
                  </c:pt>
                  <c:pt idx="139">
                    <c:v>100</c:v>
                  </c:pt>
                  <c:pt idx="145">
                    <c:v>200</c:v>
                  </c:pt>
                  <c:pt idx="151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00000</c:v>
                  </c:pt>
                  <c:pt idx="86">
                    <c:v>10300</c:v>
                  </c:pt>
                  <c:pt idx="87">
                    <c:v>10300</c:v>
                  </c:pt>
                  <c:pt idx="90">
                    <c:v>00000</c:v>
                  </c:pt>
                  <c:pt idx="91">
                    <c:v>00000</c:v>
                  </c:pt>
                  <c:pt idx="92">
                    <c:v>10480</c:v>
                  </c:pt>
                  <c:pt idx="93">
                    <c:v>10480</c:v>
                  </c:pt>
                  <c:pt idx="95">
                    <c:v>00000</c:v>
                  </c:pt>
                  <c:pt idx="96">
                    <c:v>00000</c:v>
                  </c:pt>
                  <c:pt idx="97">
                    <c:v>10410</c:v>
                  </c:pt>
                  <c:pt idx="98">
                    <c:v>10410</c:v>
                  </c:pt>
                  <c:pt idx="99">
                    <c:v>00000</c:v>
                  </c:pt>
                  <c:pt idx="100">
                    <c:v>10430</c:v>
                  </c:pt>
                  <c:pt idx="101">
                    <c:v>10430</c:v>
                  </c:pt>
                  <c:pt idx="102">
                    <c:v>00000</c:v>
                  </c:pt>
                  <c:pt idx="103">
                    <c:v>10450</c:v>
                  </c:pt>
                  <c:pt idx="104">
                    <c:v>10450</c:v>
                  </c:pt>
                  <c:pt idx="105">
                    <c:v>20110</c:v>
                  </c:pt>
                  <c:pt idx="106">
                    <c:v>20110</c:v>
                  </c:pt>
                  <c:pt idx="109">
                    <c:v>00000</c:v>
                  </c:pt>
                  <c:pt idx="110">
                    <c:v>00000</c:v>
                  </c:pt>
                  <c:pt idx="111">
                    <c:v>10520</c:v>
                  </c:pt>
                  <c:pt idx="112">
                    <c:v>10520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00590</c:v>
                  </c:pt>
                  <c:pt idx="119">
                    <c:v>00590</c:v>
                  </c:pt>
                  <c:pt idx="120">
                    <c:v>0000</c:v>
                  </c:pt>
                  <c:pt idx="121">
                    <c:v>10550</c:v>
                  </c:pt>
                  <c:pt idx="122">
                    <c:v>10550</c:v>
                  </c:pt>
                  <c:pt idx="125">
                    <c:v>00000</c:v>
                  </c:pt>
                  <c:pt idx="126">
                    <c:v>00000</c:v>
                  </c:pt>
                  <c:pt idx="127">
                    <c:v>10030</c:v>
                  </c:pt>
                  <c:pt idx="128">
                    <c:v>10030</c:v>
                  </c:pt>
                  <c:pt idx="130">
                    <c:v>00000</c:v>
                  </c:pt>
                  <c:pt idx="131">
                    <c:v>00000</c:v>
                  </c:pt>
                  <c:pt idx="132">
                    <c:v>10590</c:v>
                  </c:pt>
                  <c:pt idx="133">
                    <c:v>10590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10570</c:v>
                  </c:pt>
                  <c:pt idx="139">
                    <c:v>10570</c:v>
                  </c:pt>
                  <c:pt idx="142">
                    <c:v>00000</c:v>
                  </c:pt>
                  <c:pt idx="143">
                    <c:v>00000</c:v>
                  </c:pt>
                  <c:pt idx="144">
                    <c:v>10600</c:v>
                  </c:pt>
                  <c:pt idx="145">
                    <c:v>10600</c:v>
                  </c:pt>
                  <c:pt idx="148">
                    <c:v>00000</c:v>
                  </c:pt>
                  <c:pt idx="149">
                    <c:v>00000</c:v>
                  </c:pt>
                  <c:pt idx="150">
                    <c:v>10090</c:v>
                  </c:pt>
                  <c:pt idx="151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1">
                    <c:v>01</c:v>
                  </c:pt>
                  <c:pt idx="112">
                    <c:v>01</c:v>
                  </c:pt>
                  <c:pt idx="115">
                    <c:v>00</c:v>
                  </c:pt>
                  <c:pt idx="116">
                    <c:v>00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03</c:v>
                  </c:pt>
                  <c:pt idx="139">
                    <c:v>03</c:v>
                  </c:pt>
                  <c:pt idx="142">
                    <c:v>00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0</c:v>
                  </c:pt>
                  <c:pt idx="85">
                    <c:v>1</c:v>
                  </c:pt>
                  <c:pt idx="86">
                    <c:v>1</c:v>
                  </c:pt>
                  <c:pt idx="87">
                    <c:v>1</c:v>
                  </c:pt>
                  <c:pt idx="90">
                    <c:v>0</c:v>
                  </c:pt>
                  <c:pt idx="91">
                    <c:v>2</c:v>
                  </c:pt>
                  <c:pt idx="92">
                    <c:v>2</c:v>
                  </c:pt>
                  <c:pt idx="93">
                    <c:v>2</c:v>
                  </c:pt>
                  <c:pt idx="95">
                    <c:v>0</c:v>
                  </c:pt>
                  <c:pt idx="96">
                    <c:v>1</c:v>
                  </c:pt>
                  <c:pt idx="97">
                    <c:v>1</c:v>
                  </c:pt>
                  <c:pt idx="98">
                    <c:v>1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4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6">
                    <c:v>4</c:v>
                  </c:pt>
                  <c:pt idx="109">
                    <c:v>0</c:v>
                  </c:pt>
                  <c:pt idx="110">
                    <c:v>1</c:v>
                  </c:pt>
                  <c:pt idx="111">
                    <c:v>1</c:v>
                  </c:pt>
                  <c:pt idx="112">
                    <c:v>1</c:v>
                  </c:pt>
                  <c:pt idx="115">
                    <c:v>0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5">
                    <c:v>0</c:v>
                  </c:pt>
                  <c:pt idx="126">
                    <c:v>7</c:v>
                  </c:pt>
                  <c:pt idx="127">
                    <c:v>7</c:v>
                  </c:pt>
                  <c:pt idx="128">
                    <c:v>7</c:v>
                  </c:pt>
                  <c:pt idx="130">
                    <c:v>0</c:v>
                  </c:pt>
                  <c:pt idx="131">
                    <c:v>1</c:v>
                  </c:pt>
                  <c:pt idx="132">
                    <c:v>1</c:v>
                  </c:pt>
                  <c:pt idx="133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2">
                    <c:v>0</c:v>
                  </c:pt>
                  <c:pt idx="143">
                    <c:v>1</c:v>
                  </c:pt>
                  <c:pt idx="144">
                    <c:v>1</c:v>
                  </c:pt>
                  <c:pt idx="145">
                    <c:v>1</c:v>
                  </c:pt>
                  <c:pt idx="148">
                    <c:v>0</c:v>
                  </c:pt>
                  <c:pt idx="149">
                    <c:v>2</c:v>
                  </c:pt>
                  <c:pt idx="150">
                    <c:v>2</c:v>
                  </c:pt>
                  <c:pt idx="151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7">
                    <c:v>19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2">
                    <c:v>15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8">
                    <c:v>54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00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00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00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00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00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00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00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Информационное Новодмитриевское сельское поселение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Другие вопросы в области национальной экономики</c:v>
                  </c:pt>
                  <c:pt idx="84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5">
                    <c:v>Развитие малого и среднего предпринимательства на территории поселения</c:v>
                  </c:pt>
                  <c:pt idx="86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7">
                    <c:v>Закупка товаров работ и услуг для государственных (муниципальных) нужд</c:v>
                  </c:pt>
                  <c:pt idx="88">
                    <c:v>Жилищно-коммунальное хозяйство</c:v>
                  </c:pt>
                  <c:pt idx="89">
                    <c:v>Коммунальное хозяйство</c:v>
                  </c:pt>
                  <c:pt idx="90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1">
                    <c:v>Развитие водоснабжения и водоотведения</c:v>
                  </c:pt>
                  <c:pt idx="92">
                    <c:v>Мероприятия в области коммунального хозяйства</c:v>
                  </c:pt>
                  <c:pt idx="93">
                    <c:v>Закупка товаров работ и услуг для государственных (муниципальных) нужд</c:v>
                  </c:pt>
                  <c:pt idx="94">
                    <c:v>Благоустройство</c:v>
                  </c:pt>
                  <c:pt idx="95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6">
                    <c:v>Развитие, содержание и ремонт систем наружного освещения населенных пунктов</c:v>
                  </c:pt>
                  <c:pt idx="97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8">
                    <c:v>Закупка товаров работ и услуг для государственных (муниципальных) нужд</c:v>
                  </c:pt>
                  <c:pt idx="99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0">
                    <c:v>Организация ритуальных услуг и содержание мест захоронения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Поддержка местных инициатив граждан по вопросам развития территорий</c:v>
                  </c:pt>
                  <c:pt idx="106">
                    <c:v>Закупка товаров работ и услуг для государственных (муниципальных) нужд</c:v>
                  </c:pt>
                  <c:pt idx="107">
                    <c:v>Образование</c:v>
                  </c:pt>
                  <c:pt idx="108">
                    <c:v>Молодежная политика</c:v>
                  </c:pt>
                  <c:pt idx="109">
                    <c:v>Муниципальная программа "Молодежь Новодмитриевского сельского поселения Северского района "</c:v>
                  </c:pt>
                  <c:pt idx="110">
                    <c:v>Молодежь Новодмитриевского сельского поселения Северского района</c:v>
                  </c:pt>
                  <c:pt idx="111">
                    <c:v>Проведение мероприятий для детей и молодежи</c:v>
                  </c:pt>
                  <c:pt idx="112">
                    <c:v>Закупка товаров работ и услуг для государственных (муниципальных) нужд</c:v>
                  </c:pt>
                  <c:pt idx="113">
                    <c:v>Культура, кинематография </c:v>
                  </c:pt>
                  <c:pt idx="114">
                    <c:v>Культура</c:v>
                  </c:pt>
                  <c:pt idx="115">
                    <c:v>Муниципальная программа "Развитие культуры на 2018-2020 годы  в Новодмитриевском сельском поселении"</c:v>
                  </c:pt>
                  <c:pt idx="116">
                    <c:v>Развитие культуры</c:v>
                  </c:pt>
                  <c:pt idx="117">
                    <c:v>Развитие централизованной клубной системы</c:v>
                  </c:pt>
                  <c:pt idx="118">
                    <c:v>Подпрограмма "Расходы на обеспечение деятельности (оказание услуг) муниципальных учреждений"</c:v>
                  </c:pt>
                  <c:pt idx="119">
                    <c:v>Предоставление субсидий бюджетным, автономным учреждениям и иным некоммерческим организациям</c:v>
                  </c:pt>
                  <c:pt idx="120">
                    <c:v>Проведение праздничных мероприятий</c:v>
                  </c:pt>
                  <c:pt idx="121">
                    <c:v>мероприятия в сфере сохранения и развития культуры</c:v>
                  </c:pt>
                  <c:pt idx="122">
                    <c:v>Закупка товаров работ и услуг для государственных (муниципальных) нужд</c:v>
                  </c:pt>
                  <c:pt idx="123">
                    <c:v>Социальная политика</c:v>
                  </c:pt>
                  <c:pt idx="124">
                    <c:v>Пенсионное обеспечение</c:v>
                  </c:pt>
                  <c:pt idx="125">
                    <c:v>Обеспечение деятельности администрации</c:v>
                  </c:pt>
                  <c:pt idx="126">
                    <c:v>Реализация муниципальных функций, связанных с муниципальным управлением</c:v>
                  </c:pt>
                  <c:pt idx="127">
                    <c:v>Доплата к пенсиям муниципальных служащих</c:v>
                  </c:pt>
                  <c:pt idx="128">
                    <c:v>Социальное обеспечение и иные выплаты населению</c:v>
                  </c:pt>
                  <c:pt idx="129">
                    <c:v>Социальное обеспечение населения</c:v>
                  </c:pt>
                  <c:pt idx="130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1">
                    <c:v>Поддержка социально-ориентированных некоммерческих организаций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Предоставление субсидий бюджетным, автономным учреждениям и иным некоммерческим организациям</c:v>
                  </c:pt>
                  <c:pt idx="134">
                    <c:v>Физическая культура и спорт</c:v>
                  </c:pt>
                  <c:pt idx="135">
                    <c:v>Массовый спорт</c:v>
                  </c:pt>
                  <c:pt idx="136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7">
                    <c:v>Развитие  физической культуры и спорта</c:v>
                  </c:pt>
                  <c:pt idx="138">
                    <c:v>Мероприятия в области   физической культуры и спорта</c:v>
                  </c:pt>
                  <c:pt idx="13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0">
                    <c:v>Средства массовой информации</c:v>
                  </c:pt>
                  <c:pt idx="141">
                    <c:v>Периодическая печать и издательства</c:v>
                  </c:pt>
                  <c:pt idx="142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3">
                    <c:v>Информационное обеспечение и сопровождение</c:v>
                  </c:pt>
                  <c:pt idx="144">
                    <c:v>Информационное обеспечение деятельности администрации</c:v>
                  </c:pt>
                  <c:pt idx="145">
                    <c:v>Закупка товаров работ и услуг для государственных (муниципальных) нужд</c:v>
                  </c:pt>
                  <c:pt idx="146">
                    <c:v>Обслуживание государственного внутреннего и муниципального долга</c:v>
                  </c:pt>
                  <c:pt idx="147">
                    <c:v>Обслуживание государственного внутреннего и муниципального долга</c:v>
                  </c:pt>
                  <c:pt idx="148">
                    <c:v>Управление муниципальными финансами</c:v>
                  </c:pt>
                  <c:pt idx="149">
                    <c:v>Управление муниципальным долгом и муниципальными финансовыми активами Краснодарского края</c:v>
                  </c:pt>
                  <c:pt idx="150">
                    <c:v>Процентные платежи по муниципальному долгу</c:v>
                  </c:pt>
                  <c:pt idx="151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прил._3!$K$17:$K$168</c:f>
              <c:numCache>
                <c:formatCode>General</c:formatCode>
                <c:ptCount val="152"/>
                <c:pt idx="0">
                  <c:v>0</c:v>
                </c:pt>
                <c:pt idx="1">
                  <c:v>8</c:v>
                </c:pt>
                <c:pt idx="2" formatCode="0.0">
                  <c:v>28463.7</c:v>
                </c:pt>
                <c:pt idx="3" formatCode="0.0">
                  <c:v>80</c:v>
                </c:pt>
                <c:pt idx="4" formatCode="0.0">
                  <c:v>80</c:v>
                </c:pt>
                <c:pt idx="5" formatCode="0.0">
                  <c:v>10</c:v>
                </c:pt>
                <c:pt idx="6" formatCode="0.0">
                  <c:v>10</c:v>
                </c:pt>
                <c:pt idx="7" formatCode="0.0">
                  <c:v>10</c:v>
                </c:pt>
                <c:pt idx="8" formatCode="0.0">
                  <c:v>10</c:v>
                </c:pt>
                <c:pt idx="9" formatCode="0.0">
                  <c:v>10</c:v>
                </c:pt>
                <c:pt idx="10" formatCode="0.0">
                  <c:v>70</c:v>
                </c:pt>
                <c:pt idx="11" formatCode="0.0">
                  <c:v>70</c:v>
                </c:pt>
                <c:pt idx="12" formatCode="0.0">
                  <c:v>70</c:v>
                </c:pt>
                <c:pt idx="13" formatCode="0.0">
                  <c:v>70</c:v>
                </c:pt>
                <c:pt idx="14" formatCode="0.0">
                  <c:v>70</c:v>
                </c:pt>
                <c:pt idx="15" formatCode="0.0">
                  <c:v>28383.7</c:v>
                </c:pt>
                <c:pt idx="16" formatCode="0.0">
                  <c:v>11659.8</c:v>
                </c:pt>
                <c:pt idx="17" formatCode="0.0">
                  <c:v>853.1</c:v>
                </c:pt>
                <c:pt idx="18" formatCode="0.0">
                  <c:v>853.1</c:v>
                </c:pt>
                <c:pt idx="19" formatCode="0.0">
                  <c:v>853.1</c:v>
                </c:pt>
                <c:pt idx="20" formatCode="0.0">
                  <c:v>853.1</c:v>
                </c:pt>
                <c:pt idx="21" formatCode="0.0">
                  <c:v>853.1</c:v>
                </c:pt>
                <c:pt idx="22" formatCode="0.0">
                  <c:v>4862.4000000000005</c:v>
                </c:pt>
                <c:pt idx="23" formatCode="0.0">
                  <c:v>4862.4000000000005</c:v>
                </c:pt>
                <c:pt idx="24" formatCode="0.0">
                  <c:v>4800</c:v>
                </c:pt>
                <c:pt idx="25" formatCode="0.0">
                  <c:v>4800</c:v>
                </c:pt>
                <c:pt idx="26" formatCode="0.0">
                  <c:v>3507.5</c:v>
                </c:pt>
                <c:pt idx="27" formatCode="0.0">
                  <c:v>1256.4000000000001</c:v>
                </c:pt>
                <c:pt idx="28" formatCode="0.0">
                  <c:v>36.1</c:v>
                </c:pt>
                <c:pt idx="29" formatCode="0.0">
                  <c:v>3.8</c:v>
                </c:pt>
                <c:pt idx="30" formatCode="0.0">
                  <c:v>3.8</c:v>
                </c:pt>
                <c:pt idx="31" formatCode="0.0">
                  <c:v>3.8</c:v>
                </c:pt>
                <c:pt idx="32" formatCode="0.0">
                  <c:v>58.6</c:v>
                </c:pt>
                <c:pt idx="33" formatCode="0.0">
                  <c:v>21.4</c:v>
                </c:pt>
                <c:pt idx="34" formatCode="0.0">
                  <c:v>21.4</c:v>
                </c:pt>
                <c:pt idx="35" formatCode="0.0">
                  <c:v>37.200000000000003</c:v>
                </c:pt>
                <c:pt idx="36" formatCode="0.0">
                  <c:v>37.200000000000003</c:v>
                </c:pt>
                <c:pt idx="37" formatCode="0.0">
                  <c:v>10</c:v>
                </c:pt>
                <c:pt idx="38" formatCode="0.0">
                  <c:v>10</c:v>
                </c:pt>
                <c:pt idx="39" formatCode="0.0">
                  <c:v>10</c:v>
                </c:pt>
                <c:pt idx="40" formatCode="0.0">
                  <c:v>10</c:v>
                </c:pt>
                <c:pt idx="41" formatCode="0.0">
                  <c:v>10</c:v>
                </c:pt>
                <c:pt idx="42" formatCode="0.0">
                  <c:v>5934.2999999999993</c:v>
                </c:pt>
                <c:pt idx="43" formatCode="0.0">
                  <c:v>14.4</c:v>
                </c:pt>
                <c:pt idx="44" formatCode="0.0">
                  <c:v>14.4</c:v>
                </c:pt>
                <c:pt idx="45" formatCode="0.0">
                  <c:v>14.4</c:v>
                </c:pt>
                <c:pt idx="46" formatCode="0.0">
                  <c:v>14.4</c:v>
                </c:pt>
                <c:pt idx="47" formatCode="0.0">
                  <c:v>204.5</c:v>
                </c:pt>
                <c:pt idx="48" formatCode="0.0">
                  <c:v>204.5</c:v>
                </c:pt>
                <c:pt idx="49" formatCode="0.0">
                  <c:v>204.5</c:v>
                </c:pt>
                <c:pt idx="50" formatCode="0.0">
                  <c:v>204.5</c:v>
                </c:pt>
                <c:pt idx="51" formatCode="0.0">
                  <c:v>5715.4</c:v>
                </c:pt>
                <c:pt idx="52" formatCode="0.0">
                  <c:v>5715.4</c:v>
                </c:pt>
                <c:pt idx="53" formatCode="0.0">
                  <c:v>5715.4</c:v>
                </c:pt>
                <c:pt idx="54" formatCode="0.0">
                  <c:v>243</c:v>
                </c:pt>
                <c:pt idx="55" formatCode="0.0">
                  <c:v>243</c:v>
                </c:pt>
                <c:pt idx="56" formatCode="0.0">
                  <c:v>243</c:v>
                </c:pt>
                <c:pt idx="57" formatCode="0.0">
                  <c:v>243</c:v>
                </c:pt>
                <c:pt idx="58" formatCode="0.0">
                  <c:v>243</c:v>
                </c:pt>
                <c:pt idx="59" formatCode="0.0">
                  <c:v>243</c:v>
                </c:pt>
                <c:pt idx="60" formatCode="0.0">
                  <c:v>64.599999999999994</c:v>
                </c:pt>
                <c:pt idx="61" formatCode="0.0">
                  <c:v>44.6</c:v>
                </c:pt>
                <c:pt idx="62" formatCode="0.0">
                  <c:v>44.6</c:v>
                </c:pt>
                <c:pt idx="63" formatCode="0.0">
                  <c:v>44.6</c:v>
                </c:pt>
                <c:pt idx="64" formatCode="0.0">
                  <c:v>34.6</c:v>
                </c:pt>
                <c:pt idx="65" formatCode="0.0">
                  <c:v>34.6</c:v>
                </c:pt>
                <c:pt idx="66" formatCode="0.0">
                  <c:v>10</c:v>
                </c:pt>
                <c:pt idx="67" formatCode="0.0">
                  <c:v>20</c:v>
                </c:pt>
                <c:pt idx="68" formatCode="0.0">
                  <c:v>20</c:v>
                </c:pt>
                <c:pt idx="69" formatCode="0.0">
                  <c:v>20</c:v>
                </c:pt>
                <c:pt idx="70" formatCode="0.0">
                  <c:v>20</c:v>
                </c:pt>
                <c:pt idx="71" formatCode="0.0">
                  <c:v>20</c:v>
                </c:pt>
                <c:pt idx="72" formatCode="0.0">
                  <c:v>5641.6</c:v>
                </c:pt>
                <c:pt idx="73" formatCode="0.0">
                  <c:v>5446.6</c:v>
                </c:pt>
                <c:pt idx="74" formatCode="0.0">
                  <c:v>5446.6</c:v>
                </c:pt>
                <c:pt idx="75" formatCode="0.0">
                  <c:v>5446.6</c:v>
                </c:pt>
                <c:pt idx="76" formatCode="0.0">
                  <c:v>5446.6</c:v>
                </c:pt>
                <c:pt idx="77" formatCode="0.0">
                  <c:v>5446.6</c:v>
                </c:pt>
                <c:pt idx="78" formatCode="0.0">
                  <c:v>185</c:v>
                </c:pt>
                <c:pt idx="79" formatCode="0.0">
                  <c:v>185</c:v>
                </c:pt>
                <c:pt idx="80" formatCode="0.0">
                  <c:v>185</c:v>
                </c:pt>
                <c:pt idx="81" formatCode="0.0">
                  <c:v>185</c:v>
                </c:pt>
                <c:pt idx="82" formatCode="0.0">
                  <c:v>185</c:v>
                </c:pt>
                <c:pt idx="83" formatCode="0.0">
                  <c:v>10</c:v>
                </c:pt>
                <c:pt idx="84" formatCode="0.0">
                  <c:v>10</c:v>
                </c:pt>
                <c:pt idx="85" formatCode="0.0">
                  <c:v>10</c:v>
                </c:pt>
                <c:pt idx="86" formatCode="0.0">
                  <c:v>10</c:v>
                </c:pt>
                <c:pt idx="87" formatCode="0.0">
                  <c:v>10</c:v>
                </c:pt>
                <c:pt idx="88" formatCode="0.0">
                  <c:v>4990.3999999999996</c:v>
                </c:pt>
                <c:pt idx="89" formatCode="0.0">
                  <c:v>1083.9000000000001</c:v>
                </c:pt>
                <c:pt idx="90" formatCode="0.0">
                  <c:v>1083.9000000000001</c:v>
                </c:pt>
                <c:pt idx="91" formatCode="0.0">
                  <c:v>1083.9000000000001</c:v>
                </c:pt>
                <c:pt idx="92" formatCode="0.0">
                  <c:v>1083.9000000000001</c:v>
                </c:pt>
                <c:pt idx="93" formatCode="0.0">
                  <c:v>1083.9000000000001</c:v>
                </c:pt>
                <c:pt idx="94" formatCode="0.0">
                  <c:v>3906.5</c:v>
                </c:pt>
                <c:pt idx="95" formatCode="0.0">
                  <c:v>3906.5</c:v>
                </c:pt>
                <c:pt idx="96" formatCode="0.0">
                  <c:v>840</c:v>
                </c:pt>
                <c:pt idx="97" formatCode="0.0">
                  <c:v>840</c:v>
                </c:pt>
                <c:pt idx="98" formatCode="0.0">
                  <c:v>840</c:v>
                </c:pt>
                <c:pt idx="99" formatCode="0.0">
                  <c:v>396.8</c:v>
                </c:pt>
                <c:pt idx="100" formatCode="0.0">
                  <c:v>396.8</c:v>
                </c:pt>
                <c:pt idx="101" formatCode="0.0">
                  <c:v>396.8</c:v>
                </c:pt>
                <c:pt idx="102" formatCode="0.0">
                  <c:v>2669.7</c:v>
                </c:pt>
                <c:pt idx="103" formatCode="0.0">
                  <c:v>181</c:v>
                </c:pt>
                <c:pt idx="104" formatCode="0.0">
                  <c:v>181</c:v>
                </c:pt>
                <c:pt idx="105" formatCode="0.0">
                  <c:v>2488.6999999999998</c:v>
                </c:pt>
                <c:pt idx="106" formatCode="0.0">
                  <c:v>2488.6999999999998</c:v>
                </c:pt>
                <c:pt idx="107" formatCode="0.0">
                  <c:v>9.6999999999999993</c:v>
                </c:pt>
                <c:pt idx="108" formatCode="0.0">
                  <c:v>9.6999999999999993</c:v>
                </c:pt>
                <c:pt idx="109" formatCode="0.0">
                  <c:v>9.6999999999999993</c:v>
                </c:pt>
                <c:pt idx="110" formatCode="0.0">
                  <c:v>9.6999999999999993</c:v>
                </c:pt>
                <c:pt idx="111" formatCode="0.0">
                  <c:v>9.6999999999999993</c:v>
                </c:pt>
                <c:pt idx="112" formatCode="0.0">
                  <c:v>9.6999999999999993</c:v>
                </c:pt>
                <c:pt idx="113" formatCode="0.0">
                  <c:v>5115.8</c:v>
                </c:pt>
                <c:pt idx="114" formatCode="0.0">
                  <c:v>5115.8</c:v>
                </c:pt>
                <c:pt idx="115" formatCode="0.0">
                  <c:v>5086.2</c:v>
                </c:pt>
                <c:pt idx="116" formatCode="0.0">
                  <c:v>5086.2</c:v>
                </c:pt>
                <c:pt idx="117" formatCode="0.0">
                  <c:v>5086.2</c:v>
                </c:pt>
                <c:pt idx="118" formatCode="0.0">
                  <c:v>5086.2</c:v>
                </c:pt>
                <c:pt idx="119" formatCode="0.0">
                  <c:v>5086.2</c:v>
                </c:pt>
                <c:pt idx="120" formatCode="0.0">
                  <c:v>29.6</c:v>
                </c:pt>
                <c:pt idx="121" formatCode="0.0">
                  <c:v>29.6</c:v>
                </c:pt>
                <c:pt idx="122" formatCode="0.0">
                  <c:v>29.6</c:v>
                </c:pt>
                <c:pt idx="123" formatCode="0.0">
                  <c:v>441.3</c:v>
                </c:pt>
                <c:pt idx="124" formatCode="0.0">
                  <c:v>421.3</c:v>
                </c:pt>
                <c:pt idx="125" formatCode="0.0">
                  <c:v>421.3</c:v>
                </c:pt>
                <c:pt idx="126" formatCode="0.0">
                  <c:v>421.3</c:v>
                </c:pt>
                <c:pt idx="127" formatCode="0.0">
                  <c:v>421.3</c:v>
                </c:pt>
                <c:pt idx="128" formatCode="0.0">
                  <c:v>421.3</c:v>
                </c:pt>
                <c:pt idx="129" formatCode="0.0">
                  <c:v>20</c:v>
                </c:pt>
                <c:pt idx="130" formatCode="0.0">
                  <c:v>20</c:v>
                </c:pt>
                <c:pt idx="132" formatCode="0.0">
                  <c:v>20</c:v>
                </c:pt>
                <c:pt idx="133" formatCode="0.0">
                  <c:v>20</c:v>
                </c:pt>
                <c:pt idx="134" formatCode="0.0">
                  <c:v>66.5</c:v>
                </c:pt>
                <c:pt idx="135" formatCode="0.0">
                  <c:v>66.5</c:v>
                </c:pt>
                <c:pt idx="136" formatCode="0.0">
                  <c:v>66.5</c:v>
                </c:pt>
                <c:pt idx="137" formatCode="0.0">
                  <c:v>66.5</c:v>
                </c:pt>
                <c:pt idx="138" formatCode="0.0">
                  <c:v>66.5</c:v>
                </c:pt>
                <c:pt idx="139" formatCode="0.0">
                  <c:v>66.5</c:v>
                </c:pt>
                <c:pt idx="140" formatCode="0.0">
                  <c:v>150</c:v>
                </c:pt>
                <c:pt idx="141" formatCode="0.0">
                  <c:v>150</c:v>
                </c:pt>
                <c:pt idx="142" formatCode="0.0">
                  <c:v>150</c:v>
                </c:pt>
                <c:pt idx="143" formatCode="0.0">
                  <c:v>150</c:v>
                </c:pt>
                <c:pt idx="144" formatCode="0.0">
                  <c:v>150</c:v>
                </c:pt>
                <c:pt idx="145" formatCode="0.0">
                  <c:v>150</c:v>
                </c:pt>
                <c:pt idx="146" formatCode="0.0">
                  <c:v>1</c:v>
                </c:pt>
                <c:pt idx="147" formatCode="0.0">
                  <c:v>1</c:v>
                </c:pt>
                <c:pt idx="148" formatCode="0.0">
                  <c:v>1</c:v>
                </c:pt>
                <c:pt idx="149" formatCode="0.0">
                  <c:v>1</c:v>
                </c:pt>
                <c:pt idx="150" formatCode="0.0">
                  <c:v>1</c:v>
                </c:pt>
                <c:pt idx="151" formatCode="0.0">
                  <c:v>1</c:v>
                </c:pt>
              </c:numCache>
            </c:numRef>
          </c:val>
        </c:ser>
        <c:ser>
          <c:idx val="1"/>
          <c:order val="1"/>
          <c:tx>
            <c:strRef>
              <c:f>прил._3!$L$16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прил._3!$A$17:$J$168</c:f>
              <c:multiLvlStrCache>
                <c:ptCount val="152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2">
                    <c:v>200</c:v>
                  </c:pt>
                  <c:pt idx="87">
                    <c:v>200</c:v>
                  </c:pt>
                  <c:pt idx="93">
                    <c:v>200</c:v>
                  </c:pt>
                  <c:pt idx="98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6">
                    <c:v>200</c:v>
                  </c:pt>
                  <c:pt idx="112">
                    <c:v>200</c:v>
                  </c:pt>
                  <c:pt idx="119">
                    <c:v>600</c:v>
                  </c:pt>
                  <c:pt idx="122">
                    <c:v>200</c:v>
                  </c:pt>
                  <c:pt idx="128">
                    <c:v>300</c:v>
                  </c:pt>
                  <c:pt idx="133">
                    <c:v>600</c:v>
                  </c:pt>
                  <c:pt idx="139">
                    <c:v>100</c:v>
                  </c:pt>
                  <c:pt idx="145">
                    <c:v>200</c:v>
                  </c:pt>
                  <c:pt idx="151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00000</c:v>
                  </c:pt>
                  <c:pt idx="86">
                    <c:v>10300</c:v>
                  </c:pt>
                  <c:pt idx="87">
                    <c:v>10300</c:v>
                  </c:pt>
                  <c:pt idx="90">
                    <c:v>00000</c:v>
                  </c:pt>
                  <c:pt idx="91">
                    <c:v>00000</c:v>
                  </c:pt>
                  <c:pt idx="92">
                    <c:v>10480</c:v>
                  </c:pt>
                  <c:pt idx="93">
                    <c:v>10480</c:v>
                  </c:pt>
                  <c:pt idx="95">
                    <c:v>00000</c:v>
                  </c:pt>
                  <c:pt idx="96">
                    <c:v>00000</c:v>
                  </c:pt>
                  <c:pt idx="97">
                    <c:v>10410</c:v>
                  </c:pt>
                  <c:pt idx="98">
                    <c:v>10410</c:v>
                  </c:pt>
                  <c:pt idx="99">
                    <c:v>00000</c:v>
                  </c:pt>
                  <c:pt idx="100">
                    <c:v>10430</c:v>
                  </c:pt>
                  <c:pt idx="101">
                    <c:v>10430</c:v>
                  </c:pt>
                  <c:pt idx="102">
                    <c:v>00000</c:v>
                  </c:pt>
                  <c:pt idx="103">
                    <c:v>10450</c:v>
                  </c:pt>
                  <c:pt idx="104">
                    <c:v>10450</c:v>
                  </c:pt>
                  <c:pt idx="105">
                    <c:v>20110</c:v>
                  </c:pt>
                  <c:pt idx="106">
                    <c:v>20110</c:v>
                  </c:pt>
                  <c:pt idx="109">
                    <c:v>00000</c:v>
                  </c:pt>
                  <c:pt idx="110">
                    <c:v>00000</c:v>
                  </c:pt>
                  <c:pt idx="111">
                    <c:v>10520</c:v>
                  </c:pt>
                  <c:pt idx="112">
                    <c:v>10520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00590</c:v>
                  </c:pt>
                  <c:pt idx="119">
                    <c:v>00590</c:v>
                  </c:pt>
                  <c:pt idx="120">
                    <c:v>0000</c:v>
                  </c:pt>
                  <c:pt idx="121">
                    <c:v>10550</c:v>
                  </c:pt>
                  <c:pt idx="122">
                    <c:v>10550</c:v>
                  </c:pt>
                  <c:pt idx="125">
                    <c:v>00000</c:v>
                  </c:pt>
                  <c:pt idx="126">
                    <c:v>00000</c:v>
                  </c:pt>
                  <c:pt idx="127">
                    <c:v>10030</c:v>
                  </c:pt>
                  <c:pt idx="128">
                    <c:v>10030</c:v>
                  </c:pt>
                  <c:pt idx="130">
                    <c:v>00000</c:v>
                  </c:pt>
                  <c:pt idx="131">
                    <c:v>00000</c:v>
                  </c:pt>
                  <c:pt idx="132">
                    <c:v>10590</c:v>
                  </c:pt>
                  <c:pt idx="133">
                    <c:v>10590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10570</c:v>
                  </c:pt>
                  <c:pt idx="139">
                    <c:v>10570</c:v>
                  </c:pt>
                  <c:pt idx="142">
                    <c:v>00000</c:v>
                  </c:pt>
                  <c:pt idx="143">
                    <c:v>00000</c:v>
                  </c:pt>
                  <c:pt idx="144">
                    <c:v>10600</c:v>
                  </c:pt>
                  <c:pt idx="145">
                    <c:v>10600</c:v>
                  </c:pt>
                  <c:pt idx="148">
                    <c:v>00000</c:v>
                  </c:pt>
                  <c:pt idx="149">
                    <c:v>00000</c:v>
                  </c:pt>
                  <c:pt idx="150">
                    <c:v>10090</c:v>
                  </c:pt>
                  <c:pt idx="151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1">
                    <c:v>01</c:v>
                  </c:pt>
                  <c:pt idx="112">
                    <c:v>01</c:v>
                  </c:pt>
                  <c:pt idx="115">
                    <c:v>00</c:v>
                  </c:pt>
                  <c:pt idx="116">
                    <c:v>00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03</c:v>
                  </c:pt>
                  <c:pt idx="139">
                    <c:v>03</c:v>
                  </c:pt>
                  <c:pt idx="142">
                    <c:v>00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0</c:v>
                  </c:pt>
                  <c:pt idx="85">
                    <c:v>1</c:v>
                  </c:pt>
                  <c:pt idx="86">
                    <c:v>1</c:v>
                  </c:pt>
                  <c:pt idx="87">
                    <c:v>1</c:v>
                  </c:pt>
                  <c:pt idx="90">
                    <c:v>0</c:v>
                  </c:pt>
                  <c:pt idx="91">
                    <c:v>2</c:v>
                  </c:pt>
                  <c:pt idx="92">
                    <c:v>2</c:v>
                  </c:pt>
                  <c:pt idx="93">
                    <c:v>2</c:v>
                  </c:pt>
                  <c:pt idx="95">
                    <c:v>0</c:v>
                  </c:pt>
                  <c:pt idx="96">
                    <c:v>1</c:v>
                  </c:pt>
                  <c:pt idx="97">
                    <c:v>1</c:v>
                  </c:pt>
                  <c:pt idx="98">
                    <c:v>1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4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6">
                    <c:v>4</c:v>
                  </c:pt>
                  <c:pt idx="109">
                    <c:v>0</c:v>
                  </c:pt>
                  <c:pt idx="110">
                    <c:v>1</c:v>
                  </c:pt>
                  <c:pt idx="111">
                    <c:v>1</c:v>
                  </c:pt>
                  <c:pt idx="112">
                    <c:v>1</c:v>
                  </c:pt>
                  <c:pt idx="115">
                    <c:v>0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5">
                    <c:v>0</c:v>
                  </c:pt>
                  <c:pt idx="126">
                    <c:v>7</c:v>
                  </c:pt>
                  <c:pt idx="127">
                    <c:v>7</c:v>
                  </c:pt>
                  <c:pt idx="128">
                    <c:v>7</c:v>
                  </c:pt>
                  <c:pt idx="130">
                    <c:v>0</c:v>
                  </c:pt>
                  <c:pt idx="131">
                    <c:v>1</c:v>
                  </c:pt>
                  <c:pt idx="132">
                    <c:v>1</c:v>
                  </c:pt>
                  <c:pt idx="133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2">
                    <c:v>0</c:v>
                  </c:pt>
                  <c:pt idx="143">
                    <c:v>1</c:v>
                  </c:pt>
                  <c:pt idx="144">
                    <c:v>1</c:v>
                  </c:pt>
                  <c:pt idx="145">
                    <c:v>1</c:v>
                  </c:pt>
                  <c:pt idx="148">
                    <c:v>0</c:v>
                  </c:pt>
                  <c:pt idx="149">
                    <c:v>2</c:v>
                  </c:pt>
                  <c:pt idx="150">
                    <c:v>2</c:v>
                  </c:pt>
                  <c:pt idx="151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7">
                    <c:v>19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2">
                    <c:v>15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8">
                    <c:v>54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00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00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00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00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00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00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00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Информационное Новодмитриевское сельское поселение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Другие вопросы в области национальной экономики</c:v>
                  </c:pt>
                  <c:pt idx="84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5">
                    <c:v>Развитие малого и среднего предпринимательства на территории поселения</c:v>
                  </c:pt>
                  <c:pt idx="86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7">
                    <c:v>Закупка товаров работ и услуг для государственных (муниципальных) нужд</c:v>
                  </c:pt>
                  <c:pt idx="88">
                    <c:v>Жилищно-коммунальное хозяйство</c:v>
                  </c:pt>
                  <c:pt idx="89">
                    <c:v>Коммунальное хозяйство</c:v>
                  </c:pt>
                  <c:pt idx="90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1">
                    <c:v>Развитие водоснабжения и водоотведения</c:v>
                  </c:pt>
                  <c:pt idx="92">
                    <c:v>Мероприятия в области коммунального хозяйства</c:v>
                  </c:pt>
                  <c:pt idx="93">
                    <c:v>Закупка товаров работ и услуг для государственных (муниципальных) нужд</c:v>
                  </c:pt>
                  <c:pt idx="94">
                    <c:v>Благоустройство</c:v>
                  </c:pt>
                  <c:pt idx="95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6">
                    <c:v>Развитие, содержание и ремонт систем наружного освещения населенных пунктов</c:v>
                  </c:pt>
                  <c:pt idx="97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8">
                    <c:v>Закупка товаров работ и услуг для государственных (муниципальных) нужд</c:v>
                  </c:pt>
                  <c:pt idx="99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0">
                    <c:v>Организация ритуальных услуг и содержание мест захоронения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Поддержка местных инициатив граждан по вопросам развития территорий</c:v>
                  </c:pt>
                  <c:pt idx="106">
                    <c:v>Закупка товаров работ и услуг для государственных (муниципальных) нужд</c:v>
                  </c:pt>
                  <c:pt idx="107">
                    <c:v>Образование</c:v>
                  </c:pt>
                  <c:pt idx="108">
                    <c:v>Молодежная политика</c:v>
                  </c:pt>
                  <c:pt idx="109">
                    <c:v>Муниципальная программа "Молодежь Новодмитриевского сельского поселения Северского района "</c:v>
                  </c:pt>
                  <c:pt idx="110">
                    <c:v>Молодежь Новодмитриевского сельского поселения Северского района</c:v>
                  </c:pt>
                  <c:pt idx="111">
                    <c:v>Проведение мероприятий для детей и молодежи</c:v>
                  </c:pt>
                  <c:pt idx="112">
                    <c:v>Закупка товаров работ и услуг для государственных (муниципальных) нужд</c:v>
                  </c:pt>
                  <c:pt idx="113">
                    <c:v>Культура, кинематография </c:v>
                  </c:pt>
                  <c:pt idx="114">
                    <c:v>Культура</c:v>
                  </c:pt>
                  <c:pt idx="115">
                    <c:v>Муниципальная программа "Развитие культуры на 2018-2020 годы  в Новодмитриевском сельском поселении"</c:v>
                  </c:pt>
                  <c:pt idx="116">
                    <c:v>Развитие культуры</c:v>
                  </c:pt>
                  <c:pt idx="117">
                    <c:v>Развитие централизованной клубной системы</c:v>
                  </c:pt>
                  <c:pt idx="118">
                    <c:v>Подпрограмма "Расходы на обеспечение деятельности (оказание услуг) муниципальных учреждений"</c:v>
                  </c:pt>
                  <c:pt idx="119">
                    <c:v>Предоставление субсидий бюджетным, автономным учреждениям и иным некоммерческим организациям</c:v>
                  </c:pt>
                  <c:pt idx="120">
                    <c:v>Проведение праздничных мероприятий</c:v>
                  </c:pt>
                  <c:pt idx="121">
                    <c:v>мероприятия в сфере сохранения и развития культуры</c:v>
                  </c:pt>
                  <c:pt idx="122">
                    <c:v>Закупка товаров работ и услуг для государственных (муниципальных) нужд</c:v>
                  </c:pt>
                  <c:pt idx="123">
                    <c:v>Социальная политика</c:v>
                  </c:pt>
                  <c:pt idx="124">
                    <c:v>Пенсионное обеспечение</c:v>
                  </c:pt>
                  <c:pt idx="125">
                    <c:v>Обеспечение деятельности администрации</c:v>
                  </c:pt>
                  <c:pt idx="126">
                    <c:v>Реализация муниципальных функций, связанных с муниципальным управлением</c:v>
                  </c:pt>
                  <c:pt idx="127">
                    <c:v>Доплата к пенсиям муниципальных служащих</c:v>
                  </c:pt>
                  <c:pt idx="128">
                    <c:v>Социальное обеспечение и иные выплаты населению</c:v>
                  </c:pt>
                  <c:pt idx="129">
                    <c:v>Социальное обеспечение населения</c:v>
                  </c:pt>
                  <c:pt idx="130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1">
                    <c:v>Поддержка социально-ориентированных некоммерческих организаций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Предоставление субсидий бюджетным, автономным учреждениям и иным некоммерческим организациям</c:v>
                  </c:pt>
                  <c:pt idx="134">
                    <c:v>Физическая культура и спорт</c:v>
                  </c:pt>
                  <c:pt idx="135">
                    <c:v>Массовый спорт</c:v>
                  </c:pt>
                  <c:pt idx="136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7">
                    <c:v>Развитие  физической культуры и спорта</c:v>
                  </c:pt>
                  <c:pt idx="138">
                    <c:v>Мероприятия в области   физической культуры и спорта</c:v>
                  </c:pt>
                  <c:pt idx="13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0">
                    <c:v>Средства массовой информации</c:v>
                  </c:pt>
                  <c:pt idx="141">
                    <c:v>Периодическая печать и издательства</c:v>
                  </c:pt>
                  <c:pt idx="142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3">
                    <c:v>Информационное обеспечение и сопровождение</c:v>
                  </c:pt>
                  <c:pt idx="144">
                    <c:v>Информационное обеспечение деятельности администрации</c:v>
                  </c:pt>
                  <c:pt idx="145">
                    <c:v>Закупка товаров работ и услуг для государственных (муниципальных) нужд</c:v>
                  </c:pt>
                  <c:pt idx="146">
                    <c:v>Обслуживание государственного внутреннего и муниципального долга</c:v>
                  </c:pt>
                  <c:pt idx="147">
                    <c:v>Обслуживание государственного внутреннего и муниципального долга</c:v>
                  </c:pt>
                  <c:pt idx="148">
                    <c:v>Управление муниципальными финансами</c:v>
                  </c:pt>
                  <c:pt idx="149">
                    <c:v>Управление муниципальным долгом и муниципальными финансовыми активами Краснодарского края</c:v>
                  </c:pt>
                  <c:pt idx="150">
                    <c:v>Процентные платежи по муниципальному долгу</c:v>
                  </c:pt>
                  <c:pt idx="151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прил._3!$L$17:$L$168</c:f>
              <c:numCache>
                <c:formatCode>m/d/yyyy</c:formatCode>
                <c:ptCount val="152"/>
                <c:pt idx="34" formatCode="General">
                  <c:v>-26.8</c:v>
                </c:pt>
                <c:pt idx="53" formatCode="General">
                  <c:v>26.8</c:v>
                </c:pt>
                <c:pt idx="101" formatCode="General">
                  <c:v>50.8</c:v>
                </c:pt>
                <c:pt idx="128" formatCode="General">
                  <c:v>5.0999999999999996</c:v>
                </c:pt>
                <c:pt idx="139" formatCode="General">
                  <c:v>-55.9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5490416"/>
        <c:axId val="225490976"/>
      </c:barChart>
      <c:catAx>
        <c:axId val="22549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5490976"/>
        <c:crosses val="autoZero"/>
        <c:auto val="1"/>
        <c:lblAlgn val="ctr"/>
        <c:lblOffset val="100"/>
        <c:noMultiLvlLbl val="0"/>
      </c:catAx>
      <c:valAx>
        <c:axId val="22549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5490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2456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48;&#1053;.&#1054;&#1058;&#1044;&#1045;&#1051;/&#1057;&#1077;&#1089;&#1089;&#1080;&#1080;2020&#1075;&#1086;&#1076;/&#1089;&#1077;&#1089;&#1089;&#1080;&#1103;%20&#1084;&#1072;&#1081;/&#1055;&#1088;&#1086;&#1077;&#1082;&#1090;%20&#1073;&#1102;&#1076;&#1078;&#1077;&#1090;&#1072;%20&#1085;&#1072;%202020&#1084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(2)"/>
      <sheetName val="Прил 1"/>
      <sheetName val="Прил2"/>
      <sheetName val="Прил 4 (2)"/>
      <sheetName val="прил1"/>
      <sheetName val="прил.2"/>
      <sheetName val="прил._3"/>
      <sheetName val="Прил 6"/>
      <sheetName val="прил 9"/>
      <sheetName val="Прил 10+"/>
      <sheetName val="Заимст 11"/>
      <sheetName val="Гарант 12"/>
      <sheetName val="нормативы 13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K126">
            <v>9.6999999999999993</v>
          </cell>
        </row>
        <row r="127">
          <cell r="K127">
            <v>9.6999999999999993</v>
          </cell>
        </row>
        <row r="128">
          <cell r="K128">
            <v>9.6999999999999993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253" t="s">
        <v>209</v>
      </c>
    </row>
    <row r="2" spans="1:2" ht="15.75" x14ac:dyDescent="0.25">
      <c r="B2" s="253" t="s">
        <v>0</v>
      </c>
    </row>
    <row r="3" spans="1:2" ht="15.75" x14ac:dyDescent="0.25">
      <c r="A3" s="273"/>
      <c r="B3" s="253" t="s">
        <v>1</v>
      </c>
    </row>
    <row r="4" spans="1:2" ht="15.75" x14ac:dyDescent="0.25">
      <c r="B4" s="253" t="s">
        <v>2</v>
      </c>
    </row>
    <row r="5" spans="1:2" x14ac:dyDescent="0.25">
      <c r="B5" s="270" t="s">
        <v>464</v>
      </c>
    </row>
    <row r="6" spans="1:2" x14ac:dyDescent="0.25">
      <c r="B6" s="270"/>
    </row>
    <row r="7" spans="1:2" ht="63" customHeight="1" x14ac:dyDescent="0.3">
      <c r="A7" s="514" t="s">
        <v>233</v>
      </c>
      <c r="B7" s="514"/>
    </row>
    <row r="8" spans="1:2" ht="60" customHeight="1" x14ac:dyDescent="0.25">
      <c r="A8" s="515" t="s">
        <v>234</v>
      </c>
      <c r="B8" s="515"/>
    </row>
    <row r="9" spans="1:2" ht="16.5" customHeight="1" thickBot="1" x14ac:dyDescent="0.3">
      <c r="A9" s="388">
        <v>1</v>
      </c>
      <c r="B9" s="388">
        <v>2</v>
      </c>
    </row>
    <row r="10" spans="1:2" ht="19.5" customHeight="1" thickBot="1" x14ac:dyDescent="0.3">
      <c r="A10" s="516" t="s">
        <v>235</v>
      </c>
      <c r="B10" s="517"/>
    </row>
    <row r="11" spans="1:2" ht="56.25" x14ac:dyDescent="0.25">
      <c r="A11" s="389" t="s">
        <v>370</v>
      </c>
      <c r="B11" s="390" t="s">
        <v>404</v>
      </c>
    </row>
    <row r="12" spans="1:2" ht="37.5" x14ac:dyDescent="0.25">
      <c r="A12" s="391" t="s">
        <v>217</v>
      </c>
      <c r="B12" s="402" t="s">
        <v>405</v>
      </c>
    </row>
    <row r="13" spans="1:2" ht="18.75" x14ac:dyDescent="0.25">
      <c r="A13" s="391" t="s">
        <v>214</v>
      </c>
      <c r="B13" s="402" t="s">
        <v>213</v>
      </c>
    </row>
    <row r="14" spans="1:2" ht="18.75" x14ac:dyDescent="0.25">
      <c r="A14" s="391" t="s">
        <v>236</v>
      </c>
      <c r="B14" s="402" t="s">
        <v>237</v>
      </c>
    </row>
    <row r="15" spans="1:2" ht="56.25" x14ac:dyDescent="0.25">
      <c r="A15" s="391" t="s">
        <v>308</v>
      </c>
      <c r="B15" s="3" t="s">
        <v>406</v>
      </c>
    </row>
    <row r="16" spans="1:2" ht="89.25" customHeight="1" x14ac:dyDescent="0.25">
      <c r="A16" s="391" t="s">
        <v>310</v>
      </c>
      <c r="B16" s="3" t="s">
        <v>467</v>
      </c>
    </row>
    <row r="17" spans="1:2" ht="75" x14ac:dyDescent="0.25">
      <c r="A17" s="391" t="s">
        <v>407</v>
      </c>
      <c r="B17" s="3" t="s">
        <v>408</v>
      </c>
    </row>
    <row r="18" spans="1:2" ht="37.5" x14ac:dyDescent="0.25">
      <c r="A18" s="391" t="s">
        <v>409</v>
      </c>
      <c r="B18" s="3" t="s">
        <v>410</v>
      </c>
    </row>
    <row r="19" spans="1:2" ht="56.25" x14ac:dyDescent="0.25">
      <c r="A19" s="391" t="s">
        <v>411</v>
      </c>
      <c r="B19" s="3" t="s">
        <v>412</v>
      </c>
    </row>
    <row r="20" spans="1:2" ht="75" x14ac:dyDescent="0.25">
      <c r="A20" s="391" t="s">
        <v>413</v>
      </c>
      <c r="B20" s="3" t="s">
        <v>414</v>
      </c>
    </row>
    <row r="21" spans="1:2" ht="37.5" x14ac:dyDescent="0.25">
      <c r="A21" s="391" t="s">
        <v>415</v>
      </c>
      <c r="B21" s="3" t="s">
        <v>416</v>
      </c>
    </row>
    <row r="22" spans="1:2" ht="75" x14ac:dyDescent="0.25">
      <c r="A22" s="391" t="s">
        <v>417</v>
      </c>
      <c r="B22" s="3" t="s">
        <v>418</v>
      </c>
    </row>
    <row r="23" spans="1:2" ht="56.25" x14ac:dyDescent="0.25">
      <c r="A23" s="391" t="s">
        <v>419</v>
      </c>
      <c r="B23" s="3" t="s">
        <v>420</v>
      </c>
    </row>
    <row r="24" spans="1:2" ht="37.5" x14ac:dyDescent="0.25">
      <c r="A24" s="391" t="s">
        <v>238</v>
      </c>
      <c r="B24" s="3" t="s">
        <v>239</v>
      </c>
    </row>
    <row r="25" spans="1:2" ht="37.5" x14ac:dyDescent="0.25">
      <c r="A25" s="391" t="s">
        <v>240</v>
      </c>
      <c r="B25" s="3" t="s">
        <v>241</v>
      </c>
    </row>
    <row r="26" spans="1:2" ht="18.75" x14ac:dyDescent="0.25">
      <c r="A26" s="391" t="s">
        <v>242</v>
      </c>
      <c r="B26" s="402" t="s">
        <v>243</v>
      </c>
    </row>
    <row r="27" spans="1:2" ht="93.75" x14ac:dyDescent="0.25">
      <c r="A27" s="391" t="s">
        <v>421</v>
      </c>
      <c r="B27" s="402" t="s">
        <v>422</v>
      </c>
    </row>
    <row r="28" spans="1:2" ht="75" x14ac:dyDescent="0.25">
      <c r="A28" s="403" t="s">
        <v>423</v>
      </c>
      <c r="B28" s="403" t="s">
        <v>424</v>
      </c>
    </row>
    <row r="29" spans="1:2" s="273" customFormat="1" ht="75" x14ac:dyDescent="0.3">
      <c r="A29" s="392" t="s">
        <v>425</v>
      </c>
      <c r="B29" s="392" t="s">
        <v>426</v>
      </c>
    </row>
    <row r="30" spans="1:2" ht="37.5" x14ac:dyDescent="0.3">
      <c r="A30" s="392" t="s">
        <v>427</v>
      </c>
      <c r="B30" s="392" t="s">
        <v>428</v>
      </c>
    </row>
    <row r="31" spans="1:2" ht="75" x14ac:dyDescent="0.3">
      <c r="A31" s="392" t="s">
        <v>429</v>
      </c>
      <c r="B31" s="392" t="s">
        <v>430</v>
      </c>
    </row>
    <row r="32" spans="1:2" ht="37.5" x14ac:dyDescent="0.3">
      <c r="A32" s="392" t="s">
        <v>431</v>
      </c>
      <c r="B32" s="392" t="s">
        <v>432</v>
      </c>
    </row>
    <row r="33" spans="1:2" ht="56.25" x14ac:dyDescent="0.3">
      <c r="A33" s="392" t="s">
        <v>433</v>
      </c>
      <c r="B33" s="392" t="s">
        <v>434</v>
      </c>
    </row>
    <row r="34" spans="1:2" ht="75" x14ac:dyDescent="0.3">
      <c r="A34" s="392" t="s">
        <v>435</v>
      </c>
      <c r="B34" s="392" t="s">
        <v>436</v>
      </c>
    </row>
    <row r="35" spans="1:2" ht="93.75" x14ac:dyDescent="0.3">
      <c r="A35" s="392" t="s">
        <v>437</v>
      </c>
      <c r="B35" s="392" t="s">
        <v>438</v>
      </c>
    </row>
    <row r="36" spans="1:2" ht="75" x14ac:dyDescent="0.3">
      <c r="A36" s="392" t="s">
        <v>439</v>
      </c>
      <c r="B36" s="392" t="s">
        <v>440</v>
      </c>
    </row>
    <row r="37" spans="1:2" ht="15" customHeight="1" x14ac:dyDescent="0.25">
      <c r="A37" s="518" t="s">
        <v>441</v>
      </c>
      <c r="B37" s="518" t="s">
        <v>244</v>
      </c>
    </row>
    <row r="38" spans="1:2" ht="50.25" customHeight="1" x14ac:dyDescent="0.25">
      <c r="A38" s="518"/>
      <c r="B38" s="518"/>
    </row>
    <row r="39" spans="1:2" ht="75" x14ac:dyDescent="0.25">
      <c r="A39" s="403" t="s">
        <v>442</v>
      </c>
      <c r="B39" s="403" t="s">
        <v>443</v>
      </c>
    </row>
    <row r="40" spans="1:2" ht="18.75" x14ac:dyDescent="0.25">
      <c r="A40" s="271"/>
      <c r="B40" s="402"/>
    </row>
    <row r="41" spans="1:2" ht="18.75" x14ac:dyDescent="0.25">
      <c r="A41" s="391" t="s">
        <v>245</v>
      </c>
      <c r="B41" s="402" t="s">
        <v>246</v>
      </c>
    </row>
    <row r="42" spans="1:2" ht="18.75" x14ac:dyDescent="0.25">
      <c r="A42" s="391" t="s">
        <v>247</v>
      </c>
      <c r="B42" s="402" t="s">
        <v>248</v>
      </c>
    </row>
    <row r="43" spans="1:2" ht="56.25" x14ac:dyDescent="0.25">
      <c r="A43" s="404" t="s">
        <v>444</v>
      </c>
      <c r="B43" s="403" t="s">
        <v>445</v>
      </c>
    </row>
    <row r="44" spans="1:2" ht="15" customHeight="1" x14ac:dyDescent="0.25">
      <c r="A44" s="519" t="s">
        <v>247</v>
      </c>
      <c r="B44" s="518" t="s">
        <v>446</v>
      </c>
    </row>
    <row r="45" spans="1:2" ht="15" customHeight="1" x14ac:dyDescent="0.25">
      <c r="A45" s="519"/>
      <c r="B45" s="518"/>
    </row>
    <row r="46" spans="1:2" ht="37.5" x14ac:dyDescent="0.25">
      <c r="A46" s="393" t="s">
        <v>371</v>
      </c>
      <c r="B46" s="402" t="s">
        <v>249</v>
      </c>
    </row>
    <row r="47" spans="1:2" ht="56.25" x14ac:dyDescent="0.25">
      <c r="A47" s="393" t="s">
        <v>372</v>
      </c>
      <c r="B47" s="402" t="s">
        <v>250</v>
      </c>
    </row>
    <row r="48" spans="1:2" ht="49.5" customHeight="1" x14ac:dyDescent="0.25">
      <c r="A48" s="394" t="s">
        <v>447</v>
      </c>
      <c r="B48" s="403" t="s">
        <v>448</v>
      </c>
    </row>
    <row r="49" spans="1:93" ht="18.75" x14ac:dyDescent="0.25">
      <c r="A49" s="368" t="s">
        <v>373</v>
      </c>
      <c r="B49" s="402" t="s">
        <v>192</v>
      </c>
    </row>
    <row r="50" spans="1:93" ht="37.5" x14ac:dyDescent="0.25">
      <c r="A50" s="368" t="s">
        <v>374</v>
      </c>
      <c r="B50" s="402" t="s">
        <v>191</v>
      </c>
    </row>
    <row r="51" spans="1:93" ht="37.5" x14ac:dyDescent="0.25">
      <c r="A51" s="368" t="s">
        <v>375</v>
      </c>
      <c r="B51" s="402" t="s">
        <v>190</v>
      </c>
    </row>
    <row r="52" spans="1:93" ht="18.75" x14ac:dyDescent="0.25">
      <c r="A52" s="368" t="s">
        <v>376</v>
      </c>
      <c r="B52" s="402" t="s">
        <v>251</v>
      </c>
    </row>
    <row r="53" spans="1:93" ht="56.25" x14ac:dyDescent="0.25">
      <c r="A53" s="274" t="s">
        <v>377</v>
      </c>
      <c r="B53" s="402" t="s">
        <v>252</v>
      </c>
    </row>
    <row r="54" spans="1:93" ht="18.75" x14ac:dyDescent="0.25">
      <c r="A54" s="274" t="s">
        <v>378</v>
      </c>
      <c r="B54" s="402" t="s">
        <v>253</v>
      </c>
    </row>
    <row r="55" spans="1:93" ht="18.75" x14ac:dyDescent="0.25">
      <c r="A55" s="271" t="s">
        <v>254</v>
      </c>
      <c r="B55" s="402" t="s">
        <v>255</v>
      </c>
    </row>
    <row r="56" spans="1:93" ht="75" x14ac:dyDescent="0.25">
      <c r="A56" s="403" t="s">
        <v>449</v>
      </c>
      <c r="B56" s="403" t="s">
        <v>450</v>
      </c>
    </row>
    <row r="57" spans="1:93" ht="37.5" x14ac:dyDescent="0.25">
      <c r="A57" s="403" t="s">
        <v>451</v>
      </c>
      <c r="B57" s="403" t="s">
        <v>452</v>
      </c>
    </row>
    <row r="58" spans="1:93" ht="18.75" x14ac:dyDescent="0.25">
      <c r="A58" s="403" t="s">
        <v>453</v>
      </c>
      <c r="B58" s="403" t="s">
        <v>255</v>
      </c>
    </row>
    <row r="59" spans="1:93" ht="75" x14ac:dyDescent="0.25">
      <c r="A59" s="271" t="s">
        <v>256</v>
      </c>
      <c r="B59" s="402" t="s">
        <v>311</v>
      </c>
    </row>
    <row r="60" spans="1:93" ht="56.25" x14ac:dyDescent="0.25">
      <c r="A60" s="271" t="s">
        <v>379</v>
      </c>
      <c r="B60" s="402" t="s">
        <v>257</v>
      </c>
    </row>
    <row r="61" spans="1:93" s="273" customFormat="1" ht="37.5" x14ac:dyDescent="0.25">
      <c r="A61" s="271" t="s">
        <v>258</v>
      </c>
      <c r="B61" s="402" t="s">
        <v>259</v>
      </c>
    </row>
    <row r="62" spans="1:93" ht="56.25" x14ac:dyDescent="0.3">
      <c r="A62" s="394" t="s">
        <v>454</v>
      </c>
      <c r="B62" s="392" t="s">
        <v>257</v>
      </c>
      <c r="I62" s="273"/>
      <c r="J62" s="273"/>
      <c r="K62" s="273"/>
      <c r="L62" s="273"/>
      <c r="M62" s="273"/>
      <c r="N62" s="273"/>
      <c r="O62" s="273"/>
      <c r="P62" s="273"/>
      <c r="Q62" s="273"/>
      <c r="R62" s="273"/>
      <c r="S62" s="273"/>
      <c r="T62" s="273"/>
      <c r="U62" s="273"/>
      <c r="V62" s="273"/>
      <c r="W62" s="273"/>
      <c r="X62" s="273"/>
      <c r="Y62" s="273"/>
      <c r="Z62" s="273"/>
      <c r="AA62" s="273"/>
      <c r="AB62" s="273"/>
      <c r="AC62" s="273"/>
      <c r="AD62" s="273"/>
      <c r="AE62" s="273"/>
      <c r="AF62" s="273"/>
      <c r="AG62" s="273"/>
      <c r="AH62" s="273"/>
      <c r="AI62" s="273"/>
      <c r="AJ62" s="273"/>
      <c r="AK62" s="273"/>
      <c r="AL62" s="273"/>
      <c r="AM62" s="273"/>
      <c r="AN62" s="273"/>
      <c r="AO62" s="273"/>
      <c r="AP62" s="273"/>
      <c r="AQ62" s="273"/>
      <c r="AR62" s="273"/>
      <c r="AS62" s="273"/>
      <c r="AT62" s="273"/>
      <c r="AU62" s="273"/>
      <c r="AV62" s="273"/>
      <c r="AW62" s="273"/>
      <c r="AX62" s="273"/>
      <c r="AY62" s="273"/>
      <c r="AZ62" s="273"/>
      <c r="BA62" s="273"/>
      <c r="BB62" s="273"/>
      <c r="BC62" s="273"/>
      <c r="BD62" s="273"/>
      <c r="BE62" s="273"/>
      <c r="BF62" s="273"/>
      <c r="BG62" s="273"/>
      <c r="BH62" s="273"/>
      <c r="BI62" s="273"/>
      <c r="BJ62" s="273"/>
      <c r="BK62" s="273"/>
      <c r="BL62" s="273"/>
      <c r="BM62" s="273"/>
      <c r="BN62" s="273"/>
      <c r="BO62" s="273"/>
      <c r="BP62" s="273"/>
      <c r="BQ62" s="273"/>
      <c r="BR62" s="273"/>
      <c r="BS62" s="273"/>
      <c r="BT62" s="273"/>
      <c r="BU62" s="273"/>
      <c r="BV62" s="273"/>
      <c r="BW62" s="273"/>
      <c r="BX62" s="273"/>
      <c r="BY62" s="273"/>
      <c r="BZ62" s="273"/>
      <c r="CA62" s="273"/>
      <c r="CB62" s="273"/>
      <c r="CC62" s="273"/>
      <c r="CD62" s="273"/>
      <c r="CE62" s="273"/>
      <c r="CF62" s="273"/>
      <c r="CG62" s="273"/>
      <c r="CH62" s="273"/>
      <c r="CI62" s="273"/>
      <c r="CJ62" s="273"/>
      <c r="CK62" s="273"/>
      <c r="CL62" s="273"/>
      <c r="CM62" s="273"/>
      <c r="CN62" s="273"/>
      <c r="CO62" s="273"/>
    </row>
    <row r="63" spans="1:93" ht="56.25" x14ac:dyDescent="0.25">
      <c r="A63" s="391" t="s">
        <v>468</v>
      </c>
      <c r="B63" s="406" t="s">
        <v>469</v>
      </c>
      <c r="I63" s="273"/>
      <c r="J63" s="273"/>
      <c r="K63" s="273"/>
      <c r="L63" s="273"/>
      <c r="M63" s="273"/>
      <c r="N63" s="273"/>
      <c r="O63" s="273"/>
      <c r="P63" s="273"/>
      <c r="Q63" s="273"/>
      <c r="R63" s="273"/>
      <c r="S63" s="273"/>
      <c r="T63" s="273"/>
      <c r="U63" s="273"/>
      <c r="V63" s="273"/>
      <c r="W63" s="273"/>
      <c r="X63" s="273"/>
      <c r="Y63" s="273"/>
      <c r="Z63" s="273"/>
      <c r="AA63" s="273"/>
      <c r="AB63" s="273"/>
      <c r="AC63" s="273"/>
      <c r="AD63" s="273"/>
      <c r="AE63" s="273"/>
      <c r="AF63" s="273"/>
      <c r="AG63" s="273"/>
      <c r="AH63" s="273"/>
      <c r="AI63" s="273"/>
      <c r="AJ63" s="273"/>
      <c r="AK63" s="273"/>
      <c r="AL63" s="273"/>
      <c r="AM63" s="273"/>
      <c r="AN63" s="273"/>
      <c r="AO63" s="273"/>
      <c r="AP63" s="273"/>
      <c r="AQ63" s="273"/>
      <c r="AR63" s="273"/>
      <c r="AS63" s="273"/>
      <c r="AT63" s="273"/>
      <c r="AU63" s="273"/>
      <c r="AV63" s="273"/>
      <c r="AW63" s="273"/>
      <c r="AX63" s="273"/>
      <c r="AY63" s="273"/>
      <c r="AZ63" s="273"/>
      <c r="BA63" s="273"/>
      <c r="BB63" s="273"/>
      <c r="BC63" s="273"/>
      <c r="BD63" s="273"/>
      <c r="BE63" s="273"/>
      <c r="BF63" s="273"/>
      <c r="BG63" s="273"/>
      <c r="BH63" s="273"/>
      <c r="BI63" s="273"/>
      <c r="BJ63" s="273"/>
      <c r="BK63" s="273"/>
      <c r="BL63" s="273"/>
      <c r="BM63" s="273"/>
      <c r="BN63" s="273"/>
      <c r="BO63" s="273"/>
      <c r="BP63" s="273"/>
      <c r="BQ63" s="273"/>
      <c r="BR63" s="273"/>
      <c r="BS63" s="273"/>
      <c r="BT63" s="273"/>
      <c r="BU63" s="273"/>
      <c r="BV63" s="273"/>
      <c r="BW63" s="273"/>
      <c r="BX63" s="273"/>
      <c r="BY63" s="273"/>
      <c r="BZ63" s="273"/>
      <c r="CA63" s="273"/>
      <c r="CB63" s="273"/>
      <c r="CC63" s="273"/>
      <c r="CD63" s="273"/>
      <c r="CE63" s="273"/>
      <c r="CF63" s="273"/>
      <c r="CG63" s="273"/>
      <c r="CH63" s="273"/>
      <c r="CI63" s="273"/>
      <c r="CJ63" s="273"/>
      <c r="CK63" s="273"/>
      <c r="CL63" s="273"/>
      <c r="CM63" s="273"/>
      <c r="CN63" s="273"/>
      <c r="CO63" s="273"/>
    </row>
    <row r="64" spans="1:93" ht="38.25" thickBot="1" x14ac:dyDescent="0.3">
      <c r="A64" s="395" t="s">
        <v>380</v>
      </c>
      <c r="B64" s="388" t="s">
        <v>260</v>
      </c>
      <c r="I64" s="273"/>
      <c r="J64" s="273"/>
      <c r="K64" s="273"/>
      <c r="L64" s="273"/>
      <c r="M64" s="273"/>
      <c r="N64" s="273"/>
      <c r="O64" s="273"/>
      <c r="P64" s="273"/>
      <c r="Q64" s="273"/>
      <c r="R64" s="273"/>
      <c r="S64" s="273"/>
      <c r="T64" s="273"/>
      <c r="U64" s="273"/>
      <c r="V64" s="273"/>
      <c r="W64" s="273"/>
      <c r="X64" s="273"/>
      <c r="Y64" s="273"/>
      <c r="Z64" s="273"/>
      <c r="AA64" s="273"/>
      <c r="AB64" s="273"/>
      <c r="AC64" s="273"/>
      <c r="AD64" s="273"/>
      <c r="AE64" s="273"/>
      <c r="AF64" s="273"/>
      <c r="AG64" s="273"/>
      <c r="AH64" s="273"/>
      <c r="AI64" s="273"/>
      <c r="AJ64" s="273"/>
      <c r="AK64" s="273"/>
      <c r="AL64" s="273"/>
      <c r="AM64" s="273"/>
      <c r="AN64" s="273"/>
      <c r="AO64" s="273"/>
      <c r="AP64" s="273"/>
      <c r="AQ64" s="273"/>
      <c r="AR64" s="273"/>
      <c r="AS64" s="273"/>
      <c r="AT64" s="273"/>
      <c r="AU64" s="273"/>
      <c r="AV64" s="273"/>
      <c r="AW64" s="273"/>
      <c r="AX64" s="273"/>
      <c r="AY64" s="273"/>
      <c r="AZ64" s="273"/>
      <c r="BA64" s="273"/>
      <c r="BB64" s="273"/>
      <c r="BC64" s="273"/>
      <c r="BD64" s="273"/>
      <c r="BE64" s="273"/>
      <c r="BF64" s="273"/>
      <c r="BG64" s="273"/>
      <c r="BH64" s="273"/>
      <c r="BI64" s="273"/>
      <c r="BJ64" s="273"/>
      <c r="BK64" s="273"/>
      <c r="BL64" s="273"/>
      <c r="BM64" s="273"/>
      <c r="BN64" s="273"/>
      <c r="BO64" s="273"/>
      <c r="BP64" s="273"/>
      <c r="BQ64" s="273"/>
      <c r="BR64" s="273"/>
      <c r="BS64" s="273"/>
      <c r="BT64" s="273"/>
      <c r="BU64" s="273"/>
      <c r="BV64" s="273"/>
      <c r="BW64" s="273"/>
      <c r="BX64" s="273"/>
      <c r="BY64" s="273"/>
      <c r="BZ64" s="273"/>
      <c r="CA64" s="273"/>
      <c r="CB64" s="273"/>
      <c r="CC64" s="273"/>
      <c r="CD64" s="273"/>
      <c r="CE64" s="273"/>
      <c r="CF64" s="273"/>
      <c r="CG64" s="273"/>
      <c r="CH64" s="273"/>
      <c r="CI64" s="273"/>
      <c r="CJ64" s="273"/>
      <c r="CK64" s="273"/>
      <c r="CL64" s="273"/>
      <c r="CM64" s="273"/>
      <c r="CN64" s="273"/>
      <c r="CO64" s="273"/>
    </row>
    <row r="65" spans="1:93" ht="15" customHeight="1" thickBot="1" x14ac:dyDescent="0.3">
      <c r="A65" s="520" t="s">
        <v>261</v>
      </c>
      <c r="B65" s="521"/>
      <c r="I65" s="273"/>
      <c r="J65" s="273"/>
      <c r="K65" s="273"/>
      <c r="L65" s="273"/>
      <c r="M65" s="273"/>
      <c r="N65" s="273"/>
      <c r="O65" s="273"/>
      <c r="P65" s="273"/>
      <c r="Q65" s="273"/>
      <c r="R65" s="273"/>
      <c r="S65" s="273"/>
      <c r="T65" s="273"/>
      <c r="U65" s="273"/>
      <c r="V65" s="273"/>
      <c r="W65" s="273"/>
      <c r="X65" s="273"/>
      <c r="Y65" s="273"/>
      <c r="Z65" s="273"/>
      <c r="AA65" s="273"/>
      <c r="AB65" s="273"/>
      <c r="AC65" s="273"/>
      <c r="AD65" s="273"/>
      <c r="AE65" s="273"/>
      <c r="AF65" s="273"/>
      <c r="AG65" s="273"/>
      <c r="AH65" s="273"/>
      <c r="AI65" s="273"/>
      <c r="AJ65" s="273"/>
      <c r="AK65" s="273"/>
      <c r="AL65" s="273"/>
      <c r="AM65" s="273"/>
      <c r="AN65" s="273"/>
      <c r="AO65" s="273"/>
      <c r="AP65" s="273"/>
      <c r="AQ65" s="273"/>
      <c r="AR65" s="273"/>
      <c r="AS65" s="273"/>
      <c r="AT65" s="273"/>
      <c r="AU65" s="273"/>
      <c r="AV65" s="273"/>
      <c r="AW65" s="273"/>
      <c r="AX65" s="273"/>
      <c r="AY65" s="273"/>
      <c r="AZ65" s="273"/>
      <c r="BA65" s="273"/>
      <c r="BB65" s="273"/>
      <c r="BC65" s="273"/>
      <c r="BD65" s="273"/>
      <c r="BE65" s="273"/>
      <c r="BF65" s="273"/>
      <c r="BG65" s="273"/>
      <c r="BH65" s="273"/>
      <c r="BI65" s="273"/>
      <c r="BJ65" s="273"/>
      <c r="BK65" s="273"/>
      <c r="BL65" s="273"/>
      <c r="BM65" s="273"/>
      <c r="BN65" s="273"/>
      <c r="BO65" s="273"/>
      <c r="BP65" s="273"/>
      <c r="BQ65" s="273"/>
      <c r="BR65" s="273"/>
      <c r="BS65" s="273"/>
      <c r="BT65" s="273"/>
      <c r="BU65" s="273"/>
      <c r="BV65" s="273"/>
      <c r="BW65" s="273"/>
      <c r="BX65" s="273"/>
      <c r="BY65" s="273"/>
      <c r="BZ65" s="273"/>
      <c r="CA65" s="273"/>
      <c r="CB65" s="273"/>
      <c r="CC65" s="273"/>
      <c r="CD65" s="273"/>
      <c r="CE65" s="273"/>
      <c r="CF65" s="273"/>
      <c r="CG65" s="273"/>
      <c r="CH65" s="273"/>
      <c r="CI65" s="273"/>
      <c r="CJ65" s="273"/>
      <c r="CK65" s="273"/>
      <c r="CL65" s="273"/>
      <c r="CM65" s="273"/>
      <c r="CN65" s="273"/>
      <c r="CO65" s="273"/>
    </row>
    <row r="66" spans="1:93" ht="47.25" customHeight="1" x14ac:dyDescent="0.25">
      <c r="A66" s="522" t="s">
        <v>455</v>
      </c>
      <c r="B66" s="522" t="s">
        <v>257</v>
      </c>
      <c r="I66" s="273"/>
      <c r="J66" s="273"/>
      <c r="K66" s="273"/>
      <c r="L66" s="273"/>
      <c r="M66" s="273"/>
      <c r="N66" s="273"/>
      <c r="O66" s="273"/>
      <c r="P66" s="273"/>
      <c r="Q66" s="273"/>
      <c r="R66" s="273"/>
      <c r="S66" s="273"/>
      <c r="T66" s="273"/>
      <c r="U66" s="273"/>
      <c r="V66" s="273"/>
      <c r="W66" s="273"/>
      <c r="X66" s="273"/>
      <c r="Y66" s="273"/>
      <c r="Z66" s="273"/>
      <c r="AA66" s="273"/>
      <c r="AB66" s="273"/>
      <c r="AC66" s="273"/>
      <c r="AD66" s="273"/>
      <c r="AE66" s="273"/>
      <c r="AF66" s="273"/>
      <c r="AG66" s="273"/>
      <c r="AH66" s="273"/>
      <c r="AI66" s="273"/>
      <c r="AJ66" s="273"/>
      <c r="AK66" s="273"/>
      <c r="AL66" s="273"/>
      <c r="AM66" s="273"/>
      <c r="AN66" s="273"/>
      <c r="AO66" s="273"/>
      <c r="AP66" s="273"/>
      <c r="AQ66" s="273"/>
      <c r="AR66" s="273"/>
      <c r="AS66" s="273"/>
      <c r="AT66" s="273"/>
      <c r="AU66" s="273"/>
      <c r="AV66" s="273"/>
      <c r="AW66" s="273"/>
      <c r="AX66" s="273"/>
      <c r="AY66" s="273"/>
      <c r="AZ66" s="273"/>
      <c r="BA66" s="273"/>
      <c r="BB66" s="273"/>
      <c r="BC66" s="273"/>
      <c r="BD66" s="273"/>
      <c r="BE66" s="273"/>
      <c r="BF66" s="273"/>
      <c r="BG66" s="273"/>
      <c r="BH66" s="273"/>
      <c r="BI66" s="273"/>
      <c r="BJ66" s="273"/>
      <c r="BK66" s="273"/>
      <c r="BL66" s="273"/>
      <c r="BM66" s="273"/>
      <c r="BN66" s="273"/>
      <c r="BO66" s="273"/>
      <c r="BP66" s="273"/>
      <c r="BQ66" s="273"/>
      <c r="BR66" s="273"/>
      <c r="BS66" s="273"/>
      <c r="BT66" s="273"/>
      <c r="BU66" s="273"/>
      <c r="BV66" s="273"/>
      <c r="BW66" s="273"/>
      <c r="BX66" s="273"/>
      <c r="BY66" s="273"/>
      <c r="BZ66" s="273"/>
      <c r="CA66" s="273"/>
      <c r="CB66" s="273"/>
      <c r="CC66" s="273"/>
      <c r="CD66" s="273"/>
      <c r="CE66" s="273"/>
      <c r="CF66" s="273"/>
      <c r="CG66" s="273"/>
      <c r="CH66" s="273"/>
      <c r="CI66" s="273"/>
      <c r="CJ66" s="273"/>
      <c r="CK66" s="273"/>
      <c r="CL66" s="273"/>
      <c r="CM66" s="273"/>
      <c r="CN66" s="273"/>
      <c r="CO66" s="273"/>
    </row>
    <row r="67" spans="1:93" ht="30.75" customHeight="1" x14ac:dyDescent="0.25">
      <c r="A67" s="518"/>
      <c r="B67" s="518"/>
      <c r="I67" s="273"/>
      <c r="J67" s="273"/>
      <c r="K67" s="273"/>
      <c r="L67" s="273"/>
      <c r="M67" s="273"/>
      <c r="N67" s="273"/>
      <c r="O67" s="273"/>
      <c r="P67" s="273"/>
      <c r="Q67" s="273"/>
      <c r="R67" s="273"/>
      <c r="S67" s="273"/>
      <c r="T67" s="273"/>
      <c r="U67" s="273"/>
      <c r="V67" s="273"/>
      <c r="W67" s="273"/>
      <c r="X67" s="273"/>
      <c r="Y67" s="273"/>
      <c r="Z67" s="273"/>
      <c r="AA67" s="273"/>
      <c r="AB67" s="273"/>
      <c r="AC67" s="273"/>
      <c r="AD67" s="273"/>
      <c r="AE67" s="273"/>
      <c r="AF67" s="273"/>
      <c r="AG67" s="273"/>
      <c r="AH67" s="273"/>
      <c r="AI67" s="273"/>
      <c r="AJ67" s="273"/>
      <c r="AK67" s="273"/>
      <c r="AL67" s="273"/>
      <c r="AM67" s="273"/>
      <c r="AN67" s="273"/>
      <c r="AO67" s="273"/>
      <c r="AP67" s="273"/>
      <c r="AQ67" s="273"/>
      <c r="AR67" s="273"/>
      <c r="AS67" s="273"/>
      <c r="AT67" s="273"/>
      <c r="AU67" s="273"/>
      <c r="AV67" s="273"/>
      <c r="AW67" s="273"/>
      <c r="AX67" s="273"/>
      <c r="AY67" s="273"/>
      <c r="AZ67" s="273"/>
      <c r="BA67" s="273"/>
      <c r="BB67" s="273"/>
      <c r="BC67" s="273"/>
      <c r="BD67" s="273"/>
      <c r="BE67" s="273"/>
      <c r="BF67" s="273"/>
      <c r="BG67" s="273"/>
      <c r="BH67" s="273"/>
      <c r="BI67" s="273"/>
      <c r="BJ67" s="273"/>
      <c r="BK67" s="273"/>
      <c r="BL67" s="273"/>
      <c r="BM67" s="273"/>
      <c r="BN67" s="273"/>
      <c r="BO67" s="273"/>
      <c r="BP67" s="273"/>
      <c r="BQ67" s="273"/>
      <c r="BR67" s="273"/>
      <c r="BS67" s="273"/>
      <c r="BT67" s="273"/>
      <c r="BU67" s="273"/>
      <c r="BV67" s="273"/>
      <c r="BW67" s="273"/>
      <c r="BX67" s="273"/>
      <c r="BY67" s="273"/>
      <c r="BZ67" s="273"/>
      <c r="CA67" s="273"/>
      <c r="CB67" s="273"/>
      <c r="CC67" s="273"/>
      <c r="CD67" s="273"/>
      <c r="CE67" s="273"/>
      <c r="CF67" s="273"/>
      <c r="CG67" s="273"/>
      <c r="CH67" s="273"/>
      <c r="CI67" s="273"/>
      <c r="CJ67" s="273"/>
      <c r="CK67" s="273"/>
      <c r="CL67" s="273"/>
      <c r="CM67" s="273"/>
      <c r="CN67" s="273"/>
      <c r="CO67" s="273"/>
    </row>
    <row r="68" spans="1:93" ht="20.25" customHeight="1" thickBot="1" x14ac:dyDescent="0.3">
      <c r="A68" s="403" t="s">
        <v>456</v>
      </c>
      <c r="B68" s="403" t="s">
        <v>246</v>
      </c>
      <c r="I68" s="273"/>
      <c r="J68" s="273"/>
      <c r="K68" s="273"/>
      <c r="L68" s="273"/>
      <c r="M68" s="273"/>
      <c r="N68" s="273"/>
      <c r="O68" s="273"/>
      <c r="P68" s="273"/>
      <c r="Q68" s="273"/>
      <c r="R68" s="273"/>
      <c r="S68" s="273"/>
      <c r="T68" s="273"/>
      <c r="U68" s="273"/>
      <c r="V68" s="273"/>
      <c r="W68" s="273"/>
      <c r="X68" s="273"/>
      <c r="Y68" s="273"/>
      <c r="Z68" s="273"/>
      <c r="AA68" s="273"/>
      <c r="AB68" s="273"/>
      <c r="AC68" s="273"/>
      <c r="AD68" s="273"/>
      <c r="AE68" s="273"/>
      <c r="AF68" s="273"/>
      <c r="AG68" s="273"/>
      <c r="AH68" s="273"/>
      <c r="AI68" s="273"/>
      <c r="AJ68" s="273"/>
      <c r="AK68" s="273"/>
      <c r="AL68" s="273"/>
      <c r="AM68" s="273"/>
      <c r="AN68" s="273"/>
      <c r="AO68" s="273"/>
      <c r="AP68" s="273"/>
      <c r="AQ68" s="273"/>
      <c r="AR68" s="273"/>
      <c r="AS68" s="273"/>
      <c r="AT68" s="273"/>
      <c r="AU68" s="273"/>
      <c r="AV68" s="273"/>
      <c r="AW68" s="273"/>
      <c r="AX68" s="273"/>
      <c r="AY68" s="273"/>
      <c r="AZ68" s="273"/>
      <c r="BA68" s="273"/>
      <c r="BB68" s="273"/>
      <c r="BC68" s="273"/>
      <c r="BD68" s="273"/>
      <c r="BE68" s="273"/>
      <c r="BF68" s="273"/>
      <c r="BG68" s="273"/>
      <c r="BH68" s="273"/>
      <c r="BI68" s="273"/>
      <c r="BJ68" s="273"/>
      <c r="BK68" s="273"/>
      <c r="BL68" s="273"/>
      <c r="BM68" s="273"/>
      <c r="BN68" s="273"/>
      <c r="BO68" s="273"/>
      <c r="BP68" s="273"/>
      <c r="BQ68" s="273"/>
      <c r="BR68" s="273"/>
      <c r="BS68" s="273"/>
      <c r="BT68" s="273"/>
      <c r="BU68" s="273"/>
      <c r="BV68" s="273"/>
      <c r="BW68" s="273"/>
      <c r="BX68" s="273"/>
      <c r="BY68" s="273"/>
      <c r="BZ68" s="273"/>
      <c r="CA68" s="273"/>
      <c r="CB68" s="273"/>
      <c r="CC68" s="273"/>
      <c r="CD68" s="273"/>
      <c r="CE68" s="273"/>
      <c r="CF68" s="273"/>
      <c r="CG68" s="273"/>
      <c r="CH68" s="273"/>
      <c r="CI68" s="273"/>
      <c r="CJ68" s="273"/>
      <c r="CK68" s="273"/>
      <c r="CL68" s="273"/>
      <c r="CM68" s="273"/>
      <c r="CN68" s="273"/>
      <c r="CO68" s="273"/>
    </row>
    <row r="69" spans="1:93" ht="69" customHeight="1" thickBot="1" x14ac:dyDescent="0.3">
      <c r="A69" s="523" t="s">
        <v>457</v>
      </c>
      <c r="B69" s="524"/>
      <c r="I69" s="273"/>
      <c r="J69" s="273"/>
      <c r="K69" s="273"/>
      <c r="L69" s="273"/>
      <c r="M69" s="273"/>
      <c r="N69" s="273"/>
      <c r="O69" s="273"/>
      <c r="P69" s="273"/>
      <c r="Q69" s="273"/>
      <c r="R69" s="273"/>
      <c r="S69" s="273"/>
      <c r="T69" s="273"/>
      <c r="U69" s="273"/>
      <c r="V69" s="273"/>
      <c r="W69" s="273"/>
      <c r="X69" s="273"/>
      <c r="Y69" s="273"/>
      <c r="Z69" s="273"/>
      <c r="AA69" s="273"/>
      <c r="AB69" s="273"/>
      <c r="AC69" s="273"/>
      <c r="AD69" s="273"/>
      <c r="AE69" s="273"/>
      <c r="AF69" s="273"/>
      <c r="AG69" s="273"/>
      <c r="AH69" s="273"/>
      <c r="AI69" s="273"/>
      <c r="AJ69" s="273"/>
      <c r="AK69" s="273"/>
      <c r="AL69" s="273"/>
      <c r="AM69" s="273"/>
      <c r="AN69" s="273"/>
      <c r="AO69" s="273"/>
      <c r="AP69" s="273"/>
      <c r="AQ69" s="273"/>
      <c r="AR69" s="273"/>
      <c r="AS69" s="273"/>
      <c r="AT69" s="273"/>
      <c r="AU69" s="273"/>
      <c r="AV69" s="273"/>
      <c r="AW69" s="273"/>
      <c r="AX69" s="273"/>
      <c r="AY69" s="273"/>
      <c r="AZ69" s="273"/>
      <c r="BA69" s="273"/>
      <c r="BB69" s="273"/>
      <c r="BC69" s="273"/>
      <c r="BD69" s="273"/>
      <c r="BE69" s="273"/>
      <c r="BF69" s="273"/>
      <c r="BG69" s="273"/>
      <c r="BH69" s="273"/>
      <c r="BI69" s="273"/>
      <c r="BJ69" s="273"/>
      <c r="BK69" s="273"/>
      <c r="BL69" s="273"/>
      <c r="BM69" s="273"/>
      <c r="BN69" s="273"/>
      <c r="BO69" s="273"/>
      <c r="BP69" s="273"/>
      <c r="BQ69" s="273"/>
      <c r="BR69" s="273"/>
      <c r="BS69" s="273"/>
      <c r="BT69" s="273"/>
      <c r="BU69" s="273"/>
      <c r="BV69" s="273"/>
      <c r="BW69" s="273"/>
      <c r="BX69" s="273"/>
      <c r="BY69" s="273"/>
      <c r="BZ69" s="273"/>
      <c r="CA69" s="273"/>
      <c r="CB69" s="273"/>
      <c r="CC69" s="273"/>
      <c r="CD69" s="273"/>
      <c r="CE69" s="273"/>
      <c r="CF69" s="273"/>
      <c r="CG69" s="273"/>
      <c r="CH69" s="273"/>
      <c r="CI69" s="273"/>
      <c r="CJ69" s="273"/>
      <c r="CK69" s="273"/>
      <c r="CL69" s="273"/>
      <c r="CM69" s="273"/>
      <c r="CN69" s="273"/>
      <c r="CO69" s="273"/>
    </row>
    <row r="70" spans="1:93" ht="56.25" x14ac:dyDescent="0.25">
      <c r="A70" s="405" t="s">
        <v>458</v>
      </c>
      <c r="B70" s="405" t="s">
        <v>244</v>
      </c>
      <c r="I70" s="273"/>
      <c r="J70" s="273"/>
      <c r="K70" s="273"/>
      <c r="L70" s="273"/>
      <c r="M70" s="273"/>
      <c r="N70" s="273"/>
      <c r="O70" s="273"/>
      <c r="P70" s="273"/>
      <c r="Q70" s="273"/>
      <c r="R70" s="273"/>
      <c r="S70" s="273"/>
      <c r="T70" s="273"/>
      <c r="U70" s="273"/>
      <c r="V70" s="273"/>
      <c r="W70" s="273"/>
      <c r="X70" s="273"/>
      <c r="Y70" s="273"/>
      <c r="Z70" s="273"/>
      <c r="AA70" s="273"/>
      <c r="AB70" s="273"/>
      <c r="AC70" s="273"/>
      <c r="AD70" s="273"/>
      <c r="AE70" s="273"/>
      <c r="AF70" s="273"/>
      <c r="AG70" s="273"/>
      <c r="AH70" s="273"/>
      <c r="AI70" s="273"/>
      <c r="AJ70" s="273"/>
      <c r="AK70" s="273"/>
      <c r="AL70" s="273"/>
      <c r="AM70" s="273"/>
      <c r="AN70" s="273"/>
      <c r="AO70" s="273"/>
      <c r="AP70" s="273"/>
      <c r="AQ70" s="273"/>
      <c r="AR70" s="273"/>
      <c r="AS70" s="273"/>
      <c r="AT70" s="273"/>
      <c r="AU70" s="273"/>
      <c r="AV70" s="273"/>
      <c r="AW70" s="273"/>
      <c r="AX70" s="273"/>
      <c r="AY70" s="273"/>
      <c r="AZ70" s="273"/>
      <c r="BA70" s="273"/>
      <c r="BB70" s="273"/>
      <c r="BC70" s="273"/>
      <c r="BD70" s="273"/>
      <c r="BE70" s="273"/>
      <c r="BF70" s="273"/>
      <c r="BG70" s="273"/>
      <c r="BH70" s="273"/>
      <c r="BI70" s="273"/>
      <c r="BJ70" s="273"/>
      <c r="BK70" s="273"/>
      <c r="BL70" s="273"/>
      <c r="BM70" s="273"/>
      <c r="BN70" s="273"/>
      <c r="BO70" s="273"/>
      <c r="BP70" s="273"/>
      <c r="BQ70" s="273"/>
      <c r="BR70" s="273"/>
      <c r="BS70" s="273"/>
      <c r="BT70" s="273"/>
      <c r="BU70" s="273"/>
      <c r="BV70" s="273"/>
      <c r="BW70" s="273"/>
      <c r="BX70" s="273"/>
      <c r="BY70" s="273"/>
      <c r="BZ70" s="273"/>
      <c r="CA70" s="273"/>
      <c r="CB70" s="273"/>
      <c r="CC70" s="273"/>
      <c r="CD70" s="273"/>
      <c r="CE70" s="273"/>
      <c r="CF70" s="273"/>
      <c r="CG70" s="273"/>
      <c r="CH70" s="273"/>
      <c r="CI70" s="273"/>
      <c r="CJ70" s="273"/>
      <c r="CK70" s="273"/>
      <c r="CL70" s="273"/>
      <c r="CM70" s="273"/>
      <c r="CN70" s="273"/>
      <c r="CO70" s="273"/>
    </row>
    <row r="71" spans="1:93" ht="18.75" x14ac:dyDescent="0.3">
      <c r="A71" s="313" t="s">
        <v>262</v>
      </c>
      <c r="B71" s="314" t="s">
        <v>381</v>
      </c>
      <c r="I71" s="273"/>
      <c r="J71" s="273"/>
      <c r="K71" s="273"/>
      <c r="L71" s="273"/>
      <c r="M71" s="273"/>
      <c r="N71" s="273"/>
      <c r="O71" s="273"/>
      <c r="P71" s="273"/>
      <c r="Q71" s="273"/>
      <c r="R71" s="273"/>
      <c r="S71" s="273"/>
      <c r="T71" s="273"/>
      <c r="U71" s="273"/>
      <c r="V71" s="273"/>
      <c r="W71" s="273"/>
      <c r="X71" s="273"/>
      <c r="Y71" s="273"/>
      <c r="Z71" s="273"/>
      <c r="AA71" s="273"/>
      <c r="AB71" s="273"/>
      <c r="AC71" s="273"/>
      <c r="AD71" s="273"/>
      <c r="AE71" s="273"/>
      <c r="AF71" s="273"/>
      <c r="AG71" s="273"/>
      <c r="AH71" s="273"/>
      <c r="AI71" s="273"/>
      <c r="AJ71" s="273"/>
      <c r="AK71" s="273"/>
      <c r="AL71" s="273"/>
      <c r="AM71" s="273"/>
      <c r="AN71" s="273"/>
      <c r="AO71" s="273"/>
      <c r="AP71" s="273"/>
      <c r="AQ71" s="273"/>
      <c r="AR71" s="273"/>
      <c r="AS71" s="273"/>
      <c r="AT71" s="273"/>
      <c r="AU71" s="273"/>
      <c r="AV71" s="273"/>
      <c r="AW71" s="273"/>
      <c r="AX71" s="273"/>
      <c r="AY71" s="273"/>
      <c r="AZ71" s="273"/>
      <c r="BA71" s="273"/>
      <c r="BB71" s="273"/>
      <c r="BC71" s="273"/>
      <c r="BD71" s="273"/>
      <c r="BE71" s="273"/>
      <c r="BF71" s="273"/>
      <c r="BG71" s="273"/>
      <c r="BH71" s="273"/>
      <c r="BI71" s="273"/>
      <c r="BJ71" s="273"/>
      <c r="BK71" s="273"/>
      <c r="BL71" s="273"/>
      <c r="BM71" s="273"/>
      <c r="BN71" s="273"/>
      <c r="BO71" s="273"/>
      <c r="BP71" s="273"/>
      <c r="BQ71" s="273"/>
      <c r="BR71" s="273"/>
      <c r="BS71" s="273"/>
      <c r="BT71" s="273"/>
      <c r="BU71" s="273"/>
      <c r="BV71" s="273"/>
      <c r="BW71" s="273"/>
      <c r="BX71" s="273"/>
      <c r="BY71" s="273"/>
      <c r="BZ71" s="273"/>
      <c r="CA71" s="273"/>
      <c r="CB71" s="273"/>
      <c r="CC71" s="273"/>
      <c r="CD71" s="273"/>
      <c r="CE71" s="273"/>
      <c r="CF71" s="273"/>
      <c r="CG71" s="273"/>
      <c r="CH71" s="273"/>
      <c r="CI71" s="273"/>
      <c r="CJ71" s="273"/>
      <c r="CK71" s="273"/>
      <c r="CL71" s="273"/>
      <c r="CM71" s="273"/>
      <c r="CN71" s="273"/>
      <c r="CO71" s="273"/>
    </row>
    <row r="72" spans="1:93" x14ac:dyDescent="0.25">
      <c r="A72" s="315"/>
      <c r="B72" s="315"/>
      <c r="I72" s="273"/>
      <c r="J72" s="273"/>
      <c r="K72" s="273"/>
      <c r="L72" s="273"/>
      <c r="M72" s="273"/>
      <c r="N72" s="273"/>
      <c r="O72" s="273"/>
      <c r="P72" s="273"/>
      <c r="Q72" s="273"/>
      <c r="R72" s="273"/>
      <c r="S72" s="273"/>
      <c r="T72" s="273"/>
      <c r="U72" s="273"/>
      <c r="V72" s="273"/>
      <c r="W72" s="273"/>
      <c r="X72" s="273"/>
      <c r="Y72" s="273"/>
      <c r="Z72" s="273"/>
      <c r="AA72" s="273"/>
      <c r="AB72" s="273"/>
      <c r="AC72" s="273"/>
      <c r="AD72" s="273"/>
      <c r="AE72" s="273"/>
      <c r="AF72" s="273"/>
      <c r="AG72" s="273"/>
      <c r="AH72" s="273"/>
      <c r="AI72" s="273"/>
      <c r="AJ72" s="273"/>
      <c r="AK72" s="273"/>
      <c r="AL72" s="273"/>
      <c r="AM72" s="273"/>
      <c r="AN72" s="273"/>
      <c r="AO72" s="273"/>
      <c r="AP72" s="273"/>
      <c r="AQ72" s="273"/>
      <c r="AR72" s="273"/>
      <c r="AS72" s="273"/>
      <c r="AT72" s="273"/>
      <c r="AU72" s="273"/>
      <c r="AV72" s="273"/>
      <c r="AW72" s="273"/>
      <c r="AX72" s="273"/>
      <c r="AY72" s="273"/>
      <c r="AZ72" s="273"/>
      <c r="BA72" s="273"/>
      <c r="BB72" s="273"/>
      <c r="BC72" s="273"/>
      <c r="BD72" s="273"/>
      <c r="BE72" s="273"/>
      <c r="BF72" s="273"/>
      <c r="BG72" s="273"/>
      <c r="BH72" s="273"/>
      <c r="BI72" s="273"/>
      <c r="BJ72" s="273"/>
      <c r="BK72" s="273"/>
      <c r="BL72" s="273"/>
      <c r="BM72" s="273"/>
      <c r="BN72" s="273"/>
      <c r="BO72" s="273"/>
      <c r="BP72" s="273"/>
      <c r="BQ72" s="273"/>
      <c r="BR72" s="273"/>
      <c r="BS72" s="273"/>
      <c r="BT72" s="273"/>
      <c r="BU72" s="273"/>
      <c r="BV72" s="273"/>
      <c r="BW72" s="273"/>
      <c r="BX72" s="273"/>
      <c r="BY72" s="273"/>
      <c r="BZ72" s="273"/>
      <c r="CA72" s="273"/>
      <c r="CB72" s="273"/>
      <c r="CC72" s="273"/>
      <c r="CD72" s="273"/>
      <c r="CE72" s="273"/>
      <c r="CF72" s="273"/>
      <c r="CG72" s="273"/>
      <c r="CH72" s="273"/>
      <c r="CI72" s="273"/>
      <c r="CJ72" s="273"/>
      <c r="CK72" s="273"/>
      <c r="CL72" s="273"/>
      <c r="CM72" s="273"/>
      <c r="CN72" s="273"/>
      <c r="CO72" s="273"/>
    </row>
    <row r="73" spans="1:93" x14ac:dyDescent="0.25">
      <c r="A73" s="315"/>
      <c r="B73" s="315"/>
      <c r="I73" s="273"/>
      <c r="J73" s="273"/>
      <c r="K73" s="273"/>
      <c r="L73" s="273"/>
      <c r="M73" s="273"/>
      <c r="N73" s="273"/>
      <c r="O73" s="273"/>
      <c r="P73" s="273"/>
      <c r="Q73" s="273"/>
      <c r="R73" s="273"/>
      <c r="S73" s="273"/>
      <c r="T73" s="273"/>
      <c r="U73" s="273"/>
      <c r="V73" s="273"/>
      <c r="W73" s="273"/>
      <c r="X73" s="273"/>
      <c r="Y73" s="273"/>
      <c r="Z73" s="273"/>
      <c r="AA73" s="273"/>
      <c r="AB73" s="273"/>
      <c r="AC73" s="273"/>
      <c r="AD73" s="273"/>
      <c r="AE73" s="273"/>
      <c r="AF73" s="273"/>
      <c r="AG73" s="273"/>
      <c r="AH73" s="273"/>
      <c r="AI73" s="273"/>
      <c r="AJ73" s="273"/>
      <c r="AK73" s="273"/>
      <c r="AL73" s="273"/>
      <c r="AM73" s="273"/>
      <c r="AN73" s="273"/>
      <c r="AO73" s="273"/>
      <c r="AP73" s="273"/>
      <c r="AQ73" s="273"/>
      <c r="AR73" s="273"/>
      <c r="AS73" s="273"/>
      <c r="AT73" s="273"/>
      <c r="AU73" s="273"/>
      <c r="AV73" s="273"/>
      <c r="AW73" s="273"/>
      <c r="AX73" s="273"/>
      <c r="AY73" s="273"/>
      <c r="AZ73" s="273"/>
      <c r="BA73" s="273"/>
      <c r="BB73" s="273"/>
      <c r="BC73" s="273"/>
      <c r="BD73" s="273"/>
      <c r="BE73" s="273"/>
      <c r="BF73" s="273"/>
      <c r="BG73" s="273"/>
      <c r="BH73" s="273"/>
      <c r="BI73" s="273"/>
      <c r="BJ73" s="273"/>
      <c r="BK73" s="273"/>
      <c r="BL73" s="273"/>
      <c r="BM73" s="273"/>
      <c r="BN73" s="273"/>
      <c r="BO73" s="273"/>
      <c r="BP73" s="273"/>
      <c r="BQ73" s="273"/>
      <c r="BR73" s="273"/>
      <c r="BS73" s="273"/>
      <c r="BT73" s="273"/>
      <c r="BU73" s="273"/>
      <c r="BV73" s="273"/>
      <c r="BW73" s="273"/>
      <c r="BX73" s="273"/>
      <c r="BY73" s="273"/>
      <c r="BZ73" s="273"/>
      <c r="CA73" s="273"/>
      <c r="CB73" s="273"/>
      <c r="CC73" s="273"/>
      <c r="CD73" s="273"/>
      <c r="CE73" s="273"/>
      <c r="CF73" s="273"/>
      <c r="CG73" s="273"/>
      <c r="CH73" s="273"/>
      <c r="CI73" s="273"/>
      <c r="CJ73" s="273"/>
      <c r="CK73" s="273"/>
      <c r="CL73" s="273"/>
      <c r="CM73" s="273"/>
      <c r="CN73" s="273"/>
      <c r="CO73" s="273"/>
    </row>
    <row r="81" spans="2:3" ht="18.75" x14ac:dyDescent="0.25">
      <c r="B81" s="512"/>
      <c r="C81" s="513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53" t="s">
        <v>285</v>
      </c>
    </row>
    <row r="2" spans="1:3" ht="15.75" x14ac:dyDescent="0.25">
      <c r="C2" s="253" t="s">
        <v>0</v>
      </c>
    </row>
    <row r="3" spans="1:3" ht="15.75" x14ac:dyDescent="0.25">
      <c r="C3" s="253" t="s">
        <v>1</v>
      </c>
    </row>
    <row r="4" spans="1:3" ht="15.75" x14ac:dyDescent="0.25">
      <c r="C4" s="253" t="s">
        <v>2</v>
      </c>
    </row>
    <row r="5" spans="1:3" x14ac:dyDescent="0.25">
      <c r="C5" s="270" t="s">
        <v>466</v>
      </c>
    </row>
    <row r="9" spans="1:3" ht="52.5" customHeight="1" x14ac:dyDescent="0.25">
      <c r="A9" s="530" t="s">
        <v>393</v>
      </c>
      <c r="B9" s="531"/>
      <c r="C9" s="531"/>
    </row>
    <row r="10" spans="1:3" ht="18.75" x14ac:dyDescent="0.3">
      <c r="A10" s="305"/>
    </row>
    <row r="11" spans="1:3" ht="18.75" x14ac:dyDescent="0.25">
      <c r="A11" s="279" t="s">
        <v>286</v>
      </c>
      <c r="B11" s="279" t="s">
        <v>287</v>
      </c>
      <c r="C11" s="279" t="s">
        <v>288</v>
      </c>
    </row>
    <row r="12" spans="1:3" ht="18.75" x14ac:dyDescent="0.25">
      <c r="A12" s="569" t="s">
        <v>289</v>
      </c>
      <c r="B12" s="570" t="s">
        <v>290</v>
      </c>
      <c r="C12" s="309" t="s">
        <v>291</v>
      </c>
    </row>
    <row r="13" spans="1:3" ht="18.75" x14ac:dyDescent="0.25">
      <c r="A13" s="569"/>
      <c r="B13" s="570"/>
      <c r="C13" s="309" t="s">
        <v>292</v>
      </c>
    </row>
    <row r="14" spans="1:3" ht="37.5" x14ac:dyDescent="0.25">
      <c r="A14" s="569"/>
      <c r="B14" s="570"/>
      <c r="C14" s="309" t="s">
        <v>293</v>
      </c>
    </row>
    <row r="15" spans="1:3" ht="18.75" x14ac:dyDescent="0.25">
      <c r="A15" s="569"/>
      <c r="B15" s="570"/>
      <c r="C15" s="309" t="s">
        <v>294</v>
      </c>
    </row>
    <row r="16" spans="1:3" ht="18.75" x14ac:dyDescent="0.25">
      <c r="A16" s="569"/>
      <c r="B16" s="570"/>
      <c r="C16" s="309" t="s">
        <v>295</v>
      </c>
    </row>
    <row r="17" spans="1:3" ht="18.75" x14ac:dyDescent="0.25">
      <c r="A17" s="569"/>
      <c r="B17" s="570"/>
      <c r="C17" s="309" t="s">
        <v>296</v>
      </c>
    </row>
    <row r="18" spans="1:3" ht="37.5" x14ac:dyDescent="0.25">
      <c r="A18" s="569"/>
      <c r="B18" s="570"/>
      <c r="C18" s="309" t="s">
        <v>297</v>
      </c>
    </row>
    <row r="19" spans="1:3" ht="37.5" x14ac:dyDescent="0.25">
      <c r="A19" s="569"/>
      <c r="B19" s="570"/>
      <c r="C19" s="309" t="s">
        <v>298</v>
      </c>
    </row>
    <row r="20" spans="1:3" ht="18.75" x14ac:dyDescent="0.25">
      <c r="A20" s="569" t="s">
        <v>299</v>
      </c>
      <c r="B20" s="570" t="s">
        <v>300</v>
      </c>
      <c r="C20" s="309" t="s">
        <v>291</v>
      </c>
    </row>
    <row r="21" spans="1:3" ht="18.75" x14ac:dyDescent="0.25">
      <c r="A21" s="569"/>
      <c r="B21" s="570"/>
      <c r="C21" s="309" t="s">
        <v>292</v>
      </c>
    </row>
    <row r="22" spans="1:3" ht="37.5" x14ac:dyDescent="0.25">
      <c r="A22" s="569"/>
      <c r="B22" s="570"/>
      <c r="C22" s="309" t="s">
        <v>293</v>
      </c>
    </row>
    <row r="23" spans="1:3" ht="18.75" x14ac:dyDescent="0.25">
      <c r="A23" s="569"/>
      <c r="B23" s="570"/>
      <c r="C23" s="309" t="s">
        <v>294</v>
      </c>
    </row>
    <row r="24" spans="1:3" ht="18.75" x14ac:dyDescent="0.25">
      <c r="A24" s="569"/>
      <c r="B24" s="570"/>
      <c r="C24" s="309" t="s">
        <v>295</v>
      </c>
    </row>
    <row r="25" spans="1:3" ht="18.75" x14ac:dyDescent="0.25">
      <c r="A25" s="569" t="s">
        <v>301</v>
      </c>
      <c r="B25" s="570" t="s">
        <v>302</v>
      </c>
      <c r="C25" s="309" t="s">
        <v>291</v>
      </c>
    </row>
    <row r="26" spans="1:3" ht="18.75" x14ac:dyDescent="0.25">
      <c r="A26" s="569"/>
      <c r="B26" s="570"/>
      <c r="C26" s="309" t="s">
        <v>292</v>
      </c>
    </row>
    <row r="27" spans="1:3" ht="37.5" x14ac:dyDescent="0.25">
      <c r="A27" s="569"/>
      <c r="B27" s="570"/>
      <c r="C27" s="309" t="s">
        <v>293</v>
      </c>
    </row>
    <row r="28" spans="1:3" ht="18.75" x14ac:dyDescent="0.25">
      <c r="A28" s="569"/>
      <c r="B28" s="570"/>
      <c r="C28" s="309" t="s">
        <v>294</v>
      </c>
    </row>
    <row r="29" spans="1:3" ht="18.75" x14ac:dyDescent="0.25">
      <c r="A29" s="569"/>
      <c r="B29" s="570"/>
      <c r="C29" s="309" t="s">
        <v>303</v>
      </c>
    </row>
    <row r="30" spans="1:3" ht="18.75" x14ac:dyDescent="0.25">
      <c r="A30" s="569"/>
      <c r="B30" s="570"/>
      <c r="C30" s="309" t="s">
        <v>304</v>
      </c>
    </row>
    <row r="31" spans="1:3" ht="75" x14ac:dyDescent="0.25">
      <c r="A31" s="310" t="s">
        <v>305</v>
      </c>
      <c r="B31" s="309" t="s">
        <v>306</v>
      </c>
      <c r="C31" s="309" t="s">
        <v>307</v>
      </c>
    </row>
    <row r="32" spans="1:3" ht="15.75" x14ac:dyDescent="0.25">
      <c r="A32" s="311"/>
    </row>
    <row r="33" spans="1:3" ht="18.75" x14ac:dyDescent="0.3">
      <c r="A33" s="563" t="s">
        <v>392</v>
      </c>
      <c r="B33" s="563"/>
      <c r="C33" s="56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338" t="s">
        <v>337</v>
      </c>
    </row>
    <row r="2" spans="1:4" ht="15.75" x14ac:dyDescent="0.25">
      <c r="D2" s="338" t="s">
        <v>0</v>
      </c>
    </row>
    <row r="3" spans="1:4" ht="15.75" x14ac:dyDescent="0.25">
      <c r="D3" s="338" t="s">
        <v>1</v>
      </c>
    </row>
    <row r="4" spans="1:4" ht="15.75" x14ac:dyDescent="0.25">
      <c r="D4" s="338" t="s">
        <v>2</v>
      </c>
    </row>
    <row r="5" spans="1:4" x14ac:dyDescent="0.25">
      <c r="C5" s="529" t="s">
        <v>463</v>
      </c>
      <c r="D5" s="513"/>
    </row>
    <row r="6" spans="1:4" ht="15.75" x14ac:dyDescent="0.25">
      <c r="C6" s="339"/>
    </row>
    <row r="7" spans="1:4" ht="60" customHeight="1" x14ac:dyDescent="0.25">
      <c r="A7" s="573" t="s">
        <v>394</v>
      </c>
      <c r="B7" s="573"/>
      <c r="C7" s="573"/>
    </row>
    <row r="8" spans="1:4" ht="18.75" x14ac:dyDescent="0.3">
      <c r="A8" s="361"/>
      <c r="C8" s="362" t="s">
        <v>3</v>
      </c>
    </row>
    <row r="9" spans="1:4" ht="18.75" x14ac:dyDescent="0.25">
      <c r="A9" s="346" t="s">
        <v>314</v>
      </c>
      <c r="B9" s="346" t="s">
        <v>4</v>
      </c>
      <c r="C9" s="346" t="s">
        <v>143</v>
      </c>
    </row>
    <row r="10" spans="1:4" ht="56.25" x14ac:dyDescent="0.25">
      <c r="A10" s="574" t="s">
        <v>289</v>
      </c>
      <c r="B10" s="343" t="s">
        <v>338</v>
      </c>
      <c r="C10" s="363">
        <v>0</v>
      </c>
    </row>
    <row r="11" spans="1:4" ht="18.75" x14ac:dyDescent="0.25">
      <c r="A11" s="575"/>
      <c r="B11" s="343" t="s">
        <v>222</v>
      </c>
      <c r="C11" s="363"/>
    </row>
    <row r="12" spans="1:4" ht="18.75" x14ac:dyDescent="0.25">
      <c r="A12" s="575"/>
      <c r="B12" s="343" t="s">
        <v>339</v>
      </c>
      <c r="C12" s="363">
        <v>0</v>
      </c>
    </row>
    <row r="13" spans="1:4" ht="18.75" x14ac:dyDescent="0.25">
      <c r="A13" s="576"/>
      <c r="B13" s="343" t="s">
        <v>340</v>
      </c>
      <c r="C13" s="363">
        <v>0</v>
      </c>
    </row>
    <row r="14" spans="1:4" ht="112.5" x14ac:dyDescent="0.25">
      <c r="A14" s="574" t="s">
        <v>341</v>
      </c>
      <c r="B14" s="343" t="s">
        <v>342</v>
      </c>
      <c r="C14" s="363">
        <v>1000</v>
      </c>
    </row>
    <row r="15" spans="1:4" ht="18.75" x14ac:dyDescent="0.25">
      <c r="A15" s="575"/>
      <c r="B15" s="343" t="s">
        <v>343</v>
      </c>
      <c r="C15" s="363"/>
    </row>
    <row r="16" spans="1:4" ht="18.75" x14ac:dyDescent="0.25">
      <c r="A16" s="575"/>
      <c r="B16" s="343" t="s">
        <v>339</v>
      </c>
      <c r="C16" s="363">
        <v>1000</v>
      </c>
    </row>
    <row r="17" spans="1:3" ht="18.75" x14ac:dyDescent="0.25">
      <c r="A17" s="576"/>
      <c r="B17" s="343" t="s">
        <v>340</v>
      </c>
      <c r="C17" s="363">
        <v>1000</v>
      </c>
    </row>
    <row r="18" spans="1:3" ht="75" x14ac:dyDescent="0.25">
      <c r="A18" s="574" t="s">
        <v>344</v>
      </c>
      <c r="B18" s="343" t="s">
        <v>345</v>
      </c>
      <c r="C18" s="363">
        <v>0</v>
      </c>
    </row>
    <row r="19" spans="1:3" ht="18.75" x14ac:dyDescent="0.25">
      <c r="A19" s="575"/>
      <c r="B19" s="343" t="s">
        <v>343</v>
      </c>
      <c r="C19" s="363"/>
    </row>
    <row r="20" spans="1:3" ht="18.75" x14ac:dyDescent="0.25">
      <c r="A20" s="575"/>
      <c r="B20" s="343" t="s">
        <v>339</v>
      </c>
      <c r="C20" s="363">
        <v>0</v>
      </c>
    </row>
    <row r="21" spans="1:3" ht="18.75" x14ac:dyDescent="0.25">
      <c r="A21" s="576"/>
      <c r="B21" s="343" t="s">
        <v>340</v>
      </c>
      <c r="C21" s="363">
        <v>0</v>
      </c>
    </row>
    <row r="23" spans="1:3" s="364" customFormat="1" ht="66.75" customHeight="1" x14ac:dyDescent="0.25">
      <c r="A23" s="571" t="s">
        <v>397</v>
      </c>
      <c r="B23" s="572"/>
      <c r="C23" s="572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38" t="s">
        <v>346</v>
      </c>
    </row>
    <row r="2" spans="1:8" ht="15.75" x14ac:dyDescent="0.25">
      <c r="H2" s="338" t="s">
        <v>0</v>
      </c>
    </row>
    <row r="3" spans="1:8" ht="15.75" x14ac:dyDescent="0.25">
      <c r="H3" s="338" t="s">
        <v>1</v>
      </c>
    </row>
    <row r="4" spans="1:8" ht="15.75" x14ac:dyDescent="0.25">
      <c r="H4" s="338" t="s">
        <v>2</v>
      </c>
    </row>
    <row r="5" spans="1:8" x14ac:dyDescent="0.25">
      <c r="G5" s="529" t="s">
        <v>463</v>
      </c>
      <c r="H5" s="513"/>
    </row>
    <row r="6" spans="1:8" ht="15.75" x14ac:dyDescent="0.25">
      <c r="H6" s="339"/>
    </row>
    <row r="7" spans="1:8" ht="39.75" customHeight="1" x14ac:dyDescent="0.25">
      <c r="A7" s="573" t="s">
        <v>398</v>
      </c>
      <c r="B7" s="573"/>
      <c r="C7" s="573"/>
      <c r="D7" s="573"/>
      <c r="E7" s="573"/>
      <c r="F7" s="573"/>
      <c r="G7" s="573"/>
      <c r="H7" s="573"/>
    </row>
    <row r="9" spans="1:8" ht="18.75" x14ac:dyDescent="0.25">
      <c r="A9" s="578" t="s">
        <v>313</v>
      </c>
      <c r="B9" s="578"/>
      <c r="C9" s="578"/>
      <c r="D9" s="578"/>
      <c r="E9" s="578"/>
      <c r="F9" s="578"/>
      <c r="G9" s="578"/>
      <c r="H9" s="578"/>
    </row>
    <row r="10" spans="1:8" ht="18.75" x14ac:dyDescent="0.3">
      <c r="A10" s="340"/>
    </row>
    <row r="11" spans="1:8" ht="18.75" x14ac:dyDescent="0.25">
      <c r="A11" s="579" t="s">
        <v>314</v>
      </c>
      <c r="B11" s="579" t="s">
        <v>315</v>
      </c>
      <c r="C11" s="579" t="s">
        <v>316</v>
      </c>
      <c r="D11" s="579" t="s">
        <v>317</v>
      </c>
      <c r="E11" s="579" t="s">
        <v>318</v>
      </c>
      <c r="F11" s="579"/>
      <c r="G11" s="579"/>
      <c r="H11" s="579"/>
    </row>
    <row r="12" spans="1:8" ht="112.5" x14ac:dyDescent="0.25">
      <c r="A12" s="579"/>
      <c r="B12" s="579"/>
      <c r="C12" s="579"/>
      <c r="D12" s="579"/>
      <c r="E12" s="341" t="s">
        <v>319</v>
      </c>
      <c r="F12" s="341" t="s">
        <v>320</v>
      </c>
      <c r="G12" s="341" t="s">
        <v>321</v>
      </c>
      <c r="H12" s="341" t="s">
        <v>322</v>
      </c>
    </row>
    <row r="13" spans="1:8" ht="18.75" x14ac:dyDescent="0.25">
      <c r="A13" s="342">
        <v>1</v>
      </c>
      <c r="B13" s="342">
        <v>2</v>
      </c>
      <c r="C13" s="342">
        <v>3</v>
      </c>
      <c r="D13" s="342">
        <v>4</v>
      </c>
      <c r="E13" s="342">
        <v>5</v>
      </c>
      <c r="F13" s="342">
        <v>6</v>
      </c>
      <c r="G13" s="342">
        <v>7</v>
      </c>
      <c r="H13" s="342">
        <v>8</v>
      </c>
    </row>
    <row r="14" spans="1:8" ht="18.75" x14ac:dyDescent="0.25">
      <c r="A14" s="343"/>
      <c r="B14" s="343"/>
      <c r="C14" s="343"/>
      <c r="D14" s="344">
        <v>0</v>
      </c>
      <c r="E14" s="343"/>
      <c r="F14" s="343"/>
      <c r="G14" s="343"/>
      <c r="H14" s="343"/>
    </row>
    <row r="15" spans="1:8" ht="18.75" x14ac:dyDescent="0.25">
      <c r="A15" s="343"/>
      <c r="B15" s="345" t="s">
        <v>323</v>
      </c>
      <c r="C15" s="343"/>
      <c r="D15" s="344">
        <v>0</v>
      </c>
      <c r="E15" s="343"/>
      <c r="F15" s="343"/>
      <c r="G15" s="343"/>
      <c r="H15" s="343"/>
    </row>
    <row r="16" spans="1:8" ht="18.75" x14ac:dyDescent="0.3">
      <c r="A16" s="340"/>
    </row>
    <row r="17" spans="1:8" ht="18.75" x14ac:dyDescent="0.25">
      <c r="A17" s="578" t="s">
        <v>324</v>
      </c>
      <c r="B17" s="578"/>
      <c r="C17" s="578"/>
      <c r="D17" s="578"/>
      <c r="E17" s="578"/>
      <c r="F17" s="578"/>
      <c r="G17" s="578"/>
      <c r="H17" s="578"/>
    </row>
    <row r="18" spans="1:8" ht="18.75" x14ac:dyDescent="0.3">
      <c r="A18" s="340"/>
    </row>
    <row r="19" spans="1:8" ht="37.5" x14ac:dyDescent="0.25">
      <c r="A19" s="579" t="s">
        <v>325</v>
      </c>
      <c r="B19" s="579"/>
      <c r="C19" s="579"/>
      <c r="D19" s="579"/>
      <c r="E19" s="579"/>
      <c r="F19" s="341" t="s">
        <v>326</v>
      </c>
    </row>
    <row r="20" spans="1:8" ht="18.75" x14ac:dyDescent="0.25">
      <c r="A20" s="580">
        <v>1</v>
      </c>
      <c r="B20" s="580"/>
      <c r="C20" s="580"/>
      <c r="D20" s="580"/>
      <c r="E20" s="580"/>
      <c r="F20" s="342">
        <v>2</v>
      </c>
    </row>
    <row r="21" spans="1:8" ht="18.75" x14ac:dyDescent="0.25">
      <c r="A21" s="580" t="s">
        <v>327</v>
      </c>
      <c r="B21" s="580"/>
      <c r="C21" s="580"/>
      <c r="D21" s="580"/>
      <c r="E21" s="580"/>
      <c r="F21" s="347">
        <v>0</v>
      </c>
    </row>
    <row r="23" spans="1:8" s="348" customFormat="1" ht="65.25" customHeight="1" x14ac:dyDescent="0.3">
      <c r="A23" s="581" t="s">
        <v>363</v>
      </c>
      <c r="B23" s="572"/>
      <c r="C23" s="572"/>
      <c r="D23" s="572"/>
      <c r="E23" s="572"/>
      <c r="F23" s="572"/>
      <c r="G23" s="572"/>
      <c r="H23" s="572"/>
    </row>
    <row r="24" spans="1:8" ht="18.75" x14ac:dyDescent="0.3">
      <c r="B24" s="577"/>
      <c r="C24" s="577"/>
      <c r="D24" s="577"/>
      <c r="E24" s="577"/>
      <c r="F24" s="577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83" t="s">
        <v>328</v>
      </c>
      <c r="C1" s="583"/>
      <c r="D1" s="583"/>
      <c r="E1" s="583"/>
      <c r="F1" s="583"/>
    </row>
    <row r="2" spans="1:6" ht="93" customHeight="1" x14ac:dyDescent="0.3">
      <c r="B2" s="584" t="s">
        <v>460</v>
      </c>
      <c r="C2" s="585"/>
      <c r="D2" s="349"/>
      <c r="E2" s="349"/>
    </row>
    <row r="3" spans="1:6" ht="18" customHeight="1" x14ac:dyDescent="0.3">
      <c r="B3" s="583" t="s">
        <v>463</v>
      </c>
      <c r="C3" s="583"/>
      <c r="D3" s="583"/>
      <c r="E3" s="583"/>
      <c r="F3" s="350"/>
    </row>
    <row r="4" spans="1:6" ht="18.75" x14ac:dyDescent="0.3">
      <c r="B4" s="583" t="s">
        <v>470</v>
      </c>
      <c r="C4" s="583"/>
      <c r="D4" s="583"/>
      <c r="E4" s="583"/>
      <c r="F4" s="583"/>
    </row>
    <row r="5" spans="1:6" ht="18.75" x14ac:dyDescent="0.3">
      <c r="A5" s="348"/>
    </row>
    <row r="6" spans="1:6" ht="18.75" x14ac:dyDescent="0.3">
      <c r="A6" s="348"/>
    </row>
    <row r="7" spans="1:6" ht="18.75" x14ac:dyDescent="0.3">
      <c r="A7" s="586" t="s">
        <v>395</v>
      </c>
      <c r="B7" s="586"/>
      <c r="C7" s="586"/>
      <c r="D7" s="586"/>
      <c r="E7" s="586"/>
      <c r="F7" s="586"/>
    </row>
    <row r="8" spans="1:6" ht="18.75" x14ac:dyDescent="0.3">
      <c r="A8" s="340"/>
    </row>
    <row r="9" spans="1:6" ht="19.5" thickBot="1" x14ac:dyDescent="0.35">
      <c r="A9" s="340"/>
    </row>
    <row r="10" spans="1:6" ht="42.75" customHeight="1" thickBot="1" x14ac:dyDescent="0.35">
      <c r="A10" s="351" t="s">
        <v>329</v>
      </c>
      <c r="B10" s="352" t="s">
        <v>330</v>
      </c>
    </row>
    <row r="11" spans="1:6" ht="50.25" customHeight="1" thickBot="1" x14ac:dyDescent="0.3">
      <c r="A11" s="353" t="s">
        <v>331</v>
      </c>
      <c r="B11" s="354">
        <v>100</v>
      </c>
    </row>
    <row r="12" spans="1:6" ht="116.25" customHeight="1" thickBot="1" x14ac:dyDescent="0.3">
      <c r="A12" s="355" t="s">
        <v>332</v>
      </c>
      <c r="B12" s="356">
        <v>100</v>
      </c>
    </row>
    <row r="13" spans="1:6" ht="33" customHeight="1" thickBot="1" x14ac:dyDescent="0.3">
      <c r="A13" s="357" t="s">
        <v>333</v>
      </c>
      <c r="B13" s="358">
        <v>100</v>
      </c>
    </row>
    <row r="14" spans="1:6" ht="60" customHeight="1" thickBot="1" x14ac:dyDescent="0.35">
      <c r="A14" s="357" t="s">
        <v>334</v>
      </c>
      <c r="B14" s="358" t="s">
        <v>335</v>
      </c>
    </row>
    <row r="15" spans="1:6" ht="58.5" customHeight="1" thickBot="1" x14ac:dyDescent="0.3">
      <c r="A15" s="359" t="s">
        <v>336</v>
      </c>
      <c r="B15" s="360">
        <v>100</v>
      </c>
    </row>
    <row r="16" spans="1:6" ht="15.75" x14ac:dyDescent="0.25">
      <c r="A16" s="339"/>
    </row>
    <row r="17" spans="1:2" ht="31.5" customHeight="1" x14ac:dyDescent="0.25">
      <c r="A17" s="582" t="s">
        <v>396</v>
      </c>
      <c r="B17" s="582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4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52" t="s">
        <v>48</v>
      </c>
    </row>
    <row r="2" spans="1:12" ht="15.75" x14ac:dyDescent="0.25">
      <c r="C2" s="72" t="s">
        <v>0</v>
      </c>
    </row>
    <row r="3" spans="1:12" ht="15.75" x14ac:dyDescent="0.25">
      <c r="C3" s="72" t="s">
        <v>1</v>
      </c>
    </row>
    <row r="4" spans="1:12" ht="15.75" x14ac:dyDescent="0.25">
      <c r="C4" s="72" t="s">
        <v>2</v>
      </c>
    </row>
    <row r="5" spans="1:12" x14ac:dyDescent="0.25">
      <c r="B5" s="529" t="s">
        <v>461</v>
      </c>
      <c r="C5" s="513"/>
    </row>
    <row r="7" spans="1:12" ht="33.75" customHeight="1" x14ac:dyDescent="0.3">
      <c r="A7" s="527" t="s">
        <v>354</v>
      </c>
      <c r="B7" s="527"/>
      <c r="C7" s="527"/>
      <c r="L7" s="382"/>
    </row>
    <row r="8" spans="1:12" ht="18.75" x14ac:dyDescent="0.3">
      <c r="A8" s="527"/>
      <c r="B8" s="527"/>
      <c r="C8" s="527"/>
    </row>
    <row r="9" spans="1:12" ht="18.75" x14ac:dyDescent="0.3">
      <c r="C9" s="73" t="s">
        <v>3</v>
      </c>
    </row>
    <row r="10" spans="1:12" ht="38.25" x14ac:dyDescent="0.25">
      <c r="A10" s="236" t="s">
        <v>208</v>
      </c>
      <c r="B10" s="236" t="s">
        <v>207</v>
      </c>
      <c r="C10" s="83" t="s">
        <v>143</v>
      </c>
      <c r="D10" s="39" t="s">
        <v>117</v>
      </c>
      <c r="E10" s="39" t="s">
        <v>116</v>
      </c>
    </row>
    <row r="11" spans="1:12" ht="18.75" x14ac:dyDescent="0.25">
      <c r="A11" s="236" t="s">
        <v>206</v>
      </c>
      <c r="B11" s="235" t="s">
        <v>205</v>
      </c>
      <c r="C11" s="223">
        <f>C12+C13+C15+C18+C19+C20+C14</f>
        <v>12691.4</v>
      </c>
      <c r="D11" s="224">
        <f>SUM(D12:D18)</f>
        <v>3772.3</v>
      </c>
      <c r="E11" s="41" t="e">
        <f>D11/#REF!*100</f>
        <v>#REF!</v>
      </c>
      <c r="G11">
        <v>10895.6</v>
      </c>
      <c r="H11" s="6">
        <v>0</v>
      </c>
    </row>
    <row r="12" spans="1:12" ht="18.75" x14ac:dyDescent="0.25">
      <c r="A12" s="262" t="s">
        <v>228</v>
      </c>
      <c r="B12" s="247" t="s">
        <v>204</v>
      </c>
      <c r="C12" s="237">
        <v>1800</v>
      </c>
      <c r="D12" s="226">
        <v>534.20000000000005</v>
      </c>
      <c r="E12" s="40" t="e">
        <f>D12/#REF!*100</f>
        <v>#REF!</v>
      </c>
      <c r="G12">
        <v>1150</v>
      </c>
      <c r="H12" s="6">
        <v>0</v>
      </c>
    </row>
    <row r="13" spans="1:12" ht="45.75" customHeight="1" x14ac:dyDescent="0.25">
      <c r="A13" s="248" t="s">
        <v>203</v>
      </c>
      <c r="B13" s="247" t="s">
        <v>202</v>
      </c>
      <c r="C13" s="227">
        <v>3761.9</v>
      </c>
      <c r="D13" s="238">
        <v>1075.9000000000001</v>
      </c>
      <c r="E13" s="40" t="e">
        <f>D13/#REF!*100</f>
        <v>#REF!</v>
      </c>
      <c r="G13">
        <v>2146.9</v>
      </c>
      <c r="H13" s="6">
        <v>-871.79999999999973</v>
      </c>
    </row>
    <row r="14" spans="1:12" ht="18.75" x14ac:dyDescent="0.25">
      <c r="A14" s="248" t="s">
        <v>348</v>
      </c>
      <c r="B14" s="247" t="s">
        <v>198</v>
      </c>
      <c r="C14" s="227">
        <v>290</v>
      </c>
      <c r="D14" s="238">
        <v>6.8</v>
      </c>
      <c r="E14" s="40" t="e">
        <v>#REF!</v>
      </c>
      <c r="G14">
        <v>10.6</v>
      </c>
      <c r="H14" s="6">
        <v>0</v>
      </c>
    </row>
    <row r="15" spans="1:12" ht="18.75" x14ac:dyDescent="0.25">
      <c r="A15" s="266" t="s">
        <v>349</v>
      </c>
      <c r="B15" s="247" t="s">
        <v>401</v>
      </c>
      <c r="C15" s="237">
        <v>4800</v>
      </c>
      <c r="D15" s="226">
        <v>1906.2</v>
      </c>
      <c r="E15" s="40" t="e">
        <f>D15/#REF!*100</f>
        <v>#REF!</v>
      </c>
      <c r="G15">
        <v>5760.2</v>
      </c>
      <c r="H15" s="6">
        <v>405</v>
      </c>
    </row>
    <row r="16" spans="1:12" ht="45.75" customHeight="1" x14ac:dyDescent="0.25">
      <c r="A16" s="266" t="s">
        <v>229</v>
      </c>
      <c r="B16" s="247" t="s">
        <v>312</v>
      </c>
      <c r="C16" s="237">
        <v>900</v>
      </c>
      <c r="D16" s="226"/>
      <c r="E16" s="40"/>
      <c r="H16" s="6"/>
    </row>
    <row r="17" spans="1:14" ht="44.25" customHeight="1" x14ac:dyDescent="0.25">
      <c r="A17" s="266" t="s">
        <v>230</v>
      </c>
      <c r="B17" s="249" t="s">
        <v>201</v>
      </c>
      <c r="C17" s="237">
        <v>3900</v>
      </c>
      <c r="D17" s="226"/>
      <c r="E17" s="40"/>
      <c r="H17" s="6"/>
    </row>
    <row r="18" spans="1:14" ht="56.25" x14ac:dyDescent="0.25">
      <c r="A18" s="266" t="s">
        <v>200</v>
      </c>
      <c r="B18" s="247" t="s">
        <v>199</v>
      </c>
      <c r="C18" s="365">
        <v>1800</v>
      </c>
      <c r="D18" s="226">
        <v>249.2</v>
      </c>
      <c r="E18" s="40" t="e">
        <f>D18/#REF!*100</f>
        <v>#REF!</v>
      </c>
      <c r="G18">
        <v>1652.9</v>
      </c>
      <c r="H18" s="6">
        <v>466.80000000000018</v>
      </c>
      <c r="N18" s="6"/>
    </row>
    <row r="19" spans="1:14" ht="93.75" x14ac:dyDescent="0.3">
      <c r="A19" s="266" t="s">
        <v>350</v>
      </c>
      <c r="B19" s="337" t="s">
        <v>309</v>
      </c>
      <c r="C19" s="251">
        <v>139.5</v>
      </c>
      <c r="D19" s="226"/>
      <c r="E19" s="40"/>
      <c r="H19" s="6"/>
    </row>
    <row r="20" spans="1:14" ht="37.5" x14ac:dyDescent="0.3">
      <c r="A20" s="267" t="s">
        <v>225</v>
      </c>
      <c r="B20" s="250" t="s">
        <v>226</v>
      </c>
      <c r="C20" s="251">
        <v>100</v>
      </c>
      <c r="D20" s="226"/>
      <c r="E20" s="40"/>
      <c r="H20" s="6"/>
    </row>
    <row r="21" spans="1:14" ht="18.75" x14ac:dyDescent="0.25">
      <c r="A21" s="268" t="s">
        <v>197</v>
      </c>
      <c r="B21" s="235" t="s">
        <v>196</v>
      </c>
      <c r="C21" s="224">
        <f>C22+C24+C25+C23</f>
        <v>9679.6</v>
      </c>
      <c r="D21" s="223">
        <f>D22+D24+D25+D23</f>
        <v>5716.69</v>
      </c>
      <c r="E21" s="41" t="e">
        <f>D21/#REF!*100</f>
        <v>#REF!</v>
      </c>
      <c r="G21">
        <v>8542.4</v>
      </c>
      <c r="H21" s="6">
        <v>0</v>
      </c>
    </row>
    <row r="22" spans="1:14" ht="37.5" customHeight="1" x14ac:dyDescent="0.25">
      <c r="A22" s="367" t="s">
        <v>351</v>
      </c>
      <c r="B22" s="234" t="s">
        <v>195</v>
      </c>
      <c r="C22" s="233">
        <v>9461.1</v>
      </c>
      <c r="D22" s="226">
        <v>3538</v>
      </c>
      <c r="E22" s="40" t="e">
        <f>D22/#REF!*100</f>
        <v>#REF!</v>
      </c>
      <c r="F22" s="230" t="s">
        <v>194</v>
      </c>
      <c r="G22">
        <v>6126.7</v>
      </c>
      <c r="H22" s="6">
        <v>0</v>
      </c>
    </row>
    <row r="23" spans="1:14" ht="40.5" hidden="1" customHeight="1" x14ac:dyDescent="0.25">
      <c r="A23" s="229" t="s">
        <v>193</v>
      </c>
      <c r="B23" s="228" t="s">
        <v>192</v>
      </c>
      <c r="C23" s="231">
        <v>0</v>
      </c>
      <c r="D23" s="232">
        <f>1444.1+639.9</f>
        <v>2084</v>
      </c>
      <c r="E23" s="40" t="e">
        <f>D23/#REF!*100</f>
        <v>#REF!</v>
      </c>
      <c r="F23" s="230"/>
      <c r="G23">
        <v>2248.4</v>
      </c>
      <c r="H23" s="6">
        <v>0</v>
      </c>
    </row>
    <row r="24" spans="1:14" ht="57.75" customHeight="1" x14ac:dyDescent="0.25">
      <c r="A24" s="312" t="s">
        <v>352</v>
      </c>
      <c r="B24" s="228" t="s">
        <v>191</v>
      </c>
      <c r="C24" s="366">
        <v>214.7</v>
      </c>
      <c r="D24" s="226">
        <v>94.7</v>
      </c>
      <c r="E24" s="40" t="e">
        <f>D24/#REF!*100</f>
        <v>#REF!</v>
      </c>
      <c r="F24" s="230"/>
      <c r="G24">
        <v>167.4</v>
      </c>
      <c r="H24" s="6">
        <v>0</v>
      </c>
    </row>
    <row r="25" spans="1:14" ht="38.25" customHeight="1" x14ac:dyDescent="0.25">
      <c r="A25" s="312" t="s">
        <v>353</v>
      </c>
      <c r="B25" s="228" t="s">
        <v>190</v>
      </c>
      <c r="C25" s="227">
        <v>3.8</v>
      </c>
      <c r="D25" s="226">
        <v>-0.01</v>
      </c>
      <c r="E25" s="40" t="e">
        <f>D25/#REF!*100</f>
        <v>#REF!</v>
      </c>
      <c r="F25" s="225" t="s">
        <v>189</v>
      </c>
      <c r="G25">
        <v>-0.1</v>
      </c>
      <c r="H25" s="6">
        <v>0</v>
      </c>
      <c r="K25" s="6"/>
    </row>
    <row r="26" spans="1:14" ht="18.75" x14ac:dyDescent="0.25">
      <c r="A26" s="525" t="s">
        <v>188</v>
      </c>
      <c r="B26" s="526"/>
      <c r="C26" s="224">
        <f>C11+C21</f>
        <v>22371</v>
      </c>
      <c r="D26" s="223">
        <f>D21+D11</f>
        <v>9488.99</v>
      </c>
      <c r="E26" s="41" t="e">
        <f>D26/#REF!*100</f>
        <v>#REF!</v>
      </c>
      <c r="G26">
        <v>22561.249999999996</v>
      </c>
      <c r="H26" s="6">
        <v>-19438</v>
      </c>
      <c r="M26" s="6"/>
    </row>
    <row r="27" spans="1:14" x14ac:dyDescent="0.25">
      <c r="G27" s="6">
        <f>G26-C26</f>
        <v>190.24999999999636</v>
      </c>
    </row>
    <row r="28" spans="1:14" ht="18.75" x14ac:dyDescent="0.25">
      <c r="A28" s="528" t="s">
        <v>347</v>
      </c>
      <c r="B28" s="528"/>
      <c r="E28" s="6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6" customWidth="1"/>
  </cols>
  <sheetData>
    <row r="1" spans="1:4" ht="15.75" x14ac:dyDescent="0.25">
      <c r="C1" s="275" t="s">
        <v>263</v>
      </c>
    </row>
    <row r="2" spans="1:4" ht="15.75" x14ac:dyDescent="0.25">
      <c r="C2" s="275" t="s">
        <v>0</v>
      </c>
    </row>
    <row r="3" spans="1:4" ht="15.75" x14ac:dyDescent="0.25">
      <c r="C3" s="275" t="s">
        <v>1</v>
      </c>
    </row>
    <row r="4" spans="1:4" ht="15.75" x14ac:dyDescent="0.25">
      <c r="C4" s="275" t="s">
        <v>2</v>
      </c>
    </row>
    <row r="5" spans="1:4" x14ac:dyDescent="0.25">
      <c r="B5" s="532" t="s">
        <v>462</v>
      </c>
      <c r="C5" s="532"/>
    </row>
    <row r="6" spans="1:4" x14ac:dyDescent="0.25">
      <c r="C6" s="269"/>
    </row>
    <row r="7" spans="1:4" ht="18.75" x14ac:dyDescent="0.3">
      <c r="A7" s="530" t="s">
        <v>355</v>
      </c>
      <c r="B7" s="531"/>
      <c r="C7" s="531"/>
      <c r="D7" s="276"/>
    </row>
    <row r="8" spans="1:4" ht="18.75" customHeight="1" x14ac:dyDescent="0.3">
      <c r="C8" s="277" t="s">
        <v>3</v>
      </c>
      <c r="D8" s="278"/>
    </row>
    <row r="9" spans="1:4" ht="37.5" x14ac:dyDescent="0.25">
      <c r="A9" s="279" t="s">
        <v>208</v>
      </c>
      <c r="B9" s="279" t="s">
        <v>207</v>
      </c>
      <c r="C9" s="280" t="s">
        <v>143</v>
      </c>
    </row>
    <row r="10" spans="1:4" ht="18.75" x14ac:dyDescent="0.3">
      <c r="A10" s="281">
        <v>1</v>
      </c>
      <c r="B10" s="281">
        <v>2</v>
      </c>
      <c r="C10" s="282">
        <v>3</v>
      </c>
    </row>
    <row r="11" spans="1:4" ht="25.5" customHeight="1" x14ac:dyDescent="0.25">
      <c r="A11" s="283" t="s">
        <v>264</v>
      </c>
      <c r="B11" s="284" t="s">
        <v>196</v>
      </c>
      <c r="C11" s="285">
        <f>C12+C18+C16</f>
        <v>9679.6</v>
      </c>
    </row>
    <row r="12" spans="1:4" ht="56.25" x14ac:dyDescent="0.25">
      <c r="A12" s="266" t="s">
        <v>265</v>
      </c>
      <c r="B12" s="286" t="s">
        <v>266</v>
      </c>
      <c r="C12" s="287">
        <f>C13</f>
        <v>9461.1</v>
      </c>
    </row>
    <row r="13" spans="1:4" ht="40.5" customHeight="1" x14ac:dyDescent="0.25">
      <c r="A13" s="312" t="s">
        <v>356</v>
      </c>
      <c r="B13" s="288" t="s">
        <v>267</v>
      </c>
      <c r="C13" s="287">
        <f>C14</f>
        <v>9461.1</v>
      </c>
    </row>
    <row r="14" spans="1:4" ht="37.5" x14ac:dyDescent="0.25">
      <c r="A14" s="368" t="s">
        <v>357</v>
      </c>
      <c r="B14" s="288" t="s">
        <v>268</v>
      </c>
      <c r="C14" s="287">
        <f>C15</f>
        <v>9461.1</v>
      </c>
    </row>
    <row r="15" spans="1:4" ht="56.25" x14ac:dyDescent="0.25">
      <c r="A15" s="312" t="s">
        <v>351</v>
      </c>
      <c r="B15" s="288" t="s">
        <v>195</v>
      </c>
      <c r="C15" s="287">
        <v>9461.1</v>
      </c>
      <c r="D15" s="6"/>
    </row>
    <row r="16" spans="1:4" ht="19.5" hidden="1" customHeight="1" x14ac:dyDescent="0.25">
      <c r="A16" s="272" t="s">
        <v>269</v>
      </c>
      <c r="B16" s="289" t="s">
        <v>270</v>
      </c>
      <c r="C16" s="287">
        <v>0</v>
      </c>
      <c r="D16" s="6"/>
    </row>
    <row r="17" spans="1:5" ht="39.75" hidden="1" customHeight="1" x14ac:dyDescent="0.25">
      <c r="A17" s="272" t="s">
        <v>193</v>
      </c>
      <c r="B17" s="289" t="s">
        <v>192</v>
      </c>
      <c r="C17" s="287">
        <v>0</v>
      </c>
      <c r="D17" s="6"/>
    </row>
    <row r="18" spans="1:5" ht="37.5" x14ac:dyDescent="0.25">
      <c r="A18" s="312" t="s">
        <v>358</v>
      </c>
      <c r="B18" s="289" t="s">
        <v>271</v>
      </c>
      <c r="C18" s="290">
        <f>C22+C20</f>
        <v>218.5</v>
      </c>
      <c r="E18" s="6"/>
    </row>
    <row r="19" spans="1:5" ht="56.25" x14ac:dyDescent="0.25">
      <c r="A19" s="312" t="s">
        <v>360</v>
      </c>
      <c r="B19" s="289" t="s">
        <v>279</v>
      </c>
      <c r="C19" s="290">
        <v>3.8</v>
      </c>
      <c r="E19" s="6"/>
    </row>
    <row r="20" spans="1:5" ht="75" x14ac:dyDescent="0.25">
      <c r="A20" s="312" t="s">
        <v>353</v>
      </c>
      <c r="B20" s="289" t="s">
        <v>190</v>
      </c>
      <c r="C20" s="290">
        <v>3.8</v>
      </c>
      <c r="E20" s="6"/>
    </row>
    <row r="21" spans="1:5" ht="75" x14ac:dyDescent="0.25">
      <c r="A21" s="312" t="s">
        <v>361</v>
      </c>
      <c r="B21" s="289" t="s">
        <v>272</v>
      </c>
      <c r="C21" s="290">
        <v>214.7</v>
      </c>
    </row>
    <row r="22" spans="1:5" ht="93.75" x14ac:dyDescent="0.25">
      <c r="A22" s="312" t="s">
        <v>352</v>
      </c>
      <c r="B22" s="289" t="s">
        <v>191</v>
      </c>
      <c r="C22" s="290">
        <v>214.7</v>
      </c>
    </row>
    <row r="23" spans="1:5" ht="56.25" hidden="1" x14ac:dyDescent="0.25">
      <c r="A23" s="291" t="s">
        <v>273</v>
      </c>
      <c r="B23" s="292" t="s">
        <v>274</v>
      </c>
      <c r="C23" s="290"/>
    </row>
    <row r="24" spans="1:5" ht="56.25" hidden="1" x14ac:dyDescent="0.25">
      <c r="A24" s="291" t="s">
        <v>275</v>
      </c>
      <c r="B24" s="292" t="s">
        <v>276</v>
      </c>
      <c r="C24" s="290"/>
    </row>
    <row r="25" spans="1:5" ht="93.75" hidden="1" x14ac:dyDescent="0.25">
      <c r="A25" s="291" t="s">
        <v>277</v>
      </c>
      <c r="B25" s="293" t="s">
        <v>278</v>
      </c>
      <c r="C25" s="290"/>
    </row>
    <row r="27" spans="1:5" ht="84" customHeight="1" x14ac:dyDescent="0.25">
      <c r="A27" s="512" t="s">
        <v>359</v>
      </c>
      <c r="B27" s="513"/>
      <c r="C27" s="513"/>
    </row>
    <row r="28" spans="1:5" ht="18.75" x14ac:dyDescent="0.25">
      <c r="A28" s="294"/>
      <c r="B28" s="295"/>
      <c r="C28" s="296"/>
      <c r="E28" s="6"/>
    </row>
    <row r="29" spans="1:5" ht="18.75" x14ac:dyDescent="0.25">
      <c r="A29" s="512"/>
      <c r="B29" s="513"/>
      <c r="C29" s="513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6" customWidth="1"/>
  </cols>
  <sheetData>
    <row r="2" spans="1:3" ht="15.75" x14ac:dyDescent="0.25">
      <c r="C2" s="275" t="s">
        <v>184</v>
      </c>
    </row>
    <row r="3" spans="1:3" ht="15.75" x14ac:dyDescent="0.25">
      <c r="C3" s="275" t="s">
        <v>0</v>
      </c>
    </row>
    <row r="4" spans="1:3" ht="15.75" x14ac:dyDescent="0.25">
      <c r="C4" s="275" t="s">
        <v>1</v>
      </c>
    </row>
    <row r="5" spans="1:3" ht="15.75" x14ac:dyDescent="0.25">
      <c r="C5" s="275" t="s">
        <v>2</v>
      </c>
    </row>
    <row r="6" spans="1:3" x14ac:dyDescent="0.25">
      <c r="C6" s="269"/>
    </row>
    <row r="8" spans="1:3" ht="52.5" customHeight="1" x14ac:dyDescent="0.3">
      <c r="A8" s="533" t="s">
        <v>362</v>
      </c>
      <c r="B8" s="534"/>
      <c r="C8" s="534"/>
    </row>
    <row r="9" spans="1:3" ht="18.75" customHeight="1" x14ac:dyDescent="0.3">
      <c r="C9" s="277" t="s">
        <v>3</v>
      </c>
    </row>
    <row r="10" spans="1:3" ht="37.5" x14ac:dyDescent="0.25">
      <c r="A10" s="297" t="s">
        <v>208</v>
      </c>
      <c r="B10" s="297" t="s">
        <v>207</v>
      </c>
      <c r="C10" s="298" t="s">
        <v>143</v>
      </c>
    </row>
    <row r="11" spans="1:3" ht="18.75" x14ac:dyDescent="0.3">
      <c r="A11" s="299">
        <v>1</v>
      </c>
      <c r="B11" s="299">
        <v>2</v>
      </c>
      <c r="C11" s="300">
        <v>3</v>
      </c>
    </row>
    <row r="12" spans="1:3" ht="18.75" x14ac:dyDescent="0.25">
      <c r="A12" s="297" t="s">
        <v>264</v>
      </c>
      <c r="B12" s="301" t="s">
        <v>196</v>
      </c>
      <c r="C12" s="302">
        <f>C16</f>
        <v>0</v>
      </c>
    </row>
    <row r="13" spans="1:3" ht="37.5" x14ac:dyDescent="0.25">
      <c r="A13" s="291" t="s">
        <v>265</v>
      </c>
      <c r="B13" s="292" t="s">
        <v>266</v>
      </c>
      <c r="C13" s="327">
        <v>0</v>
      </c>
    </row>
    <row r="14" spans="1:3" ht="37.5" x14ac:dyDescent="0.25">
      <c r="A14" s="368" t="s">
        <v>356</v>
      </c>
      <c r="B14" s="303" t="s">
        <v>267</v>
      </c>
      <c r="C14" s="327">
        <v>0</v>
      </c>
    </row>
    <row r="15" spans="1:3" ht="37.5" x14ac:dyDescent="0.25">
      <c r="A15" s="368" t="s">
        <v>357</v>
      </c>
      <c r="B15" s="303" t="s">
        <v>268</v>
      </c>
      <c r="C15" s="327">
        <v>0</v>
      </c>
    </row>
    <row r="16" spans="1:3" ht="37.5" x14ac:dyDescent="0.25">
      <c r="A16" s="368" t="s">
        <v>351</v>
      </c>
      <c r="B16" s="303" t="s">
        <v>195</v>
      </c>
      <c r="C16" s="327">
        <v>0</v>
      </c>
    </row>
    <row r="18" spans="1:3" ht="18.75" x14ac:dyDescent="0.25">
      <c r="A18" s="512" t="s">
        <v>363</v>
      </c>
      <c r="B18" s="513"/>
      <c r="C18" s="513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9"/>
  <sheetViews>
    <sheetView view="pageBreakPreview" topLeftCell="A61" zoomScale="60" zoomScaleNormal="80" workbookViewId="0">
      <pane ySplit="945" topLeftCell="A9" activePane="bottomLeft"/>
      <selection activeCell="A45" sqref="A45:A48"/>
      <selection pane="bottomLeft" activeCell="A18" sqref="A18:D18"/>
    </sheetView>
  </sheetViews>
  <sheetFormatPr defaultRowHeight="15" x14ac:dyDescent="0.25"/>
  <cols>
    <col min="1" max="1" width="86.710937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52" t="s">
        <v>209</v>
      </c>
    </row>
    <row r="2" spans="1:13" ht="15.75" x14ac:dyDescent="0.25">
      <c r="D2" s="72" t="s">
        <v>0</v>
      </c>
    </row>
    <row r="3" spans="1:13" ht="15.75" x14ac:dyDescent="0.25">
      <c r="D3" s="72" t="s">
        <v>1</v>
      </c>
    </row>
    <row r="4" spans="1:13" ht="15.75" x14ac:dyDescent="0.25">
      <c r="D4" s="72" t="s">
        <v>2</v>
      </c>
    </row>
    <row r="5" spans="1:13" x14ac:dyDescent="0.25">
      <c r="B5" s="532" t="s">
        <v>525</v>
      </c>
      <c r="C5" s="532"/>
      <c r="D5" s="532"/>
    </row>
    <row r="6" spans="1:13" x14ac:dyDescent="0.25">
      <c r="C6" s="529" t="s">
        <v>474</v>
      </c>
      <c r="D6" s="513"/>
    </row>
    <row r="7" spans="1:13" ht="29.25" customHeight="1" x14ac:dyDescent="0.25">
      <c r="A7" s="407"/>
      <c r="B7" s="535" t="s">
        <v>471</v>
      </c>
      <c r="C7" s="536"/>
      <c r="D7" s="536"/>
      <c r="E7" s="408"/>
      <c r="F7" s="408"/>
      <c r="G7" s="408"/>
      <c r="H7" s="408"/>
      <c r="I7" s="408"/>
      <c r="J7" s="408"/>
      <c r="K7" s="408"/>
    </row>
    <row r="8" spans="1:13" x14ac:dyDescent="0.25">
      <c r="A8" s="407"/>
      <c r="B8" s="537" t="s">
        <v>472</v>
      </c>
      <c r="C8" s="538"/>
      <c r="D8" s="538"/>
      <c r="E8" s="538"/>
      <c r="F8" s="538"/>
      <c r="G8" s="538"/>
      <c r="H8" s="538"/>
      <c r="I8" s="538"/>
      <c r="J8" s="538"/>
      <c r="K8" s="538"/>
    </row>
    <row r="9" spans="1:13" x14ac:dyDescent="0.25">
      <c r="A9" s="408"/>
      <c r="B9" s="539" t="s">
        <v>473</v>
      </c>
      <c r="C9" s="536"/>
      <c r="D9" s="536"/>
      <c r="E9" s="408"/>
      <c r="F9" s="408"/>
      <c r="G9" s="408"/>
      <c r="H9" s="412"/>
      <c r="I9" s="408"/>
      <c r="J9" s="408"/>
      <c r="K9" s="408"/>
    </row>
    <row r="10" spans="1:13" ht="37.5" customHeight="1" x14ac:dyDescent="0.25">
      <c r="A10" s="530" t="s">
        <v>508</v>
      </c>
      <c r="B10" s="530"/>
      <c r="C10" s="530"/>
      <c r="D10" s="530"/>
      <c r="E10" s="6"/>
    </row>
    <row r="11" spans="1:13" ht="18.75" x14ac:dyDescent="0.3">
      <c r="A11" s="1"/>
      <c r="D11" s="73" t="s">
        <v>3</v>
      </c>
    </row>
    <row r="12" spans="1:13" ht="56.25" x14ac:dyDescent="0.3">
      <c r="A12" s="42" t="s">
        <v>21</v>
      </c>
      <c r="B12" s="2" t="s">
        <v>5</v>
      </c>
      <c r="C12" s="2" t="s">
        <v>6</v>
      </c>
      <c r="D12" s="83" t="s">
        <v>143</v>
      </c>
      <c r="E12" s="46" t="s">
        <v>117</v>
      </c>
      <c r="F12" s="46" t="s">
        <v>116</v>
      </c>
    </row>
    <row r="13" spans="1:13" ht="18.75" x14ac:dyDescent="0.3">
      <c r="A13" s="43">
        <v>1</v>
      </c>
      <c r="B13" s="3">
        <v>2</v>
      </c>
      <c r="C13" s="3">
        <v>3</v>
      </c>
      <c r="D13" s="74">
        <v>4</v>
      </c>
      <c r="E13" s="47"/>
      <c r="F13" s="47"/>
      <c r="H13" s="6"/>
    </row>
    <row r="14" spans="1:13" ht="18.75" x14ac:dyDescent="0.3">
      <c r="A14" s="44" t="s">
        <v>509</v>
      </c>
      <c r="B14" s="4"/>
      <c r="C14" s="4"/>
      <c r="D14" s="332">
        <f>D15+D22+D24+D27+D31+D36+D38+D41+D43+D45+D34</f>
        <v>28463.7</v>
      </c>
      <c r="E14" s="333" t="e">
        <f>E15+E22+E24+E27+E31+#REF!+E36+E38+E41+E43</f>
        <v>#REF!</v>
      </c>
      <c r="F14" s="334" t="e">
        <f>E14/#REF!*100</f>
        <v>#REF!</v>
      </c>
      <c r="G14" s="335">
        <v>21991.3</v>
      </c>
      <c r="H14" s="336">
        <f>G14-D14</f>
        <v>-6472.4000000000015</v>
      </c>
      <c r="I14" s="335"/>
      <c r="J14" s="335"/>
      <c r="K14" s="335"/>
      <c r="L14" s="336"/>
      <c r="M14" s="335"/>
    </row>
    <row r="15" spans="1:13" ht="18.75" x14ac:dyDescent="0.3">
      <c r="A15" s="44" t="s">
        <v>7</v>
      </c>
      <c r="B15" s="4" t="s">
        <v>22</v>
      </c>
      <c r="C15" s="4" t="s">
        <v>23</v>
      </c>
      <c r="D15" s="84">
        <f>D16+D17+D18+D19+D20+D21</f>
        <v>11739.8</v>
      </c>
      <c r="E15" s="8">
        <f>E16+E18+E19+E20+E21</f>
        <v>5022</v>
      </c>
      <c r="F15" s="41" t="e">
        <f>E15/#REF!*100</f>
        <v>#REF!</v>
      </c>
      <c r="G15">
        <v>22561.3</v>
      </c>
      <c r="H15" s="6">
        <f>G15-D14</f>
        <v>-5902.4000000000015</v>
      </c>
    </row>
    <row r="16" spans="1:13" ht="57" customHeight="1" x14ac:dyDescent="0.3">
      <c r="A16" s="45" t="str">
        <f>прил._3!B34</f>
        <v>Функционирование высшего должностного лица субъекта Российской Федерации и муниципального образования</v>
      </c>
      <c r="B16" s="9" t="s">
        <v>22</v>
      </c>
      <c r="C16" s="9" t="s">
        <v>24</v>
      </c>
      <c r="D16" s="85">
        <v>853.1</v>
      </c>
      <c r="E16" s="85">
        <v>675</v>
      </c>
      <c r="F16" s="85">
        <v>675</v>
      </c>
      <c r="G16" s="85">
        <v>675</v>
      </c>
      <c r="H16" s="85">
        <v>675</v>
      </c>
      <c r="I16" s="85">
        <v>675</v>
      </c>
      <c r="J16" s="127">
        <v>675</v>
      </c>
      <c r="K16" s="131"/>
      <c r="L16" s="129"/>
    </row>
    <row r="17" spans="1:12" ht="72.75" customHeight="1" x14ac:dyDescent="0.3">
      <c r="A17" s="260" t="s">
        <v>178</v>
      </c>
      <c r="B17" s="9" t="s">
        <v>22</v>
      </c>
      <c r="C17" s="9" t="s">
        <v>26</v>
      </c>
      <c r="D17" s="85">
        <v>10</v>
      </c>
      <c r="E17" s="85"/>
      <c r="F17" s="85"/>
      <c r="G17" s="85"/>
      <c r="H17" s="85"/>
      <c r="I17" s="85"/>
      <c r="J17" s="127"/>
      <c r="K17" s="131"/>
      <c r="L17" s="132"/>
    </row>
    <row r="18" spans="1:12" ht="56.25" x14ac:dyDescent="0.3">
      <c r="A18" s="491" t="str">
        <f>прил._3!B39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8" s="492" t="s">
        <v>22</v>
      </c>
      <c r="C18" s="492" t="s">
        <v>25</v>
      </c>
      <c r="D18" s="493">
        <f>прил._3!K39</f>
        <v>4862.4000000000005</v>
      </c>
      <c r="E18" s="415">
        <v>4243.8999999999996</v>
      </c>
      <c r="F18" s="415">
        <v>4243.8999999999996</v>
      </c>
      <c r="G18" s="415">
        <v>4243.8999999999996</v>
      </c>
      <c r="H18" s="415">
        <v>4243.8999999999996</v>
      </c>
      <c r="I18" s="415">
        <v>4243.8999999999996</v>
      </c>
      <c r="J18" s="416">
        <v>4243.8999999999996</v>
      </c>
      <c r="K18" s="417"/>
      <c r="L18" s="132"/>
    </row>
    <row r="19" spans="1:12" s="12" customFormat="1" ht="37.5" x14ac:dyDescent="0.3">
      <c r="A19" s="505" t="s">
        <v>47</v>
      </c>
      <c r="B19" s="414" t="s">
        <v>22</v>
      </c>
      <c r="C19" s="414" t="s">
        <v>28</v>
      </c>
      <c r="D19" s="415">
        <v>70</v>
      </c>
      <c r="E19" s="86">
        <v>58.1</v>
      </c>
      <c r="F19" s="86">
        <v>58.1</v>
      </c>
      <c r="G19" s="86">
        <v>58.1</v>
      </c>
      <c r="H19" s="86">
        <v>58.1</v>
      </c>
      <c r="I19" s="86">
        <v>58.1</v>
      </c>
      <c r="J19" s="128">
        <v>58.1</v>
      </c>
      <c r="K19" s="132"/>
      <c r="L19" s="129"/>
    </row>
    <row r="20" spans="1:12" ht="18.75" x14ac:dyDescent="0.3">
      <c r="A20" s="418" t="str">
        <f>прил._3!B54</f>
        <v>Резервные фонды</v>
      </c>
      <c r="B20" s="414" t="s">
        <v>22</v>
      </c>
      <c r="C20" s="414" t="s">
        <v>41</v>
      </c>
      <c r="D20" s="415">
        <f>прил._3!K54</f>
        <v>10</v>
      </c>
      <c r="E20" s="86">
        <v>5</v>
      </c>
      <c r="F20" s="86">
        <v>5</v>
      </c>
      <c r="G20" s="86">
        <v>5</v>
      </c>
      <c r="H20" s="86">
        <v>5</v>
      </c>
      <c r="I20" s="86">
        <v>5</v>
      </c>
      <c r="J20" s="128">
        <v>5</v>
      </c>
      <c r="K20" s="132"/>
      <c r="L20" s="129"/>
    </row>
    <row r="21" spans="1:12" ht="18.75" x14ac:dyDescent="0.3">
      <c r="A21" s="590" t="str">
        <f>прил._3!B59</f>
        <v>Другие общегосударственные вопросы</v>
      </c>
      <c r="B21" s="492" t="s">
        <v>22</v>
      </c>
      <c r="C21" s="492" t="s">
        <v>40</v>
      </c>
      <c r="D21" s="493">
        <f>прил._3!K59</f>
        <v>5934.2999999999993</v>
      </c>
      <c r="E21" s="415">
        <v>40</v>
      </c>
      <c r="F21" s="415">
        <v>40</v>
      </c>
      <c r="G21" s="415">
        <v>40</v>
      </c>
      <c r="H21" s="415">
        <v>40</v>
      </c>
      <c r="I21" s="415">
        <v>40</v>
      </c>
      <c r="J21" s="416">
        <v>40</v>
      </c>
      <c r="K21" s="417"/>
      <c r="L21" s="129"/>
    </row>
    <row r="22" spans="1:12" ht="18.75" x14ac:dyDescent="0.3">
      <c r="A22" s="475" t="s">
        <v>9</v>
      </c>
      <c r="B22" s="476" t="s">
        <v>24</v>
      </c>
      <c r="C22" s="476" t="s">
        <v>23</v>
      </c>
      <c r="D22" s="477">
        <f>D23</f>
        <v>243</v>
      </c>
      <c r="E22" s="10">
        <f>E23</f>
        <v>186</v>
      </c>
      <c r="F22" s="41" t="e">
        <f>E22/#REF!*100</f>
        <v>#REF!</v>
      </c>
      <c r="K22" s="129"/>
      <c r="L22" s="129"/>
    </row>
    <row r="23" spans="1:12" ht="18.75" x14ac:dyDescent="0.3">
      <c r="A23" s="413" t="s">
        <v>10</v>
      </c>
      <c r="B23" s="414" t="s">
        <v>24</v>
      </c>
      <c r="C23" s="414" t="s">
        <v>26</v>
      </c>
      <c r="D23" s="415">
        <f>прил._3!K71</f>
        <v>243</v>
      </c>
      <c r="E23" s="86">
        <v>186</v>
      </c>
      <c r="F23" s="86">
        <v>186</v>
      </c>
      <c r="G23" s="86">
        <v>186</v>
      </c>
      <c r="H23" s="86">
        <v>186</v>
      </c>
      <c r="I23" s="86">
        <v>186</v>
      </c>
      <c r="J23" s="128">
        <v>186</v>
      </c>
      <c r="K23" s="132"/>
      <c r="L23" s="129"/>
    </row>
    <row r="24" spans="1:12" ht="18.75" x14ac:dyDescent="0.3">
      <c r="A24" s="475" t="s">
        <v>11</v>
      </c>
      <c r="B24" s="476" t="s">
        <v>26</v>
      </c>
      <c r="C24" s="476" t="s">
        <v>23</v>
      </c>
      <c r="D24" s="477">
        <f>D26+D25</f>
        <v>64.599999999999994</v>
      </c>
      <c r="E24" s="11">
        <f>E25+E26</f>
        <v>262.39999999999998</v>
      </c>
      <c r="F24" s="41" t="e">
        <f>E24/#REF!*100</f>
        <v>#REF!</v>
      </c>
      <c r="K24" s="129"/>
      <c r="L24" s="129"/>
    </row>
    <row r="25" spans="1:12" ht="37.5" x14ac:dyDescent="0.3">
      <c r="A25" s="413" t="s">
        <v>12</v>
      </c>
      <c r="B25" s="414" t="s">
        <v>26</v>
      </c>
      <c r="C25" s="414" t="s">
        <v>27</v>
      </c>
      <c r="D25" s="415">
        <f>прил._3!K78</f>
        <v>44.6</v>
      </c>
      <c r="E25" s="47">
        <v>262.39999999999998</v>
      </c>
      <c r="F25" s="40" t="e">
        <f>E25/#REF!*100</f>
        <v>#REF!</v>
      </c>
      <c r="G25" t="s">
        <v>121</v>
      </c>
      <c r="K25" s="129"/>
      <c r="L25" s="129"/>
    </row>
    <row r="26" spans="1:12" ht="44.25" customHeight="1" x14ac:dyDescent="0.3">
      <c r="A26" s="413" t="s">
        <v>13</v>
      </c>
      <c r="B26" s="414" t="s">
        <v>26</v>
      </c>
      <c r="C26" s="414">
        <v>14</v>
      </c>
      <c r="D26" s="415">
        <f>прил._3!K85</f>
        <v>20</v>
      </c>
      <c r="E26" s="47">
        <v>0</v>
      </c>
      <c r="F26" s="40" t="e">
        <f>E26/#REF!*100</f>
        <v>#REF!</v>
      </c>
      <c r="H26" t="s">
        <v>122</v>
      </c>
      <c r="K26" s="129"/>
      <c r="L26" s="129"/>
    </row>
    <row r="27" spans="1:12" ht="18.75" x14ac:dyDescent="0.3">
      <c r="A27" s="475" t="s">
        <v>14</v>
      </c>
      <c r="B27" s="476" t="s">
        <v>25</v>
      </c>
      <c r="C27" s="476" t="s">
        <v>23</v>
      </c>
      <c r="D27" s="477">
        <f>прил._3!K89</f>
        <v>5641.6</v>
      </c>
      <c r="E27" s="10" t="e">
        <f>#REF!+#REF!+E28+E29+#REF!</f>
        <v>#REF!</v>
      </c>
      <c r="F27" s="41" t="e">
        <f>E27/#REF!*100</f>
        <v>#REF!</v>
      </c>
      <c r="K27" s="129"/>
      <c r="L27" s="129"/>
    </row>
    <row r="28" spans="1:12" s="48" customFormat="1" ht="18.75" x14ac:dyDescent="0.3">
      <c r="A28" s="478" t="s">
        <v>93</v>
      </c>
      <c r="B28" s="479" t="s">
        <v>25</v>
      </c>
      <c r="C28" s="479" t="s">
        <v>27</v>
      </c>
      <c r="D28" s="419">
        <v>5496.6</v>
      </c>
      <c r="E28" s="419">
        <v>3150</v>
      </c>
      <c r="F28" s="419">
        <v>3150</v>
      </c>
      <c r="G28" s="419">
        <v>3150</v>
      </c>
      <c r="H28" s="419">
        <v>3150</v>
      </c>
      <c r="I28" s="419">
        <v>3150</v>
      </c>
      <c r="J28" s="420">
        <v>3150</v>
      </c>
      <c r="K28" s="421"/>
      <c r="L28" s="130"/>
    </row>
    <row r="29" spans="1:12" ht="18.75" x14ac:dyDescent="0.3">
      <c r="A29" s="413" t="str">
        <f>прил._3!B95</f>
        <v>Связь и информатика</v>
      </c>
      <c r="B29" s="414" t="s">
        <v>25</v>
      </c>
      <c r="C29" s="414" t="s">
        <v>95</v>
      </c>
      <c r="D29" s="415">
        <v>185</v>
      </c>
      <c r="E29" s="47">
        <v>156.80000000000001</v>
      </c>
      <c r="F29" s="40" t="e">
        <f>E29/#REF!*100</f>
        <v>#REF!</v>
      </c>
      <c r="K29" s="129"/>
      <c r="L29" s="129"/>
    </row>
    <row r="30" spans="1:12" ht="37.5" x14ac:dyDescent="0.3">
      <c r="A30" s="480" t="s">
        <v>403</v>
      </c>
      <c r="B30" s="481" t="s">
        <v>25</v>
      </c>
      <c r="C30" s="481" t="s">
        <v>39</v>
      </c>
      <c r="D30" s="415">
        <v>10</v>
      </c>
      <c r="E30" s="47"/>
      <c r="F30" s="40"/>
      <c r="K30" s="129"/>
      <c r="L30" s="129"/>
    </row>
    <row r="31" spans="1:12" ht="18.75" x14ac:dyDescent="0.3">
      <c r="A31" s="475" t="s">
        <v>15</v>
      </c>
      <c r="B31" s="476" t="s">
        <v>30</v>
      </c>
      <c r="C31" s="476" t="s">
        <v>23</v>
      </c>
      <c r="D31" s="477">
        <f>прил._3!K105</f>
        <v>4990.3999999999996</v>
      </c>
      <c r="E31" s="10">
        <f>E32+E33</f>
        <v>1863.7</v>
      </c>
      <c r="F31" s="41" t="e">
        <f>E31/#REF!*100</f>
        <v>#REF!</v>
      </c>
      <c r="K31" s="129"/>
      <c r="L31" s="129"/>
    </row>
    <row r="32" spans="1:12" ht="18.75" x14ac:dyDescent="0.3">
      <c r="A32" s="413" t="s">
        <v>16</v>
      </c>
      <c r="B32" s="414" t="s">
        <v>30</v>
      </c>
      <c r="C32" s="414" t="s">
        <v>24</v>
      </c>
      <c r="D32" s="415">
        <f>прил._3!K106</f>
        <v>1083.9000000000001</v>
      </c>
      <c r="E32" s="86">
        <v>243.5</v>
      </c>
      <c r="F32" s="86">
        <v>243.5</v>
      </c>
      <c r="G32" s="86">
        <v>243.5</v>
      </c>
      <c r="H32" s="86">
        <v>243.5</v>
      </c>
      <c r="I32" s="86">
        <v>243.5</v>
      </c>
      <c r="J32" s="128">
        <v>243.5</v>
      </c>
      <c r="K32" s="132"/>
      <c r="L32" s="129"/>
    </row>
    <row r="33" spans="1:256" ht="18.75" x14ac:dyDescent="0.3">
      <c r="A33" s="491" t="s">
        <v>17</v>
      </c>
      <c r="B33" s="492" t="s">
        <v>30</v>
      </c>
      <c r="C33" s="492" t="s">
        <v>26</v>
      </c>
      <c r="D33" s="493">
        <f>прил._3!K111</f>
        <v>3906.5</v>
      </c>
      <c r="E33" s="47">
        <v>1620.2</v>
      </c>
      <c r="F33" s="40" t="e">
        <f>E33/#REF!*100</f>
        <v>#REF!</v>
      </c>
      <c r="H33" s="75"/>
      <c r="K33" s="129"/>
      <c r="L33" s="129"/>
    </row>
    <row r="34" spans="1:256" ht="18.75" x14ac:dyDescent="0.3">
      <c r="A34" s="437" t="s">
        <v>483</v>
      </c>
      <c r="B34" s="482" t="s">
        <v>29</v>
      </c>
      <c r="C34" s="482" t="s">
        <v>23</v>
      </c>
      <c r="D34" s="483">
        <f>D35</f>
        <v>9.6999999999999993</v>
      </c>
      <c r="E34" s="47"/>
      <c r="F34" s="40"/>
      <c r="H34" s="75"/>
      <c r="K34" s="129"/>
      <c r="L34" s="129"/>
    </row>
    <row r="35" spans="1:256" ht="18.75" x14ac:dyDescent="0.3">
      <c r="A35" s="438" t="s">
        <v>484</v>
      </c>
      <c r="B35" s="481" t="s">
        <v>29</v>
      </c>
      <c r="C35" s="481" t="s">
        <v>29</v>
      </c>
      <c r="D35" s="415">
        <f>прил._3!K124</f>
        <v>9.6999999999999993</v>
      </c>
      <c r="E35" s="47"/>
      <c r="F35" s="40"/>
      <c r="H35" s="75"/>
      <c r="K35" s="129"/>
      <c r="L35" s="129"/>
    </row>
    <row r="36" spans="1:256" ht="18.75" x14ac:dyDescent="0.3">
      <c r="A36" s="475" t="s">
        <v>18</v>
      </c>
      <c r="B36" s="476" t="s">
        <v>31</v>
      </c>
      <c r="C36" s="476" t="s">
        <v>23</v>
      </c>
      <c r="D36" s="477">
        <f>прил._3!K130</f>
        <v>5115.8</v>
      </c>
      <c r="E36" s="10">
        <f>E37</f>
        <v>2141.6999999999998</v>
      </c>
      <c r="F36" s="41" t="e">
        <f>E36/#REF!*100</f>
        <v>#REF!</v>
      </c>
      <c r="K36" s="129"/>
      <c r="L36" s="129"/>
    </row>
    <row r="37" spans="1:256" ht="18.75" x14ac:dyDescent="0.3">
      <c r="A37" s="413" t="s">
        <v>19</v>
      </c>
      <c r="B37" s="414" t="s">
        <v>31</v>
      </c>
      <c r="C37" s="414" t="s">
        <v>22</v>
      </c>
      <c r="D37" s="415">
        <f>прил._3!K131</f>
        <v>5115.8</v>
      </c>
      <c r="E37" s="47">
        <v>2141.6999999999998</v>
      </c>
      <c r="F37" s="40" t="e">
        <f>E37/#REF!*100</f>
        <v>#REF!</v>
      </c>
      <c r="K37" s="129"/>
      <c r="L37" s="129"/>
    </row>
    <row r="38" spans="1:256" ht="18.75" x14ac:dyDescent="0.3">
      <c r="A38" s="484" t="s">
        <v>37</v>
      </c>
      <c r="B38" s="485">
        <v>10</v>
      </c>
      <c r="C38" s="486" t="s">
        <v>118</v>
      </c>
      <c r="D38" s="477">
        <f>прил._3!K140</f>
        <v>441.3</v>
      </c>
      <c r="E38" s="7">
        <f>E39</f>
        <v>370</v>
      </c>
      <c r="F38" s="41" t="e">
        <f>E38/#REF!*100</f>
        <v>#REF!</v>
      </c>
      <c r="K38" s="129"/>
      <c r="L38" s="129"/>
    </row>
    <row r="39" spans="1:256" ht="18.75" x14ac:dyDescent="0.3">
      <c r="A39" s="509" t="s">
        <v>38</v>
      </c>
      <c r="B39" s="510">
        <v>10</v>
      </c>
      <c r="C39" s="511" t="s">
        <v>119</v>
      </c>
      <c r="D39" s="493">
        <f>прил._3!K141</f>
        <v>421.3</v>
      </c>
      <c r="E39" s="86">
        <v>370</v>
      </c>
      <c r="F39" s="86">
        <v>370</v>
      </c>
      <c r="G39" s="86">
        <v>370</v>
      </c>
      <c r="H39" s="86">
        <v>370</v>
      </c>
      <c r="I39" s="86">
        <v>370</v>
      </c>
      <c r="J39" s="128">
        <v>370</v>
      </c>
      <c r="K39" s="132"/>
      <c r="L39" s="129"/>
    </row>
    <row r="40" spans="1:256" ht="18.75" x14ac:dyDescent="0.3">
      <c r="A40" s="487" t="s">
        <v>110</v>
      </c>
      <c r="B40" s="488">
        <v>10</v>
      </c>
      <c r="C40" s="489" t="s">
        <v>26</v>
      </c>
      <c r="D40" s="415">
        <f>прил._3!K146</f>
        <v>20</v>
      </c>
      <c r="E40" s="86"/>
      <c r="F40" s="86"/>
      <c r="G40" s="132"/>
      <c r="H40" s="132"/>
      <c r="I40" s="132"/>
      <c r="J40" s="132"/>
      <c r="K40" s="132"/>
      <c r="L40" s="129"/>
    </row>
    <row r="41" spans="1:256" ht="18.75" x14ac:dyDescent="0.3">
      <c r="A41" s="475" t="s">
        <v>161</v>
      </c>
      <c r="B41" s="476" t="s">
        <v>41</v>
      </c>
      <c r="C41" s="476" t="s">
        <v>23</v>
      </c>
      <c r="D41" s="477">
        <f>прил._3!K151</f>
        <v>66.5</v>
      </c>
      <c r="E41" s="10">
        <f>E42</f>
        <v>156.9</v>
      </c>
      <c r="F41" s="41" t="e">
        <f>E41/#REF!*100</f>
        <v>#REF!</v>
      </c>
      <c r="K41" s="129"/>
      <c r="L41" s="129"/>
    </row>
    <row r="42" spans="1:256" ht="18.75" x14ac:dyDescent="0.3">
      <c r="A42" s="491" t="s">
        <v>20</v>
      </c>
      <c r="B42" s="492" t="s">
        <v>41</v>
      </c>
      <c r="C42" s="492" t="s">
        <v>24</v>
      </c>
      <c r="D42" s="493">
        <f>прил._3!K152</f>
        <v>66.5</v>
      </c>
      <c r="E42" s="47">
        <v>156.9</v>
      </c>
      <c r="F42" s="40" t="e">
        <f>E42/#REF!*100</f>
        <v>#REF!</v>
      </c>
      <c r="H42" t="s">
        <v>120</v>
      </c>
      <c r="K42" s="129"/>
      <c r="L42" s="129"/>
    </row>
    <row r="43" spans="1:256" ht="18.75" x14ac:dyDescent="0.3">
      <c r="A43" s="484" t="s">
        <v>43</v>
      </c>
      <c r="B43" s="490" t="s">
        <v>39</v>
      </c>
      <c r="C43" s="490" t="s">
        <v>23</v>
      </c>
      <c r="D43" s="477">
        <f>прил._3!K157</f>
        <v>150</v>
      </c>
      <c r="E43" s="7" t="e">
        <f>#REF!+E44</f>
        <v>#REF!</v>
      </c>
      <c r="F43" s="41" t="e">
        <f>E43/#REF!*100</f>
        <v>#REF!</v>
      </c>
      <c r="K43" s="129"/>
      <c r="L43" s="129"/>
    </row>
    <row r="44" spans="1:256" ht="18.75" x14ac:dyDescent="0.3">
      <c r="A44" s="45" t="s">
        <v>44</v>
      </c>
      <c r="B44" s="5">
        <v>12</v>
      </c>
      <c r="C44" s="5" t="s">
        <v>24</v>
      </c>
      <c r="D44" s="86">
        <v>150</v>
      </c>
      <c r="E44" s="132"/>
      <c r="F44" s="132"/>
      <c r="G44" s="132"/>
      <c r="H44" s="132"/>
      <c r="I44" s="132"/>
      <c r="J44" s="132"/>
      <c r="K44" s="132"/>
      <c r="L44" s="129"/>
    </row>
    <row r="45" spans="1:256" s="156" customFormat="1" ht="18.75" x14ac:dyDescent="0.3">
      <c r="A45" s="150" t="s">
        <v>162</v>
      </c>
      <c r="B45" s="151" t="s">
        <v>40</v>
      </c>
      <c r="C45" s="151" t="s">
        <v>23</v>
      </c>
      <c r="D45" s="152">
        <f>прил._3!K163</f>
        <v>1</v>
      </c>
      <c r="E45" s="153"/>
      <c r="F45" s="153"/>
      <c r="G45" s="153"/>
      <c r="H45" s="153"/>
      <c r="I45" s="153"/>
      <c r="J45" s="153"/>
      <c r="K45" s="154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  <c r="BI45" s="155"/>
      <c r="BJ45" s="155"/>
      <c r="BK45" s="155"/>
      <c r="BL45" s="155"/>
      <c r="BM45" s="155"/>
      <c r="BN45" s="155"/>
      <c r="BO45" s="155"/>
      <c r="BP45" s="155"/>
      <c r="BQ45" s="155"/>
      <c r="BR45" s="155"/>
      <c r="BS45" s="155"/>
      <c r="BT45" s="155"/>
      <c r="BU45" s="155"/>
      <c r="BV45" s="155"/>
      <c r="BW45" s="155"/>
      <c r="BX45" s="155"/>
      <c r="BY45" s="155"/>
      <c r="BZ45" s="155"/>
      <c r="CA45" s="155"/>
      <c r="CB45" s="155"/>
      <c r="CC45" s="155"/>
      <c r="CD45" s="155"/>
      <c r="CE45" s="155"/>
      <c r="CF45" s="155"/>
      <c r="CG45" s="155"/>
      <c r="CH45" s="155"/>
      <c r="CI45" s="155"/>
      <c r="CJ45" s="155"/>
      <c r="CK45" s="155"/>
      <c r="CL45" s="155"/>
      <c r="CM45" s="155"/>
      <c r="CN45" s="155"/>
      <c r="CO45" s="155"/>
      <c r="CP45" s="155"/>
      <c r="CQ45" s="155"/>
      <c r="CR45" s="155"/>
      <c r="CS45" s="155"/>
      <c r="CT45" s="155"/>
      <c r="CU45" s="155"/>
      <c r="CV45" s="155"/>
      <c r="CW45" s="155"/>
      <c r="CX45" s="155"/>
      <c r="CY45" s="155"/>
      <c r="CZ45" s="155"/>
      <c r="DA45" s="155"/>
      <c r="DB45" s="155"/>
      <c r="DC45" s="155"/>
      <c r="DD45" s="155"/>
      <c r="DE45" s="155"/>
      <c r="DF45" s="155"/>
      <c r="DG45" s="155"/>
      <c r="DH45" s="155"/>
      <c r="DI45" s="155"/>
      <c r="DJ45" s="155"/>
      <c r="DK45" s="155"/>
      <c r="DL45" s="155"/>
      <c r="DM45" s="155"/>
      <c r="DN45" s="155"/>
      <c r="DO45" s="155"/>
      <c r="DP45" s="155"/>
      <c r="DQ45" s="155"/>
      <c r="DR45" s="155"/>
      <c r="DS45" s="155"/>
      <c r="DT45" s="155"/>
      <c r="DU45" s="155"/>
      <c r="DV45" s="155"/>
      <c r="DW45" s="155"/>
      <c r="DX45" s="155"/>
      <c r="DY45" s="155"/>
      <c r="DZ45" s="155"/>
      <c r="EA45" s="155"/>
      <c r="EB45" s="155"/>
      <c r="EC45" s="155"/>
      <c r="ED45" s="155"/>
      <c r="EE45" s="155"/>
      <c r="EF45" s="155"/>
      <c r="EG45" s="155"/>
      <c r="EH45" s="155"/>
      <c r="EI45" s="155"/>
      <c r="EJ45" s="155"/>
      <c r="EK45" s="155"/>
      <c r="EL45" s="155"/>
      <c r="EM45" s="155"/>
      <c r="EN45" s="155"/>
      <c r="EO45" s="155"/>
      <c r="EP45" s="155"/>
      <c r="EQ45" s="155"/>
      <c r="ER45" s="155"/>
      <c r="ES45" s="155"/>
      <c r="ET45" s="155"/>
      <c r="EU45" s="155"/>
      <c r="EV45" s="155"/>
      <c r="EW45" s="155"/>
      <c r="EX45" s="155"/>
      <c r="EY45" s="155"/>
      <c r="EZ45" s="155"/>
      <c r="FA45" s="155"/>
      <c r="FB45" s="155"/>
      <c r="FC45" s="155"/>
      <c r="FD45" s="155"/>
      <c r="FE45" s="155"/>
      <c r="FF45" s="155"/>
      <c r="FG45" s="155"/>
      <c r="FH45" s="155"/>
      <c r="FI45" s="155"/>
      <c r="FJ45" s="155"/>
      <c r="FK45" s="155"/>
      <c r="FL45" s="155"/>
      <c r="FM45" s="155"/>
      <c r="FN45" s="155"/>
      <c r="FO45" s="155"/>
      <c r="FP45" s="155"/>
      <c r="FQ45" s="155"/>
      <c r="FR45" s="155"/>
      <c r="FS45" s="155"/>
      <c r="FT45" s="155"/>
      <c r="FU45" s="155"/>
      <c r="FV45" s="155"/>
      <c r="FW45" s="155"/>
      <c r="FX45" s="155"/>
      <c r="FY45" s="155"/>
      <c r="FZ45" s="155"/>
      <c r="GA45" s="155"/>
      <c r="GB45" s="155"/>
      <c r="GC45" s="155"/>
      <c r="GD45" s="155"/>
      <c r="GE45" s="155"/>
      <c r="GF45" s="155"/>
      <c r="GG45" s="155"/>
      <c r="GH45" s="155"/>
      <c r="GI45" s="155"/>
      <c r="GJ45" s="155"/>
      <c r="GK45" s="155"/>
      <c r="GL45" s="155"/>
      <c r="GM45" s="155"/>
      <c r="GN45" s="155"/>
      <c r="GO45" s="155"/>
      <c r="GP45" s="155"/>
      <c r="GQ45" s="155"/>
      <c r="GR45" s="155"/>
      <c r="GS45" s="155"/>
      <c r="GT45" s="155"/>
      <c r="GU45" s="155"/>
      <c r="GV45" s="155"/>
      <c r="GW45" s="155"/>
      <c r="GX45" s="155"/>
      <c r="GY45" s="155"/>
      <c r="GZ45" s="155"/>
      <c r="HA45" s="155"/>
      <c r="HB45" s="155"/>
      <c r="HC45" s="155"/>
      <c r="HD45" s="155"/>
      <c r="HE45" s="155"/>
      <c r="HF45" s="155"/>
      <c r="HG45" s="155"/>
      <c r="HH45" s="155"/>
      <c r="HI45" s="155"/>
      <c r="HJ45" s="155"/>
      <c r="HK45" s="155"/>
      <c r="HL45" s="155"/>
      <c r="HM45" s="155"/>
      <c r="HN45" s="155"/>
      <c r="HO45" s="155"/>
      <c r="HP45" s="155"/>
      <c r="HQ45" s="155"/>
      <c r="HR45" s="155"/>
      <c r="HS45" s="155"/>
      <c r="HT45" s="155"/>
      <c r="HU45" s="155"/>
      <c r="HV45" s="155"/>
      <c r="HW45" s="155"/>
      <c r="HX45" s="155"/>
      <c r="HY45" s="155"/>
      <c r="HZ45" s="155"/>
      <c r="IA45" s="155"/>
      <c r="IB45" s="155"/>
      <c r="IC45" s="155"/>
      <c r="ID45" s="155"/>
      <c r="IE45" s="155"/>
      <c r="IF45" s="155"/>
      <c r="IG45" s="155"/>
      <c r="IH45" s="155"/>
      <c r="II45" s="155"/>
      <c r="IJ45" s="155"/>
      <c r="IK45" s="155"/>
      <c r="IL45" s="155"/>
      <c r="IM45" s="155"/>
      <c r="IN45" s="155"/>
      <c r="IO45" s="155"/>
      <c r="IP45" s="155"/>
      <c r="IQ45" s="155"/>
      <c r="IR45" s="155"/>
      <c r="IS45" s="155"/>
      <c r="IT45" s="155"/>
      <c r="IU45" s="155"/>
      <c r="IV45" s="155"/>
    </row>
    <row r="46" spans="1:256" ht="18.75" x14ac:dyDescent="0.3">
      <c r="A46" s="454" t="s">
        <v>163</v>
      </c>
      <c r="B46" s="455">
        <v>13</v>
      </c>
      <c r="C46" s="455" t="s">
        <v>22</v>
      </c>
      <c r="D46" s="456">
        <f>D45</f>
        <v>1</v>
      </c>
      <c r="E46" s="439"/>
      <c r="F46" s="440"/>
      <c r="G46" s="441"/>
      <c r="H46" s="441"/>
      <c r="I46" s="441"/>
      <c r="J46" s="441"/>
      <c r="K46" s="442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  <c r="AF46" s="149"/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  <c r="BI46" s="149"/>
      <c r="BJ46" s="149"/>
      <c r="BK46" s="149"/>
      <c r="BL46" s="149"/>
      <c r="BM46" s="149"/>
      <c r="BN46" s="149"/>
      <c r="BO46" s="149"/>
      <c r="BP46" s="149"/>
      <c r="BQ46" s="149"/>
      <c r="BR46" s="149"/>
      <c r="BS46" s="149"/>
      <c r="BT46" s="149"/>
      <c r="BU46" s="149"/>
      <c r="BV46" s="149"/>
      <c r="BW46" s="149"/>
      <c r="BX46" s="149"/>
      <c r="BY46" s="149"/>
      <c r="BZ46" s="149"/>
      <c r="CA46" s="149"/>
      <c r="CB46" s="149"/>
      <c r="CC46" s="149"/>
      <c r="CD46" s="149"/>
      <c r="CE46" s="149"/>
      <c r="CF46" s="149"/>
      <c r="CG46" s="149"/>
      <c r="CH46" s="149"/>
      <c r="CI46" s="149"/>
      <c r="CJ46" s="149"/>
      <c r="CK46" s="149"/>
      <c r="CL46" s="149"/>
      <c r="CM46" s="149"/>
      <c r="CN46" s="149"/>
      <c r="CO46" s="149"/>
      <c r="CP46" s="149"/>
      <c r="CQ46" s="149"/>
      <c r="CR46" s="149"/>
      <c r="CS46" s="149"/>
      <c r="CT46" s="149"/>
      <c r="CU46" s="149"/>
      <c r="CV46" s="149"/>
      <c r="CW46" s="149"/>
      <c r="CX46" s="149"/>
      <c r="CY46" s="149"/>
      <c r="CZ46" s="149"/>
      <c r="DA46" s="149"/>
      <c r="DB46" s="149"/>
      <c r="DC46" s="149"/>
      <c r="DD46" s="149"/>
      <c r="DE46" s="149"/>
      <c r="DF46" s="149"/>
      <c r="DG46" s="149"/>
      <c r="DH46" s="149"/>
      <c r="DI46" s="149"/>
      <c r="DJ46" s="149"/>
      <c r="DK46" s="149"/>
      <c r="DL46" s="149"/>
      <c r="DM46" s="149"/>
      <c r="DN46" s="149"/>
      <c r="DO46" s="149"/>
      <c r="DP46" s="149"/>
      <c r="DQ46" s="149"/>
      <c r="DR46" s="149"/>
      <c r="DS46" s="149"/>
      <c r="DT46" s="149"/>
      <c r="DU46" s="149"/>
      <c r="DV46" s="149"/>
      <c r="DW46" s="149"/>
      <c r="DX46" s="149"/>
      <c r="DY46" s="149"/>
      <c r="DZ46" s="149"/>
      <c r="EA46" s="149"/>
      <c r="EB46" s="149"/>
      <c r="EC46" s="149"/>
      <c r="ED46" s="149"/>
      <c r="EE46" s="149"/>
      <c r="EF46" s="149"/>
      <c r="EG46" s="149"/>
      <c r="EH46" s="149"/>
      <c r="EI46" s="149"/>
      <c r="EJ46" s="149"/>
      <c r="EK46" s="149"/>
      <c r="EL46" s="149"/>
      <c r="EM46" s="149"/>
      <c r="EN46" s="149"/>
      <c r="EO46" s="149"/>
      <c r="EP46" s="149"/>
      <c r="EQ46" s="149"/>
      <c r="ER46" s="149"/>
      <c r="ES46" s="149"/>
      <c r="ET46" s="149"/>
      <c r="EU46" s="149"/>
      <c r="EV46" s="149"/>
      <c r="EW46" s="149"/>
      <c r="EX46" s="149"/>
      <c r="EY46" s="149"/>
      <c r="EZ46" s="149"/>
      <c r="FA46" s="149"/>
      <c r="FB46" s="149"/>
      <c r="FC46" s="149"/>
      <c r="FD46" s="149"/>
      <c r="FE46" s="149"/>
      <c r="FF46" s="149"/>
      <c r="FG46" s="149"/>
      <c r="FH46" s="149"/>
      <c r="FI46" s="149"/>
      <c r="FJ46" s="149"/>
      <c r="FK46" s="149"/>
      <c r="FL46" s="149"/>
      <c r="FM46" s="149"/>
      <c r="FN46" s="149"/>
      <c r="FO46" s="149"/>
      <c r="FP46" s="149"/>
      <c r="FQ46" s="149"/>
      <c r="FR46" s="149"/>
      <c r="FS46" s="149"/>
      <c r="FT46" s="149"/>
      <c r="FU46" s="149"/>
      <c r="FV46" s="149"/>
      <c r="FW46" s="149"/>
      <c r="FX46" s="149"/>
      <c r="FY46" s="149"/>
      <c r="FZ46" s="149"/>
      <c r="GA46" s="149"/>
      <c r="GB46" s="149"/>
      <c r="GC46" s="149"/>
      <c r="GD46" s="149"/>
      <c r="GE46" s="149"/>
      <c r="GF46" s="149"/>
      <c r="GG46" s="149"/>
      <c r="GH46" s="149"/>
      <c r="GI46" s="149"/>
      <c r="GJ46" s="149"/>
      <c r="GK46" s="149"/>
      <c r="GL46" s="149"/>
      <c r="GM46" s="149"/>
      <c r="GN46" s="149"/>
      <c r="GO46" s="149"/>
      <c r="GP46" s="149"/>
      <c r="GQ46" s="149"/>
      <c r="GR46" s="149"/>
      <c r="GS46" s="149"/>
      <c r="GT46" s="149"/>
      <c r="GU46" s="149"/>
      <c r="GV46" s="149"/>
      <c r="GW46" s="149"/>
      <c r="GX46" s="149"/>
      <c r="GY46" s="149"/>
      <c r="GZ46" s="149"/>
      <c r="HA46" s="149"/>
      <c r="HB46" s="149"/>
      <c r="HC46" s="149"/>
      <c r="HD46" s="149"/>
      <c r="HE46" s="149"/>
      <c r="HF46" s="149"/>
      <c r="HG46" s="149"/>
      <c r="HH46" s="149"/>
      <c r="HI46" s="149"/>
      <c r="HJ46" s="149"/>
      <c r="HK46" s="149"/>
      <c r="HL46" s="149"/>
      <c r="HM46" s="149"/>
      <c r="HN46" s="149"/>
      <c r="HO46" s="149"/>
      <c r="HP46" s="149"/>
      <c r="HQ46" s="149"/>
      <c r="HR46" s="149"/>
      <c r="HS46" s="149"/>
      <c r="HT46" s="149"/>
      <c r="HU46" s="149"/>
      <c r="HV46" s="149"/>
      <c r="HW46" s="149"/>
      <c r="HX46" s="149"/>
      <c r="HY46" s="149"/>
      <c r="HZ46" s="149"/>
      <c r="IA46" s="149"/>
      <c r="IB46" s="149"/>
      <c r="IC46" s="149"/>
      <c r="ID46" s="149"/>
      <c r="IE46" s="149"/>
      <c r="IF46" s="149"/>
      <c r="IG46" s="149"/>
      <c r="IH46" s="149"/>
      <c r="II46" s="149"/>
      <c r="IJ46" s="149"/>
      <c r="IK46" s="149"/>
      <c r="IL46" s="149"/>
      <c r="IM46" s="149"/>
      <c r="IN46" s="149"/>
      <c r="IO46" s="149"/>
      <c r="IP46" s="149"/>
      <c r="IQ46" s="149"/>
      <c r="IR46" s="149"/>
      <c r="IS46" s="149"/>
      <c r="IT46" s="149"/>
      <c r="IU46" s="149"/>
      <c r="IV46" s="149"/>
    </row>
    <row r="47" spans="1:256" ht="18.75" x14ac:dyDescent="0.3">
      <c r="E47" s="76"/>
      <c r="F47" s="77"/>
      <c r="K47" s="133"/>
      <c r="L47" s="129"/>
    </row>
    <row r="49" spans="1:3" ht="15" customHeight="1" x14ac:dyDescent="0.25">
      <c r="A49" s="49" t="s">
        <v>364</v>
      </c>
      <c r="B49" s="49"/>
      <c r="C49" s="49"/>
    </row>
  </sheetData>
  <mergeCells count="6">
    <mergeCell ref="A10:D10"/>
    <mergeCell ref="C6:D6"/>
    <mergeCell ref="B5:D5"/>
    <mergeCell ref="B7:D7"/>
    <mergeCell ref="B8:K8"/>
    <mergeCell ref="B9:D9"/>
  </mergeCells>
  <phoneticPr fontId="38" type="noConversion"/>
  <pageMargins left="0.70866141732283472" right="0.51181102362204722" top="0.74803149606299213" bottom="0.74803149606299213" header="0.31496062992125984" footer="0.31496062992125984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2"/>
  <sheetViews>
    <sheetView view="pageBreakPreview" topLeftCell="A112" zoomScaleNormal="90" zoomScaleSheetLayoutView="100" workbookViewId="0">
      <selection activeCell="B98" sqref="B98:H98"/>
    </sheetView>
  </sheetViews>
  <sheetFormatPr defaultColWidth="45.28515625" defaultRowHeight="15" x14ac:dyDescent="0.25"/>
  <cols>
    <col min="1" max="1" width="3.85546875" style="13" customWidth="1"/>
    <col min="2" max="2" width="40.7109375" style="13" customWidth="1"/>
    <col min="3" max="3" width="3.7109375" style="13" customWidth="1"/>
    <col min="4" max="5" width="5" style="13" customWidth="1"/>
    <col min="6" max="6" width="9" style="13" customWidth="1"/>
    <col min="7" max="7" width="4.7109375" style="14" customWidth="1"/>
    <col min="8" max="8" width="14" style="13" customWidth="1"/>
    <col min="9" max="9" width="13" style="13" hidden="1" customWidth="1"/>
    <col min="10" max="10" width="2.7109375" style="13" hidden="1" customWidth="1"/>
    <col min="11" max="254" width="9.140625" style="13" customWidth="1"/>
    <col min="255" max="255" width="3.85546875" style="13" customWidth="1"/>
    <col min="256" max="16384" width="45.28515625" style="13"/>
  </cols>
  <sheetData>
    <row r="1" spans="1:16" x14ac:dyDescent="0.25">
      <c r="B1"/>
      <c r="C1" s="548" t="s">
        <v>523</v>
      </c>
      <c r="D1" s="548"/>
      <c r="E1" s="548"/>
      <c r="F1" s="548"/>
      <c r="G1" s="548"/>
      <c r="H1" s="548"/>
    </row>
    <row r="2" spans="1:16" x14ac:dyDescent="0.25">
      <c r="C2" s="548" t="s">
        <v>0</v>
      </c>
      <c r="D2" s="548"/>
      <c r="E2" s="548"/>
      <c r="F2" s="548"/>
      <c r="G2" s="548"/>
      <c r="H2" s="548"/>
    </row>
    <row r="3" spans="1:16" x14ac:dyDescent="0.25">
      <c r="C3" s="548" t="s">
        <v>114</v>
      </c>
      <c r="D3" s="548"/>
      <c r="E3" s="548"/>
      <c r="F3" s="548"/>
      <c r="G3" s="548"/>
      <c r="H3" s="548"/>
    </row>
    <row r="4" spans="1:16" x14ac:dyDescent="0.25">
      <c r="C4" s="548" t="s">
        <v>2</v>
      </c>
      <c r="D4" s="548"/>
      <c r="E4" s="548"/>
      <c r="F4" s="548"/>
      <c r="G4" s="548"/>
      <c r="H4" s="548"/>
    </row>
    <row r="5" spans="1:16" x14ac:dyDescent="0.25">
      <c r="C5" s="548" t="s">
        <v>526</v>
      </c>
      <c r="D5" s="532"/>
      <c r="E5" s="532"/>
      <c r="F5" s="532"/>
      <c r="G5" s="532"/>
      <c r="H5" s="532"/>
    </row>
    <row r="6" spans="1:16" x14ac:dyDescent="0.25">
      <c r="C6" s="548" t="s">
        <v>475</v>
      </c>
      <c r="D6" s="548"/>
      <c r="E6" s="548"/>
      <c r="F6" s="548"/>
      <c r="G6" s="548"/>
      <c r="H6" s="548"/>
    </row>
    <row r="7" spans="1:16" x14ac:dyDescent="0.25">
      <c r="C7" s="548" t="s">
        <v>0</v>
      </c>
      <c r="D7" s="548"/>
      <c r="E7" s="548"/>
      <c r="F7" s="548"/>
      <c r="G7" s="548"/>
      <c r="H7" s="548"/>
    </row>
    <row r="8" spans="1:16" x14ac:dyDescent="0.25">
      <c r="C8" s="548" t="s">
        <v>114</v>
      </c>
      <c r="D8" s="548"/>
      <c r="E8" s="548"/>
      <c r="F8" s="548"/>
      <c r="G8" s="548"/>
      <c r="H8" s="548"/>
    </row>
    <row r="9" spans="1:16" x14ac:dyDescent="0.25">
      <c r="C9" s="548" t="s">
        <v>2</v>
      </c>
      <c r="D9" s="548"/>
      <c r="E9" s="548"/>
      <c r="F9" s="548"/>
      <c r="G9" s="548"/>
      <c r="H9" s="548"/>
    </row>
    <row r="10" spans="1:16" x14ac:dyDescent="0.25">
      <c r="C10" s="548" t="s">
        <v>476</v>
      </c>
      <c r="D10" s="548"/>
      <c r="E10" s="548"/>
      <c r="F10" s="548"/>
      <c r="G10" s="548"/>
      <c r="H10" s="548"/>
    </row>
    <row r="11" spans="1:16" x14ac:dyDescent="0.25">
      <c r="C11" s="548"/>
      <c r="D11" s="548"/>
      <c r="E11" s="548"/>
      <c r="F11" s="548"/>
      <c r="G11" s="548"/>
      <c r="H11" s="548"/>
    </row>
    <row r="12" spans="1:16" ht="52.5" customHeight="1" x14ac:dyDescent="0.25">
      <c r="A12" s="549" t="s">
        <v>365</v>
      </c>
      <c r="B12" s="549"/>
      <c r="C12" s="549"/>
      <c r="D12" s="549"/>
      <c r="E12" s="549"/>
      <c r="F12" s="549"/>
      <c r="G12" s="549"/>
      <c r="H12" s="549"/>
    </row>
    <row r="13" spans="1:16" x14ac:dyDescent="0.25">
      <c r="H13" s="15" t="s">
        <v>57</v>
      </c>
    </row>
    <row r="14" spans="1:16" ht="42" customHeight="1" x14ac:dyDescent="0.25">
      <c r="A14" s="16" t="s">
        <v>58</v>
      </c>
      <c r="B14" s="16" t="s">
        <v>4</v>
      </c>
      <c r="C14" s="540" t="s">
        <v>32</v>
      </c>
      <c r="D14" s="541"/>
      <c r="E14" s="541"/>
      <c r="F14" s="542"/>
      <c r="G14" s="120" t="s">
        <v>33</v>
      </c>
      <c r="H14" s="82" t="s">
        <v>143</v>
      </c>
      <c r="I14" s="39" t="s">
        <v>117</v>
      </c>
      <c r="J14" s="39" t="s">
        <v>116</v>
      </c>
    </row>
    <row r="15" spans="1:16" x14ac:dyDescent="0.25">
      <c r="A15" s="17">
        <v>1</v>
      </c>
      <c r="B15" s="17">
        <v>2</v>
      </c>
      <c r="C15" s="543">
        <v>6</v>
      </c>
      <c r="D15" s="544"/>
      <c r="E15" s="544"/>
      <c r="F15" s="545"/>
      <c r="G15" s="121">
        <v>7</v>
      </c>
      <c r="H15" s="17">
        <v>8</v>
      </c>
    </row>
    <row r="16" spans="1:16" x14ac:dyDescent="0.25">
      <c r="A16" s="18"/>
      <c r="B16" s="103" t="s">
        <v>61</v>
      </c>
      <c r="C16" s="111"/>
      <c r="D16" s="111"/>
      <c r="E16" s="111"/>
      <c r="F16" s="111"/>
      <c r="G16" s="18"/>
      <c r="H16" s="221">
        <f>H17+H21+H29+H37+H47+H51+H59+H70+H75+H87+H91+H101+H104+H107+H110+H113+H115+H123+H119+H55+H66+H42</f>
        <v>28463.699999999997</v>
      </c>
      <c r="K16" s="375"/>
      <c r="L16" s="29"/>
      <c r="P16" s="29"/>
    </row>
    <row r="17" spans="1:11" s="21" customFormat="1" ht="72.75" customHeight="1" x14ac:dyDescent="0.2">
      <c r="A17" s="20"/>
      <c r="B17" s="108" t="s">
        <v>491</v>
      </c>
      <c r="C17" s="96" t="s">
        <v>25</v>
      </c>
      <c r="D17" s="96" t="s">
        <v>64</v>
      </c>
      <c r="E17" s="96" t="s">
        <v>23</v>
      </c>
      <c r="F17" s="96" t="s">
        <v>123</v>
      </c>
      <c r="G17" s="96"/>
      <c r="H17" s="97">
        <f>H20</f>
        <v>5446.6</v>
      </c>
      <c r="K17" s="374"/>
    </row>
    <row r="18" spans="1:11" ht="30" x14ac:dyDescent="0.25">
      <c r="A18" s="22"/>
      <c r="B18" s="105" t="str">
        <f>прил._3!B92</f>
        <v>Дорожная деятельность в отношении автомобильных дорог местного значения</v>
      </c>
      <c r="C18" s="23" t="s">
        <v>25</v>
      </c>
      <c r="D18" s="23" t="s">
        <v>73</v>
      </c>
      <c r="E18" s="23" t="s">
        <v>23</v>
      </c>
      <c r="F18" s="23" t="s">
        <v>123</v>
      </c>
      <c r="G18" s="23"/>
      <c r="H18" s="31">
        <f>H19</f>
        <v>5446.6</v>
      </c>
      <c r="K18" s="369"/>
    </row>
    <row r="19" spans="1:11" ht="45" x14ac:dyDescent="0.25">
      <c r="A19" s="22"/>
      <c r="B19" s="107" t="str">
        <f>прил._3!B93</f>
        <v>Подпрограмма "Мероприятия, финансируемые за счет средств дорожного фонда"</v>
      </c>
      <c r="C19" s="23" t="s">
        <v>25</v>
      </c>
      <c r="D19" s="23" t="s">
        <v>73</v>
      </c>
      <c r="E19" s="23" t="s">
        <v>23</v>
      </c>
      <c r="F19" s="23" t="s">
        <v>124</v>
      </c>
      <c r="G19" s="23"/>
      <c r="H19" s="31">
        <f>H20</f>
        <v>5446.6</v>
      </c>
      <c r="K19" s="369"/>
    </row>
    <row r="20" spans="1:11" s="28" customFormat="1" ht="30" x14ac:dyDescent="0.25">
      <c r="A20" s="386"/>
      <c r="B20" s="422" t="s">
        <v>78</v>
      </c>
      <c r="C20" s="329" t="s">
        <v>25</v>
      </c>
      <c r="D20" s="329" t="s">
        <v>73</v>
      </c>
      <c r="E20" s="329" t="s">
        <v>23</v>
      </c>
      <c r="F20" s="329" t="s">
        <v>124</v>
      </c>
      <c r="G20" s="329" t="s">
        <v>79</v>
      </c>
      <c r="H20" s="384">
        <v>5446.6</v>
      </c>
      <c r="I20" s="369"/>
      <c r="J20" s="369"/>
      <c r="K20" s="369"/>
    </row>
    <row r="21" spans="1:11" s="28" customFormat="1" ht="71.25" x14ac:dyDescent="0.25">
      <c r="A21" s="20"/>
      <c r="B21" s="108" t="str">
        <f>прил._3!B79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96" t="s">
        <v>30</v>
      </c>
      <c r="D21" s="96" t="s">
        <v>64</v>
      </c>
      <c r="E21" s="96" t="s">
        <v>23</v>
      </c>
      <c r="F21" s="96" t="s">
        <v>123</v>
      </c>
      <c r="G21" s="96"/>
      <c r="H21" s="97">
        <f>H22+H28</f>
        <v>64.599999999999994</v>
      </c>
      <c r="K21" s="369"/>
    </row>
    <row r="22" spans="1:11" s="28" customFormat="1" ht="60" x14ac:dyDescent="0.25">
      <c r="A22" s="22"/>
      <c r="B22" s="107" t="s">
        <v>166</v>
      </c>
      <c r="C22" s="23" t="s">
        <v>30</v>
      </c>
      <c r="D22" s="23" t="s">
        <v>73</v>
      </c>
      <c r="E22" s="23" t="s">
        <v>23</v>
      </c>
      <c r="F22" s="23" t="s">
        <v>123</v>
      </c>
      <c r="G22" s="23"/>
      <c r="H22" s="31">
        <f>H23</f>
        <v>44.6</v>
      </c>
      <c r="K22" s="369"/>
    </row>
    <row r="23" spans="1:11" ht="94.5" customHeight="1" x14ac:dyDescent="0.25">
      <c r="A23" s="22"/>
      <c r="B23" s="106" t="s">
        <v>510</v>
      </c>
      <c r="C23" s="23" t="s">
        <v>30</v>
      </c>
      <c r="D23" s="23" t="s">
        <v>73</v>
      </c>
      <c r="E23" s="23" t="s">
        <v>23</v>
      </c>
      <c r="F23" s="23" t="s">
        <v>139</v>
      </c>
      <c r="G23" s="23"/>
      <c r="H23" s="31">
        <f>H25+H24</f>
        <v>44.6</v>
      </c>
      <c r="K23" s="369"/>
    </row>
    <row r="24" spans="1:11" ht="90" x14ac:dyDescent="0.25">
      <c r="A24" s="22"/>
      <c r="B24" s="426" t="s">
        <v>74</v>
      </c>
      <c r="C24" s="329" t="s">
        <v>30</v>
      </c>
      <c r="D24" s="329" t="s">
        <v>73</v>
      </c>
      <c r="E24" s="329" t="s">
        <v>23</v>
      </c>
      <c r="F24" s="329" t="s">
        <v>139</v>
      </c>
      <c r="G24" s="329" t="s">
        <v>75</v>
      </c>
      <c r="H24" s="384">
        <f>прил._3!K82</f>
        <v>34.6</v>
      </c>
      <c r="K24" s="369"/>
    </row>
    <row r="25" spans="1:11" ht="30" x14ac:dyDescent="0.25">
      <c r="A25" s="22"/>
      <c r="B25" s="19" t="s">
        <v>78</v>
      </c>
      <c r="C25" s="23" t="s">
        <v>30</v>
      </c>
      <c r="D25" s="23" t="s">
        <v>73</v>
      </c>
      <c r="E25" s="23"/>
      <c r="F25" s="23" t="s">
        <v>139</v>
      </c>
      <c r="G25" s="23" t="s">
        <v>79</v>
      </c>
      <c r="H25" s="31">
        <v>10</v>
      </c>
      <c r="K25" s="369"/>
    </row>
    <row r="26" spans="1:11" ht="30" x14ac:dyDescent="0.25">
      <c r="A26" s="22"/>
      <c r="B26" s="105" t="s">
        <v>91</v>
      </c>
      <c r="C26" s="23" t="s">
        <v>30</v>
      </c>
      <c r="D26" s="23" t="s">
        <v>86</v>
      </c>
      <c r="E26" s="23" t="s">
        <v>23</v>
      </c>
      <c r="F26" s="23" t="s">
        <v>123</v>
      </c>
      <c r="G26" s="23"/>
      <c r="H26" s="31">
        <v>20</v>
      </c>
      <c r="K26" s="369"/>
    </row>
    <row r="27" spans="1:11" ht="30" x14ac:dyDescent="0.25">
      <c r="A27" s="22"/>
      <c r="B27" s="105" t="str">
        <f>прил._3!B87</f>
        <v>Подпрограмма "Поддержка и развитие Кубанского казачества"</v>
      </c>
      <c r="C27" s="23" t="s">
        <v>30</v>
      </c>
      <c r="D27" s="23" t="s">
        <v>86</v>
      </c>
      <c r="E27" s="23" t="s">
        <v>23</v>
      </c>
      <c r="F27" s="23" t="s">
        <v>140</v>
      </c>
      <c r="G27" s="23"/>
      <c r="H27" s="31">
        <v>20</v>
      </c>
      <c r="K27" s="369"/>
    </row>
    <row r="28" spans="1:11" ht="45" x14ac:dyDescent="0.25">
      <c r="A28" s="22"/>
      <c r="B28" s="261" t="s">
        <v>104</v>
      </c>
      <c r="C28" s="23" t="s">
        <v>30</v>
      </c>
      <c r="D28" s="23" t="s">
        <v>86</v>
      </c>
      <c r="E28" s="23" t="s">
        <v>23</v>
      </c>
      <c r="F28" s="23" t="s">
        <v>140</v>
      </c>
      <c r="G28" s="23" t="s">
        <v>105</v>
      </c>
      <c r="H28" s="31">
        <f>прил._3!K88</f>
        <v>20</v>
      </c>
      <c r="K28" s="369"/>
    </row>
    <row r="29" spans="1:11" ht="57" x14ac:dyDescent="0.25">
      <c r="A29" s="20"/>
      <c r="B29" s="108" t="str">
        <f>прил._3!B132</f>
        <v>Муниципальная программа "Развитие культуры на 2018-2020 годы  в Новодмитриевском сельском поселении"</v>
      </c>
      <c r="C29" s="96" t="s">
        <v>28</v>
      </c>
      <c r="D29" s="96" t="s">
        <v>64</v>
      </c>
      <c r="E29" s="96" t="s">
        <v>23</v>
      </c>
      <c r="F29" s="96" t="s">
        <v>123</v>
      </c>
      <c r="G29" s="96"/>
      <c r="H29" s="97">
        <f>H30</f>
        <v>5115.8</v>
      </c>
      <c r="K29" s="369"/>
    </row>
    <row r="30" spans="1:11" ht="15.75" x14ac:dyDescent="0.25">
      <c r="A30" s="22"/>
      <c r="B30" s="123" t="s">
        <v>147</v>
      </c>
      <c r="C30" s="23" t="s">
        <v>28</v>
      </c>
      <c r="D30" s="23" t="s">
        <v>73</v>
      </c>
      <c r="E30" s="23" t="s">
        <v>23</v>
      </c>
      <c r="F30" s="23" t="s">
        <v>123</v>
      </c>
      <c r="G30" s="23"/>
      <c r="H30" s="31">
        <f>H31+H36</f>
        <v>5115.8</v>
      </c>
      <c r="K30" s="369"/>
    </row>
    <row r="31" spans="1:11" ht="31.5" x14ac:dyDescent="0.25">
      <c r="A31" s="26"/>
      <c r="B31" s="123" t="s">
        <v>106</v>
      </c>
      <c r="C31" s="23" t="s">
        <v>28</v>
      </c>
      <c r="D31" s="23" t="s">
        <v>73</v>
      </c>
      <c r="E31" s="23" t="s">
        <v>30</v>
      </c>
      <c r="F31" s="23" t="s">
        <v>123</v>
      </c>
      <c r="G31" s="23"/>
      <c r="H31" s="31">
        <f>H33</f>
        <v>5086.2</v>
      </c>
      <c r="K31" s="369"/>
    </row>
    <row r="32" spans="1:11" ht="47.25" x14ac:dyDescent="0.25">
      <c r="A32" s="26"/>
      <c r="B32" s="123" t="str">
        <f>прил._3!B135</f>
        <v>Подпрограмма "Расходы на обеспечение деятельности (оказание услуг) муниципальных учреждений"</v>
      </c>
      <c r="C32" s="23" t="s">
        <v>28</v>
      </c>
      <c r="D32" s="23" t="s">
        <v>73</v>
      </c>
      <c r="E32" s="23" t="s">
        <v>30</v>
      </c>
      <c r="F32" s="23" t="s">
        <v>125</v>
      </c>
      <c r="G32" s="23"/>
      <c r="H32" s="31">
        <f>H33</f>
        <v>5086.2</v>
      </c>
      <c r="K32" s="369"/>
    </row>
    <row r="33" spans="1:11" ht="47.25" x14ac:dyDescent="0.25">
      <c r="A33" s="26"/>
      <c r="B33" s="472" t="s">
        <v>145</v>
      </c>
      <c r="C33" s="329" t="s">
        <v>28</v>
      </c>
      <c r="D33" s="329" t="s">
        <v>73</v>
      </c>
      <c r="E33" s="329" t="s">
        <v>30</v>
      </c>
      <c r="F33" s="329" t="s">
        <v>125</v>
      </c>
      <c r="G33" s="329" t="s">
        <v>105</v>
      </c>
      <c r="H33" s="384">
        <v>5086.2</v>
      </c>
      <c r="K33" s="369"/>
    </row>
    <row r="34" spans="1:11" ht="31.5" x14ac:dyDescent="0.25">
      <c r="A34" s="26"/>
      <c r="B34" s="445" t="s">
        <v>488</v>
      </c>
      <c r="C34" s="329" t="s">
        <v>28</v>
      </c>
      <c r="D34" s="329" t="s">
        <v>73</v>
      </c>
      <c r="E34" s="329" t="s">
        <v>31</v>
      </c>
      <c r="F34" s="329" t="s">
        <v>123</v>
      </c>
      <c r="G34" s="329"/>
      <c r="H34" s="384">
        <f>H36</f>
        <v>29.6</v>
      </c>
      <c r="K34" s="369"/>
    </row>
    <row r="35" spans="1:11" ht="31.5" x14ac:dyDescent="0.25">
      <c r="A35" s="26"/>
      <c r="B35" s="445" t="s">
        <v>489</v>
      </c>
      <c r="C35" s="329" t="s">
        <v>28</v>
      </c>
      <c r="D35" s="329" t="s">
        <v>73</v>
      </c>
      <c r="E35" s="329" t="s">
        <v>31</v>
      </c>
      <c r="F35" s="329" t="s">
        <v>490</v>
      </c>
      <c r="G35" s="329"/>
      <c r="H35" s="384">
        <f>H36</f>
        <v>29.6</v>
      </c>
      <c r="K35" s="369"/>
    </row>
    <row r="36" spans="1:11" ht="47.25" x14ac:dyDescent="0.25">
      <c r="A36" s="26"/>
      <c r="B36" s="446" t="s">
        <v>78</v>
      </c>
      <c r="C36" s="329" t="s">
        <v>28</v>
      </c>
      <c r="D36" s="329" t="s">
        <v>73</v>
      </c>
      <c r="E36" s="329" t="s">
        <v>31</v>
      </c>
      <c r="F36" s="329" t="s">
        <v>490</v>
      </c>
      <c r="G36" s="329" t="s">
        <v>79</v>
      </c>
      <c r="H36" s="384">
        <v>29.6</v>
      </c>
      <c r="K36" s="369"/>
    </row>
    <row r="37" spans="1:11" ht="57" x14ac:dyDescent="0.25">
      <c r="A37" s="22"/>
      <c r="B37" s="108" t="str">
        <f>прил._3!B153</f>
        <v>Муниципальная программа "Развитие физической культуры и спорта в Новодмитриевском сельском поселении Северского района</v>
      </c>
      <c r="C37" s="96" t="s">
        <v>31</v>
      </c>
      <c r="D37" s="96" t="s">
        <v>73</v>
      </c>
      <c r="E37" s="96" t="s">
        <v>26</v>
      </c>
      <c r="F37" s="96" t="s">
        <v>123</v>
      </c>
      <c r="G37" s="96"/>
      <c r="H37" s="500">
        <f>H41</f>
        <v>66.5</v>
      </c>
      <c r="K37" s="369"/>
    </row>
    <row r="38" spans="1:11" x14ac:dyDescent="0.25">
      <c r="A38" s="22"/>
      <c r="B38" s="19"/>
      <c r="C38" s="23"/>
      <c r="D38" s="23"/>
      <c r="E38" s="23"/>
      <c r="F38" s="23"/>
      <c r="G38" s="23"/>
      <c r="H38" s="384"/>
      <c r="K38" s="369"/>
    </row>
    <row r="39" spans="1:11" ht="30" x14ac:dyDescent="0.25">
      <c r="A39" s="22"/>
      <c r="B39" s="19" t="s">
        <v>111</v>
      </c>
      <c r="C39" s="23" t="s">
        <v>31</v>
      </c>
      <c r="D39" s="23" t="s">
        <v>73</v>
      </c>
      <c r="E39" s="23" t="s">
        <v>26</v>
      </c>
      <c r="F39" s="23" t="s">
        <v>123</v>
      </c>
      <c r="G39" s="23"/>
      <c r="H39" s="384">
        <f>H41</f>
        <v>66.5</v>
      </c>
      <c r="K39" s="369"/>
    </row>
    <row r="40" spans="1:11" ht="30" x14ac:dyDescent="0.25">
      <c r="A40" s="22"/>
      <c r="B40" s="19" t="s">
        <v>111</v>
      </c>
      <c r="C40" s="23" t="s">
        <v>31</v>
      </c>
      <c r="D40" s="23" t="s">
        <v>73</v>
      </c>
      <c r="E40" s="23" t="s">
        <v>26</v>
      </c>
      <c r="F40" s="23" t="s">
        <v>126</v>
      </c>
      <c r="G40" s="23"/>
      <c r="H40" s="384">
        <f>H41</f>
        <v>66.5</v>
      </c>
      <c r="K40" s="369"/>
    </row>
    <row r="41" spans="1:11" ht="90" x14ac:dyDescent="0.25">
      <c r="A41" s="22"/>
      <c r="B41" s="508" t="s">
        <v>74</v>
      </c>
      <c r="C41" s="431" t="s">
        <v>31</v>
      </c>
      <c r="D41" s="431" t="s">
        <v>73</v>
      </c>
      <c r="E41" s="431" t="s">
        <v>26</v>
      </c>
      <c r="F41" s="431" t="s">
        <v>126</v>
      </c>
      <c r="G41" s="431" t="s">
        <v>75</v>
      </c>
      <c r="H41" s="494">
        <f>прил._3!K156</f>
        <v>66.5</v>
      </c>
      <c r="K41" s="369"/>
    </row>
    <row r="42" spans="1:11" ht="57" x14ac:dyDescent="0.25">
      <c r="A42" s="22"/>
      <c r="B42" s="435" t="s">
        <v>512</v>
      </c>
      <c r="C42" s="96" t="s">
        <v>95</v>
      </c>
      <c r="D42" s="96" t="s">
        <v>64</v>
      </c>
      <c r="E42" s="96" t="s">
        <v>23</v>
      </c>
      <c r="F42" s="96" t="s">
        <v>123</v>
      </c>
      <c r="G42" s="96"/>
      <c r="H42" s="500">
        <f>H46</f>
        <v>9.6999999999999993</v>
      </c>
      <c r="K42" s="369"/>
    </row>
    <row r="43" spans="1:11" ht="30" x14ac:dyDescent="0.25">
      <c r="A43" s="22"/>
      <c r="B43" s="436" t="s">
        <v>486</v>
      </c>
      <c r="C43" s="263" t="s">
        <v>95</v>
      </c>
      <c r="D43" s="263" t="s">
        <v>73</v>
      </c>
      <c r="E43" s="263" t="s">
        <v>23</v>
      </c>
      <c r="F43" s="263" t="s">
        <v>123</v>
      </c>
      <c r="G43" s="23"/>
      <c r="H43" s="384">
        <f>[1]прил._3!K126</f>
        <v>9.6999999999999993</v>
      </c>
      <c r="K43" s="369"/>
    </row>
    <row r="44" spans="1:11" ht="45" x14ac:dyDescent="0.25">
      <c r="A44" s="22"/>
      <c r="B44" s="436" t="s">
        <v>513</v>
      </c>
      <c r="C44" s="263" t="s">
        <v>95</v>
      </c>
      <c r="D44" s="263" t="s">
        <v>73</v>
      </c>
      <c r="E44" s="263" t="s">
        <v>22</v>
      </c>
      <c r="F44" s="263" t="s">
        <v>123</v>
      </c>
      <c r="G44" s="23"/>
      <c r="H44" s="384">
        <f>[1]прил._3!K127</f>
        <v>9.6999999999999993</v>
      </c>
      <c r="K44" s="369"/>
    </row>
    <row r="45" spans="1:11" ht="30" x14ac:dyDescent="0.25">
      <c r="A45" s="22"/>
      <c r="B45" s="436" t="s">
        <v>487</v>
      </c>
      <c r="C45" s="263" t="s">
        <v>95</v>
      </c>
      <c r="D45" s="263" t="s">
        <v>73</v>
      </c>
      <c r="E45" s="263" t="s">
        <v>22</v>
      </c>
      <c r="F45" s="263" t="s">
        <v>127</v>
      </c>
      <c r="G45" s="23"/>
      <c r="H45" s="384">
        <f>[1]прил._3!K127</f>
        <v>9.6999999999999993</v>
      </c>
      <c r="K45" s="369"/>
    </row>
    <row r="46" spans="1:11" ht="30" x14ac:dyDescent="0.25">
      <c r="A46" s="22"/>
      <c r="B46" s="423" t="s">
        <v>78</v>
      </c>
      <c r="C46" s="329" t="s">
        <v>95</v>
      </c>
      <c r="D46" s="329" t="s">
        <v>73</v>
      </c>
      <c r="E46" s="329" t="s">
        <v>22</v>
      </c>
      <c r="F46" s="329" t="s">
        <v>127</v>
      </c>
      <c r="G46" s="329" t="s">
        <v>79</v>
      </c>
      <c r="H46" s="384">
        <f>[1]прил._3!K128</f>
        <v>9.6999999999999993</v>
      </c>
      <c r="K46" s="369"/>
    </row>
    <row r="47" spans="1:11" ht="71.25" x14ac:dyDescent="0.25">
      <c r="A47" s="26"/>
      <c r="B47" s="108" t="str">
        <f>прил._3!B60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7" s="96" t="s">
        <v>41</v>
      </c>
      <c r="D47" s="96" t="s">
        <v>64</v>
      </c>
      <c r="E47" s="96" t="s">
        <v>23</v>
      </c>
      <c r="F47" s="96" t="s">
        <v>123</v>
      </c>
      <c r="G47" s="98"/>
      <c r="H47" s="500">
        <f>H48</f>
        <v>14.4</v>
      </c>
      <c r="K47" s="369"/>
    </row>
    <row r="48" spans="1:11" ht="30" x14ac:dyDescent="0.25">
      <c r="A48" s="26"/>
      <c r="B48" s="107" t="s">
        <v>88</v>
      </c>
      <c r="C48" s="23" t="s">
        <v>41</v>
      </c>
      <c r="D48" s="23" t="s">
        <v>73</v>
      </c>
      <c r="E48" s="23" t="s">
        <v>23</v>
      </c>
      <c r="F48" s="23" t="s">
        <v>123</v>
      </c>
      <c r="G48" s="27"/>
      <c r="H48" s="384">
        <f>H49</f>
        <v>14.4</v>
      </c>
      <c r="K48" s="369"/>
    </row>
    <row r="49" spans="1:15" ht="30" x14ac:dyDescent="0.25">
      <c r="A49" s="26"/>
      <c r="B49" s="107" t="s">
        <v>89</v>
      </c>
      <c r="C49" s="23" t="s">
        <v>41</v>
      </c>
      <c r="D49" s="23" t="s">
        <v>73</v>
      </c>
      <c r="E49" s="23" t="s">
        <v>23</v>
      </c>
      <c r="F49" s="23" t="s">
        <v>128</v>
      </c>
      <c r="G49" s="27"/>
      <c r="H49" s="384">
        <f>H50</f>
        <v>14.4</v>
      </c>
      <c r="K49" s="369"/>
    </row>
    <row r="50" spans="1:15" ht="30" x14ac:dyDescent="0.25">
      <c r="A50" s="26"/>
      <c r="B50" s="106" t="s">
        <v>108</v>
      </c>
      <c r="C50" s="23" t="s">
        <v>41</v>
      </c>
      <c r="D50" s="23" t="s">
        <v>73</v>
      </c>
      <c r="E50" s="23" t="s">
        <v>23</v>
      </c>
      <c r="F50" s="23" t="s">
        <v>128</v>
      </c>
      <c r="G50" s="27" t="s">
        <v>109</v>
      </c>
      <c r="H50" s="384">
        <v>14.4</v>
      </c>
      <c r="K50" s="369"/>
    </row>
    <row r="51" spans="1:15" ht="85.5" x14ac:dyDescent="0.25">
      <c r="A51" s="26"/>
      <c r="B51" s="147" t="s">
        <v>153</v>
      </c>
      <c r="C51" s="54" t="s">
        <v>39</v>
      </c>
      <c r="D51" s="54" t="s">
        <v>64</v>
      </c>
      <c r="E51" s="54" t="s">
        <v>23</v>
      </c>
      <c r="F51" s="54" t="s">
        <v>123</v>
      </c>
      <c r="G51" s="148"/>
      <c r="H51" s="500">
        <f>H54</f>
        <v>20</v>
      </c>
      <c r="K51" s="369"/>
    </row>
    <row r="52" spans="1:15" ht="30" x14ac:dyDescent="0.25">
      <c r="A52" s="26"/>
      <c r="B52" s="146" t="s">
        <v>154</v>
      </c>
      <c r="C52" s="34" t="s">
        <v>39</v>
      </c>
      <c r="D52" s="34" t="s">
        <v>73</v>
      </c>
      <c r="E52" s="34" t="s">
        <v>23</v>
      </c>
      <c r="F52" s="34" t="s">
        <v>123</v>
      </c>
      <c r="G52" s="124"/>
      <c r="H52" s="384">
        <f>H53</f>
        <v>20</v>
      </c>
      <c r="K52" s="369"/>
    </row>
    <row r="53" spans="1:15" ht="30" x14ac:dyDescent="0.25">
      <c r="A53" s="26"/>
      <c r="B53" s="146" t="s">
        <v>154</v>
      </c>
      <c r="C53" s="34" t="s">
        <v>39</v>
      </c>
      <c r="D53" s="34" t="s">
        <v>73</v>
      </c>
      <c r="E53" s="34" t="s">
        <v>23</v>
      </c>
      <c r="F53" s="34" t="s">
        <v>146</v>
      </c>
      <c r="G53" s="124"/>
      <c r="H53" s="384">
        <f>H54</f>
        <v>20</v>
      </c>
      <c r="K53" s="369"/>
    </row>
    <row r="54" spans="1:15" ht="45" x14ac:dyDescent="0.25">
      <c r="A54" s="26"/>
      <c r="B54" s="146" t="s">
        <v>104</v>
      </c>
      <c r="C54" s="34" t="s">
        <v>39</v>
      </c>
      <c r="D54" s="34" t="s">
        <v>73</v>
      </c>
      <c r="E54" s="34" t="s">
        <v>23</v>
      </c>
      <c r="F54" s="34" t="s">
        <v>146</v>
      </c>
      <c r="G54" s="124" t="s">
        <v>105</v>
      </c>
      <c r="H54" s="384">
        <v>20</v>
      </c>
      <c r="K54" s="369"/>
    </row>
    <row r="55" spans="1:15" ht="85.5" x14ac:dyDescent="0.25">
      <c r="A55" s="26"/>
      <c r="B55" s="383" t="s">
        <v>231</v>
      </c>
      <c r="C55" s="54" t="s">
        <v>40</v>
      </c>
      <c r="D55" s="54" t="s">
        <v>64</v>
      </c>
      <c r="E55" s="54" t="s">
        <v>23</v>
      </c>
      <c r="F55" s="54" t="s">
        <v>123</v>
      </c>
      <c r="G55" s="27"/>
      <c r="H55" s="500">
        <f>H56</f>
        <v>204.5</v>
      </c>
      <c r="K55" s="369"/>
    </row>
    <row r="56" spans="1:15" ht="30" x14ac:dyDescent="0.25">
      <c r="A56" s="26"/>
      <c r="B56" s="143" t="s">
        <v>185</v>
      </c>
      <c r="C56" s="263" t="s">
        <v>40</v>
      </c>
      <c r="D56" s="263" t="s">
        <v>73</v>
      </c>
      <c r="E56" s="263" t="s">
        <v>23</v>
      </c>
      <c r="F56" s="263" t="s">
        <v>123</v>
      </c>
      <c r="G56" s="69"/>
      <c r="H56" s="384">
        <f>H57</f>
        <v>204.5</v>
      </c>
      <c r="K56" s="369"/>
    </row>
    <row r="57" spans="1:15" ht="60" x14ac:dyDescent="0.25">
      <c r="A57" s="26"/>
      <c r="B57" s="385" t="s">
        <v>187</v>
      </c>
      <c r="C57" s="263" t="s">
        <v>40</v>
      </c>
      <c r="D57" s="263" t="s">
        <v>73</v>
      </c>
      <c r="E57" s="263" t="s">
        <v>23</v>
      </c>
      <c r="F57" s="263" t="s">
        <v>186</v>
      </c>
      <c r="G57" s="69"/>
      <c r="H57" s="384">
        <f>H58</f>
        <v>204.5</v>
      </c>
      <c r="K57" s="369"/>
    </row>
    <row r="58" spans="1:15" ht="30" x14ac:dyDescent="0.25">
      <c r="A58" s="386"/>
      <c r="B58" s="423" t="s">
        <v>78</v>
      </c>
      <c r="C58" s="329" t="s">
        <v>40</v>
      </c>
      <c r="D58" s="329" t="s">
        <v>73</v>
      </c>
      <c r="E58" s="329" t="s">
        <v>23</v>
      </c>
      <c r="F58" s="329" t="s">
        <v>186</v>
      </c>
      <c r="G58" s="473" t="s">
        <v>79</v>
      </c>
      <c r="H58" s="384">
        <v>204.5</v>
      </c>
      <c r="I58" s="369"/>
      <c r="J58" s="369"/>
      <c r="K58" s="369"/>
    </row>
    <row r="59" spans="1:15" ht="72" x14ac:dyDescent="0.25">
      <c r="A59" s="20"/>
      <c r="B59" s="109" t="str">
        <f>прил._3!B96</f>
        <v>Муниципальная программа "Информационное общество Северского района в Новодмитриевском сельском поселении на 2018-2020 годы"</v>
      </c>
      <c r="C59" s="96" t="s">
        <v>96</v>
      </c>
      <c r="D59" s="96" t="s">
        <v>64</v>
      </c>
      <c r="E59" s="96" t="s">
        <v>23</v>
      </c>
      <c r="F59" s="96" t="s">
        <v>123</v>
      </c>
      <c r="G59" s="96"/>
      <c r="H59" s="500">
        <f>H60+H63</f>
        <v>335</v>
      </c>
      <c r="K59" s="369"/>
    </row>
    <row r="60" spans="1:15" ht="30" x14ac:dyDescent="0.25">
      <c r="A60" s="20"/>
      <c r="B60" s="105" t="s">
        <v>112</v>
      </c>
      <c r="C60" s="23" t="s">
        <v>96</v>
      </c>
      <c r="D60" s="23" t="s">
        <v>73</v>
      </c>
      <c r="E60" s="23" t="s">
        <v>23</v>
      </c>
      <c r="F60" s="23" t="s">
        <v>123</v>
      </c>
      <c r="G60" s="23"/>
      <c r="H60" s="384">
        <f>H62</f>
        <v>150</v>
      </c>
      <c r="K60" s="369"/>
    </row>
    <row r="61" spans="1:15" ht="30" x14ac:dyDescent="0.25">
      <c r="A61" s="20"/>
      <c r="B61" s="19" t="s">
        <v>55</v>
      </c>
      <c r="C61" s="23" t="s">
        <v>96</v>
      </c>
      <c r="D61" s="23" t="s">
        <v>73</v>
      </c>
      <c r="E61" s="23" t="s">
        <v>23</v>
      </c>
      <c r="F61" s="23" t="s">
        <v>129</v>
      </c>
      <c r="G61" s="23"/>
      <c r="H61" s="384">
        <v>150</v>
      </c>
      <c r="K61" s="369"/>
    </row>
    <row r="62" spans="1:15" ht="30" x14ac:dyDescent="0.25">
      <c r="A62" s="20"/>
      <c r="B62" s="106" t="s">
        <v>78</v>
      </c>
      <c r="C62" s="23" t="s">
        <v>96</v>
      </c>
      <c r="D62" s="23" t="s">
        <v>73</v>
      </c>
      <c r="E62" s="23" t="s">
        <v>23</v>
      </c>
      <c r="F62" s="23" t="s">
        <v>129</v>
      </c>
      <c r="G62" s="23" t="s">
        <v>79</v>
      </c>
      <c r="H62" s="384">
        <f>прил._3!K162</f>
        <v>150</v>
      </c>
      <c r="K62" s="369"/>
    </row>
    <row r="63" spans="1:15" ht="30" x14ac:dyDescent="0.25">
      <c r="A63" s="22"/>
      <c r="B63" s="105" t="str">
        <f>прил._3!B97</f>
        <v>Информационное Новодмитриевское сельское поселение</v>
      </c>
      <c r="C63" s="23" t="s">
        <v>96</v>
      </c>
      <c r="D63" s="23" t="s">
        <v>66</v>
      </c>
      <c r="E63" s="23" t="s">
        <v>23</v>
      </c>
      <c r="F63" s="23" t="s">
        <v>123</v>
      </c>
      <c r="G63" s="23"/>
      <c r="H63" s="384">
        <f>H64</f>
        <v>185</v>
      </c>
      <c r="K63" s="373"/>
      <c r="L63" s="30"/>
      <c r="M63" s="30"/>
      <c r="N63" s="30"/>
      <c r="O63" s="30"/>
    </row>
    <row r="64" spans="1:15" ht="30" x14ac:dyDescent="0.25">
      <c r="A64" s="22"/>
      <c r="B64" s="19" t="s">
        <v>55</v>
      </c>
      <c r="C64" s="23" t="s">
        <v>96</v>
      </c>
      <c r="D64" s="23" t="s">
        <v>66</v>
      </c>
      <c r="E64" s="23" t="s">
        <v>23</v>
      </c>
      <c r="F64" s="23" t="s">
        <v>130</v>
      </c>
      <c r="G64" s="23"/>
      <c r="H64" s="384">
        <f>H65</f>
        <v>185</v>
      </c>
      <c r="K64" s="373"/>
      <c r="L64" s="30"/>
      <c r="M64" s="30"/>
      <c r="N64" s="30"/>
      <c r="O64" s="30"/>
    </row>
    <row r="65" spans="1:15" ht="30" x14ac:dyDescent="0.25">
      <c r="A65" s="22"/>
      <c r="B65" s="106" t="s">
        <v>78</v>
      </c>
      <c r="C65" s="23" t="s">
        <v>96</v>
      </c>
      <c r="D65" s="23" t="s">
        <v>66</v>
      </c>
      <c r="E65" s="23" t="s">
        <v>23</v>
      </c>
      <c r="F65" s="23" t="s">
        <v>130</v>
      </c>
      <c r="G65" s="23" t="s">
        <v>79</v>
      </c>
      <c r="H65" s="384">
        <v>185</v>
      </c>
      <c r="K65" s="373"/>
      <c r="L65" s="30"/>
      <c r="M65" s="30"/>
      <c r="N65" s="30"/>
      <c r="O65" s="30"/>
    </row>
    <row r="66" spans="1:15" ht="72" x14ac:dyDescent="0.25">
      <c r="A66" s="22"/>
      <c r="B66" s="109" t="s">
        <v>459</v>
      </c>
      <c r="C66" s="96" t="s">
        <v>92</v>
      </c>
      <c r="D66" s="96" t="s">
        <v>64</v>
      </c>
      <c r="E66" s="96" t="s">
        <v>23</v>
      </c>
      <c r="F66" s="96" t="s">
        <v>123</v>
      </c>
      <c r="G66" s="96"/>
      <c r="H66" s="500">
        <f>H69</f>
        <v>10</v>
      </c>
      <c r="K66" s="369"/>
    </row>
    <row r="67" spans="1:15" ht="45" x14ac:dyDescent="0.25">
      <c r="A67" s="22"/>
      <c r="B67" s="105" t="s">
        <v>514</v>
      </c>
      <c r="C67" s="23" t="s">
        <v>92</v>
      </c>
      <c r="D67" s="23" t="s">
        <v>73</v>
      </c>
      <c r="E67" s="23" t="s">
        <v>22</v>
      </c>
      <c r="F67" s="23" t="s">
        <v>123</v>
      </c>
      <c r="G67" s="23"/>
      <c r="H67" s="384">
        <v>10</v>
      </c>
      <c r="K67" s="369"/>
    </row>
    <row r="68" spans="1:15" ht="45" x14ac:dyDescent="0.25">
      <c r="A68" s="22"/>
      <c r="B68" s="105" t="str">
        <f>прил._3!B103</f>
        <v>Муниципальная поддержка  малого среднего предпринимательства, включая крестьянские(фермерские )хозяйства</v>
      </c>
      <c r="C68" s="23" t="s">
        <v>92</v>
      </c>
      <c r="D68" s="23" t="s">
        <v>73</v>
      </c>
      <c r="E68" s="23" t="s">
        <v>22</v>
      </c>
      <c r="F68" s="23" t="s">
        <v>141</v>
      </c>
      <c r="G68" s="23"/>
      <c r="H68" s="384">
        <v>10</v>
      </c>
      <c r="K68" s="369"/>
    </row>
    <row r="69" spans="1:15" ht="30" x14ac:dyDescent="0.25">
      <c r="A69" s="22"/>
      <c r="B69" s="105" t="s">
        <v>78</v>
      </c>
      <c r="C69" s="23" t="s">
        <v>92</v>
      </c>
      <c r="D69" s="23" t="s">
        <v>73</v>
      </c>
      <c r="E69" s="23" t="s">
        <v>22</v>
      </c>
      <c r="F69" s="23" t="s">
        <v>141</v>
      </c>
      <c r="G69" s="23" t="s">
        <v>79</v>
      </c>
      <c r="H69" s="384">
        <v>10</v>
      </c>
      <c r="K69" s="369"/>
    </row>
    <row r="70" spans="1:15" ht="71.25" x14ac:dyDescent="0.25">
      <c r="A70" s="20"/>
      <c r="B70" s="108" t="str">
        <f>прил._3!B107</f>
        <v>Муниципальная программа "Развитие жилищно-коммунальной инфраструктуры в Новодмитриевском сельском поселении на 2018-2020 годы"</v>
      </c>
      <c r="C70" s="96" t="s">
        <v>98</v>
      </c>
      <c r="D70" s="96" t="s">
        <v>64</v>
      </c>
      <c r="E70" s="96" t="s">
        <v>23</v>
      </c>
      <c r="F70" s="96" t="s">
        <v>123</v>
      </c>
      <c r="G70" s="96"/>
      <c r="H70" s="500">
        <f>H74</f>
        <v>1083.9000000000001</v>
      </c>
      <c r="K70" s="369"/>
    </row>
    <row r="71" spans="1:15" ht="30" x14ac:dyDescent="0.25">
      <c r="A71" s="22"/>
      <c r="B71" s="107" t="s">
        <v>99</v>
      </c>
      <c r="C71" s="23" t="s">
        <v>98</v>
      </c>
      <c r="D71" s="23" t="s">
        <v>66</v>
      </c>
      <c r="E71" s="23" t="s">
        <v>23</v>
      </c>
      <c r="F71" s="23" t="s">
        <v>123</v>
      </c>
      <c r="G71" s="23"/>
      <c r="H71" s="384">
        <f>H73</f>
        <v>1083.9000000000001</v>
      </c>
      <c r="K71" s="369"/>
    </row>
    <row r="72" spans="1:15" ht="30" x14ac:dyDescent="0.25">
      <c r="A72" s="22"/>
      <c r="B72" s="107" t="s">
        <v>46</v>
      </c>
      <c r="C72" s="23" t="s">
        <v>98</v>
      </c>
      <c r="D72" s="23" t="s">
        <v>66</v>
      </c>
      <c r="E72" s="23"/>
      <c r="F72" s="23" t="s">
        <v>142</v>
      </c>
      <c r="G72" s="23"/>
      <c r="H72" s="384">
        <f>H73</f>
        <v>1083.9000000000001</v>
      </c>
      <c r="K72" s="369"/>
    </row>
    <row r="73" spans="1:15" ht="30" x14ac:dyDescent="0.25">
      <c r="A73" s="22"/>
      <c r="B73" s="110" t="str">
        <f>прил._3!B109</f>
        <v>Мероприятия в области коммунального хозяйства</v>
      </c>
      <c r="C73" s="23" t="s">
        <v>98</v>
      </c>
      <c r="D73" s="23" t="s">
        <v>66</v>
      </c>
      <c r="E73" s="23" t="s">
        <v>23</v>
      </c>
      <c r="F73" s="23" t="s">
        <v>142</v>
      </c>
      <c r="G73" s="23"/>
      <c r="H73" s="384">
        <f>H74</f>
        <v>1083.9000000000001</v>
      </c>
      <c r="K73" s="369"/>
    </row>
    <row r="74" spans="1:15" ht="30" x14ac:dyDescent="0.25">
      <c r="A74" s="22"/>
      <c r="B74" s="474" t="s">
        <v>78</v>
      </c>
      <c r="C74" s="329" t="s">
        <v>98</v>
      </c>
      <c r="D74" s="329" t="s">
        <v>66</v>
      </c>
      <c r="E74" s="329" t="s">
        <v>23</v>
      </c>
      <c r="F74" s="329" t="s">
        <v>142</v>
      </c>
      <c r="G74" s="329" t="s">
        <v>79</v>
      </c>
      <c r="H74" s="384">
        <v>1083.9000000000001</v>
      </c>
      <c r="I74" s="384">
        <v>0</v>
      </c>
      <c r="J74" s="384">
        <v>0</v>
      </c>
      <c r="K74" s="369"/>
    </row>
    <row r="75" spans="1:15" ht="71.25" x14ac:dyDescent="0.25">
      <c r="A75" s="20"/>
      <c r="B75" s="108" t="str">
        <f>прил._3!B112</f>
        <v>Муниципальная программа "Благоустройство территории поселения в Новодмитриевском сельском поселении на 2018-2020 годы"</v>
      </c>
      <c r="C75" s="96" t="s">
        <v>100</v>
      </c>
      <c r="D75" s="96" t="s">
        <v>64</v>
      </c>
      <c r="E75" s="96" t="s">
        <v>23</v>
      </c>
      <c r="F75" s="96" t="s">
        <v>123</v>
      </c>
      <c r="G75" s="96"/>
      <c r="H75" s="500">
        <f>H78+H84+H80+H86</f>
        <v>3906.5</v>
      </c>
      <c r="K75" s="369"/>
    </row>
    <row r="76" spans="1:15" ht="30" x14ac:dyDescent="0.25">
      <c r="A76" s="22"/>
      <c r="B76" s="107" t="s">
        <v>101</v>
      </c>
      <c r="C76" s="23" t="s">
        <v>100</v>
      </c>
      <c r="D76" s="23" t="s">
        <v>73</v>
      </c>
      <c r="E76" s="23" t="s">
        <v>23</v>
      </c>
      <c r="F76" s="23" t="s">
        <v>123</v>
      </c>
      <c r="G76" s="23"/>
      <c r="H76" s="384">
        <f>H78</f>
        <v>840</v>
      </c>
      <c r="K76" s="369"/>
    </row>
    <row r="77" spans="1:15" ht="60" x14ac:dyDescent="0.25">
      <c r="A77" s="22"/>
      <c r="B77" s="19" t="str">
        <f>прил._3!B114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77" s="23" t="s">
        <v>100</v>
      </c>
      <c r="D77" s="23" t="s">
        <v>73</v>
      </c>
      <c r="E77" s="23" t="s">
        <v>23</v>
      </c>
      <c r="F77" s="23" t="s">
        <v>131</v>
      </c>
      <c r="G77" s="23"/>
      <c r="H77" s="384">
        <f>H78</f>
        <v>840</v>
      </c>
      <c r="K77" s="369"/>
    </row>
    <row r="78" spans="1:15" ht="30" x14ac:dyDescent="0.25">
      <c r="A78" s="22"/>
      <c r="B78" s="105" t="s">
        <v>78</v>
      </c>
      <c r="C78" s="23" t="s">
        <v>100</v>
      </c>
      <c r="D78" s="23" t="s">
        <v>73</v>
      </c>
      <c r="E78" s="23" t="s">
        <v>23</v>
      </c>
      <c r="F78" s="23" t="s">
        <v>131</v>
      </c>
      <c r="G78" s="23" t="s">
        <v>79</v>
      </c>
      <c r="H78" s="384">
        <f>прил._3!K115</f>
        <v>840</v>
      </c>
      <c r="K78" s="369"/>
    </row>
    <row r="79" spans="1:15" ht="60" x14ac:dyDescent="0.25">
      <c r="A79" s="22"/>
      <c r="B79" s="25" t="str">
        <f>прил._3!B116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79" s="23" t="s">
        <v>100</v>
      </c>
      <c r="D79" s="23" t="s">
        <v>66</v>
      </c>
      <c r="E79" s="23" t="s">
        <v>23</v>
      </c>
      <c r="F79" s="23" t="s">
        <v>123</v>
      </c>
      <c r="G79" s="23"/>
      <c r="H79" s="384">
        <f>H81</f>
        <v>396.8</v>
      </c>
      <c r="K79" s="369"/>
    </row>
    <row r="80" spans="1:15" ht="30" x14ac:dyDescent="0.25">
      <c r="A80" s="22"/>
      <c r="B80" s="105" t="s">
        <v>102</v>
      </c>
      <c r="C80" s="23" t="s">
        <v>100</v>
      </c>
      <c r="D80" s="23" t="s">
        <v>66</v>
      </c>
      <c r="E80" s="23" t="s">
        <v>23</v>
      </c>
      <c r="F80" s="23" t="s">
        <v>132</v>
      </c>
      <c r="G80" s="23"/>
      <c r="H80" s="384">
        <f>H81</f>
        <v>396.8</v>
      </c>
      <c r="K80" s="369"/>
    </row>
    <row r="81" spans="1:12" ht="30" x14ac:dyDescent="0.25">
      <c r="A81" s="22"/>
      <c r="B81" s="507" t="s">
        <v>78</v>
      </c>
      <c r="C81" s="431" t="s">
        <v>100</v>
      </c>
      <c r="D81" s="431" t="s">
        <v>66</v>
      </c>
      <c r="E81" s="431" t="s">
        <v>23</v>
      </c>
      <c r="F81" s="431" t="s">
        <v>132</v>
      </c>
      <c r="G81" s="431" t="s">
        <v>79</v>
      </c>
      <c r="H81" s="494">
        <f>прил._3!K118</f>
        <v>396.8</v>
      </c>
      <c r="K81" s="369"/>
    </row>
    <row r="82" spans="1:12" ht="75" x14ac:dyDescent="0.25">
      <c r="A82" s="22"/>
      <c r="B82" s="107" t="str">
        <f>прил._3!B119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82" s="23" t="s">
        <v>100</v>
      </c>
      <c r="D82" s="23" t="s">
        <v>90</v>
      </c>
      <c r="E82" s="23" t="s">
        <v>23</v>
      </c>
      <c r="F82" s="23" t="s">
        <v>123</v>
      </c>
      <c r="G82" s="23"/>
      <c r="H82" s="384">
        <f>H83</f>
        <v>181</v>
      </c>
      <c r="K82" s="369"/>
    </row>
    <row r="83" spans="1:12" ht="45" x14ac:dyDescent="0.25">
      <c r="A83" s="22"/>
      <c r="B83" s="105" t="s">
        <v>103</v>
      </c>
      <c r="C83" s="23" t="s">
        <v>100</v>
      </c>
      <c r="D83" s="23" t="s">
        <v>90</v>
      </c>
      <c r="E83" s="23" t="s">
        <v>23</v>
      </c>
      <c r="F83" s="23" t="s">
        <v>133</v>
      </c>
      <c r="G83" s="23"/>
      <c r="H83" s="384">
        <f>H84</f>
        <v>181</v>
      </c>
      <c r="K83" s="373"/>
    </row>
    <row r="84" spans="1:12" ht="30" x14ac:dyDescent="0.25">
      <c r="A84" s="22"/>
      <c r="B84" s="474" t="s">
        <v>78</v>
      </c>
      <c r="C84" s="329" t="s">
        <v>100</v>
      </c>
      <c r="D84" s="329" t="s">
        <v>90</v>
      </c>
      <c r="E84" s="329" t="s">
        <v>23</v>
      </c>
      <c r="F84" s="329" t="s">
        <v>133</v>
      </c>
      <c r="G84" s="329" t="s">
        <v>79</v>
      </c>
      <c r="H84" s="384">
        <v>181</v>
      </c>
      <c r="K84" s="373"/>
      <c r="L84" s="30"/>
    </row>
    <row r="85" spans="1:12" ht="35.25" customHeight="1" x14ac:dyDescent="0.25">
      <c r="A85" s="22"/>
      <c r="B85" s="423" t="str">
        <f>прил._3!B122</f>
        <v>Поддержка местных инициатив граждан по вопросам развития территорий</v>
      </c>
      <c r="C85" s="329" t="s">
        <v>100</v>
      </c>
      <c r="D85" s="329" t="s">
        <v>90</v>
      </c>
      <c r="E85" s="329" t="s">
        <v>23</v>
      </c>
      <c r="F85" s="329" t="s">
        <v>520</v>
      </c>
      <c r="G85" s="329"/>
      <c r="H85" s="384"/>
      <c r="K85" s="373"/>
      <c r="L85" s="30"/>
    </row>
    <row r="86" spans="1:12" ht="30" x14ac:dyDescent="0.25">
      <c r="A86" s="22"/>
      <c r="B86" s="474" t="s">
        <v>78</v>
      </c>
      <c r="C86" s="329" t="s">
        <v>100</v>
      </c>
      <c r="D86" s="329" t="s">
        <v>90</v>
      </c>
      <c r="E86" s="329" t="s">
        <v>23</v>
      </c>
      <c r="F86" s="329" t="s">
        <v>520</v>
      </c>
      <c r="G86" s="329" t="s">
        <v>79</v>
      </c>
      <c r="H86" s="384">
        <v>2488.6999999999998</v>
      </c>
      <c r="K86" s="373"/>
      <c r="L86" s="30"/>
    </row>
    <row r="87" spans="1:12" ht="29.25" x14ac:dyDescent="0.25">
      <c r="A87" s="18"/>
      <c r="B87" s="470" t="s">
        <v>71</v>
      </c>
      <c r="C87" s="96" t="s">
        <v>72</v>
      </c>
      <c r="D87" s="96" t="s">
        <v>64</v>
      </c>
      <c r="E87" s="96" t="s">
        <v>23</v>
      </c>
      <c r="F87" s="96" t="s">
        <v>123</v>
      </c>
      <c r="G87" s="96"/>
      <c r="H87" s="500">
        <f>H90</f>
        <v>853.1</v>
      </c>
      <c r="I87" s="97">
        <f>I90</f>
        <v>0</v>
      </c>
      <c r="J87" s="126">
        <f>J90</f>
        <v>0</v>
      </c>
      <c r="K87" s="376"/>
      <c r="L87" s="30"/>
    </row>
    <row r="88" spans="1:12" x14ac:dyDescent="0.25">
      <c r="A88" s="18"/>
      <c r="B88" s="19" t="s">
        <v>50</v>
      </c>
      <c r="C88" s="23" t="s">
        <v>72</v>
      </c>
      <c r="D88" s="23" t="s">
        <v>73</v>
      </c>
      <c r="E88" s="23" t="s">
        <v>23</v>
      </c>
      <c r="F88" s="23" t="s">
        <v>123</v>
      </c>
      <c r="G88" s="23"/>
      <c r="H88" s="384">
        <f>прил._3!K38</f>
        <v>853.1</v>
      </c>
      <c r="K88" s="373"/>
      <c r="L88" s="30"/>
    </row>
    <row r="89" spans="1:12" ht="30" x14ac:dyDescent="0.25">
      <c r="A89" s="18"/>
      <c r="B89" s="19" t="s">
        <v>67</v>
      </c>
      <c r="C89" s="23" t="s">
        <v>72</v>
      </c>
      <c r="D89" s="23" t="s">
        <v>73</v>
      </c>
      <c r="E89" s="23" t="s">
        <v>23</v>
      </c>
      <c r="F89" s="23" t="s">
        <v>134</v>
      </c>
      <c r="G89" s="23"/>
      <c r="H89" s="384">
        <f>H90</f>
        <v>853.1</v>
      </c>
      <c r="K89" s="373"/>
      <c r="L89" s="30"/>
    </row>
    <row r="90" spans="1:12" ht="90" x14ac:dyDescent="0.25">
      <c r="A90" s="18"/>
      <c r="B90" s="19" t="s">
        <v>74</v>
      </c>
      <c r="C90" s="23" t="s">
        <v>72</v>
      </c>
      <c r="D90" s="23" t="s">
        <v>73</v>
      </c>
      <c r="E90" s="23" t="s">
        <v>23</v>
      </c>
      <c r="F90" s="23" t="s">
        <v>134</v>
      </c>
      <c r="G90" s="23" t="s">
        <v>75</v>
      </c>
      <c r="H90" s="384">
        <f>прил._3!K38</f>
        <v>853.1</v>
      </c>
      <c r="K90" s="373"/>
      <c r="L90" s="30"/>
    </row>
    <row r="91" spans="1:12" ht="29.25" x14ac:dyDescent="0.25">
      <c r="A91" s="18"/>
      <c r="B91" s="104" t="s">
        <v>165</v>
      </c>
      <c r="C91" s="96" t="s">
        <v>77</v>
      </c>
      <c r="D91" s="96" t="s">
        <v>73</v>
      </c>
      <c r="E91" s="96" t="s">
        <v>23</v>
      </c>
      <c r="F91" s="96" t="s">
        <v>123</v>
      </c>
      <c r="G91" s="96"/>
      <c r="H91" s="500">
        <f>H92</f>
        <v>10758.4</v>
      </c>
      <c r="I91" s="97" t="e">
        <f>I94+I95+I100+#REF!+I103+I106+I109+I96</f>
        <v>#REF!</v>
      </c>
      <c r="J91" s="126" t="e">
        <f>J94+J95+J100+#REF!+J103+J106+J109+J96</f>
        <v>#REF!</v>
      </c>
      <c r="K91" s="376"/>
      <c r="L91" s="30"/>
    </row>
    <row r="92" spans="1:12" x14ac:dyDescent="0.25">
      <c r="A92" s="22"/>
      <c r="B92" s="19" t="s">
        <v>165</v>
      </c>
      <c r="C92" s="23" t="s">
        <v>77</v>
      </c>
      <c r="D92" s="23" t="s">
        <v>73</v>
      </c>
      <c r="E92" s="23" t="s">
        <v>23</v>
      </c>
      <c r="F92" s="23" t="s">
        <v>123</v>
      </c>
      <c r="G92" s="23"/>
      <c r="H92" s="384">
        <f>H93+H97+H99</f>
        <v>10758.4</v>
      </c>
      <c r="K92" s="377"/>
      <c r="L92" s="30"/>
    </row>
    <row r="93" spans="1:12" ht="30" x14ac:dyDescent="0.25">
      <c r="A93" s="22"/>
      <c r="B93" s="19" t="s">
        <v>67</v>
      </c>
      <c r="C93" s="23" t="s">
        <v>77</v>
      </c>
      <c r="D93" s="23" t="s">
        <v>73</v>
      </c>
      <c r="E93" s="23" t="s">
        <v>23</v>
      </c>
      <c r="F93" s="23" t="s">
        <v>134</v>
      </c>
      <c r="G93" s="23"/>
      <c r="H93" s="384">
        <f>H94+H95+H96</f>
        <v>4800</v>
      </c>
      <c r="K93" s="373"/>
      <c r="L93" s="30"/>
    </row>
    <row r="94" spans="1:12" ht="90" x14ac:dyDescent="0.25">
      <c r="A94" s="386"/>
      <c r="B94" s="424" t="s">
        <v>74</v>
      </c>
      <c r="C94" s="329" t="s">
        <v>77</v>
      </c>
      <c r="D94" s="329" t="s">
        <v>73</v>
      </c>
      <c r="E94" s="329" t="s">
        <v>23</v>
      </c>
      <c r="F94" s="329" t="s">
        <v>134</v>
      </c>
      <c r="G94" s="329" t="s">
        <v>75</v>
      </c>
      <c r="H94" s="384">
        <f>прил._3!K43</f>
        <v>3507.5</v>
      </c>
      <c r="I94" s="369"/>
      <c r="J94" s="369"/>
      <c r="K94" s="375"/>
    </row>
    <row r="95" spans="1:12" ht="30" x14ac:dyDescent="0.25">
      <c r="A95" s="386"/>
      <c r="B95" s="424" t="s">
        <v>78</v>
      </c>
      <c r="C95" s="329" t="s">
        <v>77</v>
      </c>
      <c r="D95" s="329" t="s">
        <v>73</v>
      </c>
      <c r="E95" s="329" t="s">
        <v>23</v>
      </c>
      <c r="F95" s="329" t="s">
        <v>134</v>
      </c>
      <c r="G95" s="329" t="s">
        <v>79</v>
      </c>
      <c r="H95" s="384">
        <f>прил._3!K44</f>
        <v>1256.4000000000001</v>
      </c>
      <c r="I95" s="369"/>
      <c r="J95" s="369"/>
      <c r="K95" s="369"/>
    </row>
    <row r="96" spans="1:12" x14ac:dyDescent="0.25">
      <c r="A96" s="22"/>
      <c r="B96" s="424" t="s">
        <v>80</v>
      </c>
      <c r="C96" s="329" t="s">
        <v>77</v>
      </c>
      <c r="D96" s="329" t="s">
        <v>73</v>
      </c>
      <c r="E96" s="329" t="s">
        <v>23</v>
      </c>
      <c r="F96" s="329" t="s">
        <v>134</v>
      </c>
      <c r="G96" s="329" t="s">
        <v>81</v>
      </c>
      <c r="H96" s="384">
        <f>прил._3!K45</f>
        <v>36.1</v>
      </c>
      <c r="K96" s="369"/>
    </row>
    <row r="97" spans="1:11" x14ac:dyDescent="0.25">
      <c r="A97" s="22"/>
      <c r="B97" s="424" t="s">
        <v>515</v>
      </c>
      <c r="C97" s="329" t="s">
        <v>77</v>
      </c>
      <c r="D97" s="329" t="s">
        <v>73</v>
      </c>
      <c r="E97" s="329" t="s">
        <v>23</v>
      </c>
      <c r="F97" s="329" t="s">
        <v>123</v>
      </c>
      <c r="G97" s="329"/>
      <c r="H97" s="384">
        <f>H98</f>
        <v>5715.4</v>
      </c>
      <c r="K97" s="369"/>
    </row>
    <row r="98" spans="1:11" x14ac:dyDescent="0.25">
      <c r="A98" s="386"/>
      <c r="B98" s="595" t="s">
        <v>493</v>
      </c>
      <c r="C98" s="431" t="s">
        <v>77</v>
      </c>
      <c r="D98" s="431" t="s">
        <v>73</v>
      </c>
      <c r="E98" s="431" t="s">
        <v>23</v>
      </c>
      <c r="F98" s="431" t="s">
        <v>175</v>
      </c>
      <c r="G98" s="431" t="s">
        <v>81</v>
      </c>
      <c r="H98" s="494">
        <f>прил._3!K70</f>
        <v>5715.4</v>
      </c>
      <c r="I98" s="369"/>
      <c r="J98" s="369"/>
      <c r="K98" s="369"/>
    </row>
    <row r="99" spans="1:11" ht="45" x14ac:dyDescent="0.25">
      <c r="A99" s="26"/>
      <c r="B99" s="19" t="s">
        <v>35</v>
      </c>
      <c r="C99" s="23" t="s">
        <v>77</v>
      </c>
      <c r="D99" s="23" t="s">
        <v>73</v>
      </c>
      <c r="E99" s="23" t="s">
        <v>23</v>
      </c>
      <c r="F99" s="23" t="s">
        <v>138</v>
      </c>
      <c r="G99" s="23"/>
      <c r="H99" s="384">
        <f>прил._3!K72</f>
        <v>243</v>
      </c>
      <c r="K99" s="369"/>
    </row>
    <row r="100" spans="1:11" ht="90" x14ac:dyDescent="0.25">
      <c r="A100" s="26"/>
      <c r="B100" s="424" t="s">
        <v>74</v>
      </c>
      <c r="C100" s="329" t="s">
        <v>77</v>
      </c>
      <c r="D100" s="329" t="s">
        <v>73</v>
      </c>
      <c r="E100" s="329" t="s">
        <v>23</v>
      </c>
      <c r="F100" s="329" t="s">
        <v>138</v>
      </c>
      <c r="G100" s="329" t="s">
        <v>75</v>
      </c>
      <c r="H100" s="384">
        <f>прил._3!K76</f>
        <v>243</v>
      </c>
      <c r="K100" s="375"/>
    </row>
    <row r="101" spans="1:11" x14ac:dyDescent="0.25">
      <c r="A101" s="22"/>
      <c r="B101" s="19" t="s">
        <v>54</v>
      </c>
      <c r="C101" s="23" t="s">
        <v>77</v>
      </c>
      <c r="D101" s="23" t="s">
        <v>66</v>
      </c>
      <c r="E101" s="23" t="s">
        <v>23</v>
      </c>
      <c r="F101" s="23" t="s">
        <v>123</v>
      </c>
      <c r="G101" s="23"/>
      <c r="H101" s="384">
        <v>3.8</v>
      </c>
      <c r="K101" s="369"/>
    </row>
    <row r="102" spans="1:11" ht="60" x14ac:dyDescent="0.25">
      <c r="A102" s="22"/>
      <c r="B102" s="19" t="s">
        <v>82</v>
      </c>
      <c r="C102" s="23" t="s">
        <v>77</v>
      </c>
      <c r="D102" s="23" t="s">
        <v>66</v>
      </c>
      <c r="E102" s="23" t="s">
        <v>23</v>
      </c>
      <c r="F102" s="23" t="s">
        <v>135</v>
      </c>
      <c r="G102" s="23"/>
      <c r="H102" s="384">
        <v>3.8</v>
      </c>
      <c r="K102" s="369"/>
    </row>
    <row r="103" spans="1:11" ht="30" x14ac:dyDescent="0.25">
      <c r="A103" s="22"/>
      <c r="B103" s="19" t="s">
        <v>78</v>
      </c>
      <c r="C103" s="23" t="s">
        <v>77</v>
      </c>
      <c r="D103" s="23" t="s">
        <v>66</v>
      </c>
      <c r="E103" s="23" t="s">
        <v>23</v>
      </c>
      <c r="F103" s="23" t="s">
        <v>135</v>
      </c>
      <c r="G103" s="23" t="s">
        <v>79</v>
      </c>
      <c r="H103" s="384">
        <f>прил._3!K48</f>
        <v>3.8</v>
      </c>
      <c r="K103" s="369"/>
    </row>
    <row r="104" spans="1:11" ht="30" x14ac:dyDescent="0.25">
      <c r="A104" s="22"/>
      <c r="B104" s="19" t="s">
        <v>53</v>
      </c>
      <c r="C104" s="23" t="s">
        <v>77</v>
      </c>
      <c r="D104" s="23" t="s">
        <v>84</v>
      </c>
      <c r="E104" s="23" t="s">
        <v>23</v>
      </c>
      <c r="F104" s="23" t="s">
        <v>123</v>
      </c>
      <c r="G104" s="23"/>
      <c r="H104" s="384">
        <f>H106</f>
        <v>10</v>
      </c>
      <c r="K104" s="369"/>
    </row>
    <row r="105" spans="1:11" x14ac:dyDescent="0.25">
      <c r="A105" s="22"/>
      <c r="B105" s="19" t="s">
        <v>85</v>
      </c>
      <c r="C105" s="23" t="s">
        <v>77</v>
      </c>
      <c r="D105" s="23" t="s">
        <v>84</v>
      </c>
      <c r="E105" s="23" t="s">
        <v>23</v>
      </c>
      <c r="F105" s="23" t="s">
        <v>136</v>
      </c>
      <c r="G105" s="23"/>
      <c r="H105" s="384">
        <f>H106</f>
        <v>10</v>
      </c>
      <c r="K105" s="369"/>
    </row>
    <row r="106" spans="1:11" x14ac:dyDescent="0.25">
      <c r="A106" s="22"/>
      <c r="B106" s="422" t="s">
        <v>80</v>
      </c>
      <c r="C106" s="329" t="s">
        <v>77</v>
      </c>
      <c r="D106" s="329" t="s">
        <v>84</v>
      </c>
      <c r="E106" s="329" t="s">
        <v>23</v>
      </c>
      <c r="F106" s="329" t="s">
        <v>136</v>
      </c>
      <c r="G106" s="329" t="s">
        <v>81</v>
      </c>
      <c r="H106" s="384">
        <f>прил._3!K58</f>
        <v>10</v>
      </c>
      <c r="K106" s="369"/>
    </row>
    <row r="107" spans="1:11" s="28" customFormat="1" ht="30" x14ac:dyDescent="0.25">
      <c r="A107" s="26"/>
      <c r="B107" s="107" t="s">
        <v>49</v>
      </c>
      <c r="C107" s="23" t="s">
        <v>77</v>
      </c>
      <c r="D107" s="23" t="s">
        <v>87</v>
      </c>
      <c r="E107" s="23" t="s">
        <v>23</v>
      </c>
      <c r="F107" s="23" t="s">
        <v>123</v>
      </c>
      <c r="G107" s="23"/>
      <c r="H107" s="384">
        <f>H109</f>
        <v>421.3</v>
      </c>
      <c r="K107" s="369"/>
    </row>
    <row r="108" spans="1:11" ht="30" x14ac:dyDescent="0.25">
      <c r="A108" s="26"/>
      <c r="B108" s="105" t="s">
        <v>107</v>
      </c>
      <c r="C108" s="23" t="s">
        <v>77</v>
      </c>
      <c r="D108" s="23" t="s">
        <v>87</v>
      </c>
      <c r="E108" s="23" t="s">
        <v>23</v>
      </c>
      <c r="F108" s="23" t="s">
        <v>137</v>
      </c>
      <c r="G108" s="23"/>
      <c r="H108" s="384">
        <f>H109</f>
        <v>421.3</v>
      </c>
      <c r="K108" s="369"/>
    </row>
    <row r="109" spans="1:11" ht="30" x14ac:dyDescent="0.25">
      <c r="A109" s="26"/>
      <c r="B109" s="506" t="s">
        <v>108</v>
      </c>
      <c r="C109" s="431" t="s">
        <v>77</v>
      </c>
      <c r="D109" s="431" t="s">
        <v>87</v>
      </c>
      <c r="E109" s="431" t="s">
        <v>23</v>
      </c>
      <c r="F109" s="431" t="s">
        <v>137</v>
      </c>
      <c r="G109" s="431" t="s">
        <v>109</v>
      </c>
      <c r="H109" s="494">
        <f>прил._3!K145</f>
        <v>421.3</v>
      </c>
      <c r="K109" s="375"/>
    </row>
    <row r="110" spans="1:11" x14ac:dyDescent="0.25">
      <c r="A110" s="26"/>
      <c r="B110" s="67" t="s">
        <v>383</v>
      </c>
      <c r="C110" s="193" t="s">
        <v>77</v>
      </c>
      <c r="D110" s="193" t="s">
        <v>144</v>
      </c>
      <c r="E110" s="193" t="s">
        <v>23</v>
      </c>
      <c r="F110" s="193" t="s">
        <v>123</v>
      </c>
      <c r="G110" s="194"/>
      <c r="H110" s="501">
        <f>H112</f>
        <v>21.4</v>
      </c>
      <c r="K110" s="375"/>
    </row>
    <row r="111" spans="1:11" ht="60" x14ac:dyDescent="0.25">
      <c r="A111" s="26"/>
      <c r="B111" s="67" t="s">
        <v>384</v>
      </c>
      <c r="C111" s="193" t="s">
        <v>77</v>
      </c>
      <c r="D111" s="193" t="s">
        <v>144</v>
      </c>
      <c r="E111" s="193" t="s">
        <v>23</v>
      </c>
      <c r="F111" s="193" t="s">
        <v>123</v>
      </c>
      <c r="G111" s="194"/>
      <c r="H111" s="501">
        <f>H112</f>
        <v>21.4</v>
      </c>
      <c r="K111" s="375"/>
    </row>
    <row r="112" spans="1:11" x14ac:dyDescent="0.25">
      <c r="A112" s="26"/>
      <c r="B112" s="591" t="s">
        <v>68</v>
      </c>
      <c r="C112" s="592" t="s">
        <v>77</v>
      </c>
      <c r="D112" s="592" t="s">
        <v>144</v>
      </c>
      <c r="E112" s="592" t="s">
        <v>23</v>
      </c>
      <c r="F112" s="592" t="s">
        <v>385</v>
      </c>
      <c r="G112" s="593" t="s">
        <v>69</v>
      </c>
      <c r="H112" s="594">
        <f>прил._3!K51</f>
        <v>21.4</v>
      </c>
      <c r="K112" s="375"/>
    </row>
    <row r="113" spans="1:256" ht="39" customHeight="1" x14ac:dyDescent="0.25">
      <c r="A113" s="26"/>
      <c r="B113" s="67" t="s">
        <v>516</v>
      </c>
      <c r="C113" s="193" t="s">
        <v>77</v>
      </c>
      <c r="D113" s="193" t="s">
        <v>144</v>
      </c>
      <c r="E113" s="193" t="s">
        <v>23</v>
      </c>
      <c r="F113" s="193" t="s">
        <v>123</v>
      </c>
      <c r="G113" s="194"/>
      <c r="H113" s="501">
        <f>H114</f>
        <v>37.200000000000003</v>
      </c>
      <c r="K113" s="375"/>
    </row>
    <row r="114" spans="1:256" x14ac:dyDescent="0.25">
      <c r="A114" s="26"/>
      <c r="B114" s="316" t="s">
        <v>68</v>
      </c>
      <c r="C114" s="193" t="s">
        <v>77</v>
      </c>
      <c r="D114" s="193" t="s">
        <v>144</v>
      </c>
      <c r="E114" s="193" t="s">
        <v>23</v>
      </c>
      <c r="F114" s="193" t="s">
        <v>386</v>
      </c>
      <c r="G114" s="194" t="s">
        <v>69</v>
      </c>
      <c r="H114" s="501">
        <f>прил._3!K53</f>
        <v>37.200000000000003</v>
      </c>
      <c r="K114" s="375"/>
    </row>
    <row r="115" spans="1:256" ht="31.5" x14ac:dyDescent="0.25">
      <c r="A115" s="26"/>
      <c r="B115" s="218" t="s">
        <v>179</v>
      </c>
      <c r="C115" s="219" t="s">
        <v>177</v>
      </c>
      <c r="D115" s="219" t="s">
        <v>64</v>
      </c>
      <c r="E115" s="219" t="s">
        <v>23</v>
      </c>
      <c r="F115" s="219" t="s">
        <v>123</v>
      </c>
      <c r="G115" s="219"/>
      <c r="H115" s="502">
        <f>H118</f>
        <v>10</v>
      </c>
      <c r="K115" s="375"/>
    </row>
    <row r="116" spans="1:256" ht="31.5" x14ac:dyDescent="0.25">
      <c r="A116" s="26"/>
      <c r="B116" s="192" t="s">
        <v>180</v>
      </c>
      <c r="C116" s="196" t="s">
        <v>177</v>
      </c>
      <c r="D116" s="325" t="s">
        <v>66</v>
      </c>
      <c r="E116" s="325" t="s">
        <v>23</v>
      </c>
      <c r="F116" s="325" t="s">
        <v>123</v>
      </c>
      <c r="G116" s="325"/>
      <c r="H116" s="326">
        <f>H118</f>
        <v>10</v>
      </c>
      <c r="K116" s="375"/>
    </row>
    <row r="117" spans="1:256" ht="31.5" x14ac:dyDescent="0.25">
      <c r="A117" s="26"/>
      <c r="B117" s="192" t="s">
        <v>181</v>
      </c>
      <c r="C117" s="196" t="s">
        <v>177</v>
      </c>
      <c r="D117" s="325" t="s">
        <v>66</v>
      </c>
      <c r="E117" s="325" t="s">
        <v>23</v>
      </c>
      <c r="F117" s="325" t="s">
        <v>123</v>
      </c>
      <c r="G117" s="325"/>
      <c r="H117" s="326">
        <f>H118</f>
        <v>10</v>
      </c>
      <c r="K117" s="375"/>
    </row>
    <row r="118" spans="1:256" ht="47.25" x14ac:dyDescent="0.25">
      <c r="A118" s="26"/>
      <c r="B118" s="264" t="s">
        <v>182</v>
      </c>
      <c r="C118" s="265" t="s">
        <v>177</v>
      </c>
      <c r="D118" s="325" t="s">
        <v>66</v>
      </c>
      <c r="E118" s="325" t="s">
        <v>23</v>
      </c>
      <c r="F118" s="325" t="s">
        <v>134</v>
      </c>
      <c r="G118" s="325" t="s">
        <v>79</v>
      </c>
      <c r="H118" s="326">
        <v>10</v>
      </c>
      <c r="K118" s="375"/>
    </row>
    <row r="119" spans="1:256" customFormat="1" ht="31.5" x14ac:dyDescent="0.25">
      <c r="A119" s="26"/>
      <c r="B119" s="264" t="s">
        <v>162</v>
      </c>
      <c r="C119" s="265" t="s">
        <v>157</v>
      </c>
      <c r="D119" s="325" t="s">
        <v>64</v>
      </c>
      <c r="E119" s="325" t="s">
        <v>23</v>
      </c>
      <c r="F119" s="325" t="s">
        <v>123</v>
      </c>
      <c r="G119" s="325"/>
      <c r="H119" s="326">
        <f>H122</f>
        <v>1</v>
      </c>
      <c r="I119" s="183"/>
      <c r="J119" s="183"/>
      <c r="K119" s="378"/>
      <c r="L119" s="183"/>
      <c r="M119" s="183"/>
      <c r="N119" s="183"/>
      <c r="O119" s="183"/>
      <c r="P119" s="183"/>
      <c r="Q119" s="183"/>
      <c r="R119" s="183"/>
      <c r="S119" s="183"/>
      <c r="T119" s="183"/>
      <c r="U119" s="183"/>
      <c r="V119" s="183"/>
      <c r="W119" s="183"/>
      <c r="X119" s="183"/>
      <c r="Y119" s="183"/>
      <c r="Z119" s="183"/>
      <c r="AA119" s="183"/>
      <c r="AB119" s="183"/>
      <c r="AC119" s="183"/>
      <c r="AD119" s="183"/>
      <c r="AE119" s="183"/>
      <c r="AF119" s="183"/>
      <c r="AG119" s="183"/>
      <c r="AH119" s="183"/>
      <c r="AI119" s="183"/>
      <c r="AJ119" s="183"/>
      <c r="AK119" s="183"/>
      <c r="AL119" s="183"/>
      <c r="AM119" s="183"/>
      <c r="AN119" s="183"/>
      <c r="AO119" s="183"/>
      <c r="AP119" s="183"/>
      <c r="AQ119" s="183"/>
      <c r="AR119" s="183"/>
      <c r="AS119" s="183"/>
      <c r="AT119" s="183"/>
      <c r="AU119" s="183"/>
      <c r="AV119" s="183"/>
      <c r="AW119" s="183"/>
      <c r="AX119" s="183"/>
      <c r="AY119" s="183"/>
      <c r="AZ119" s="183"/>
      <c r="BA119" s="183"/>
      <c r="BB119" s="183"/>
      <c r="BC119" s="183"/>
      <c r="BD119" s="183"/>
      <c r="BE119" s="183"/>
      <c r="BF119" s="183"/>
      <c r="BG119" s="183"/>
      <c r="BH119" s="183"/>
      <c r="BI119" s="183"/>
      <c r="BJ119" s="183"/>
      <c r="BK119" s="183"/>
      <c r="BL119" s="183"/>
      <c r="BM119" s="183"/>
      <c r="BN119" s="183"/>
      <c r="BO119" s="183"/>
      <c r="BP119" s="183"/>
      <c r="BQ119" s="183"/>
      <c r="BR119" s="183"/>
      <c r="BS119" s="183"/>
      <c r="BT119" s="183"/>
      <c r="BU119" s="183"/>
      <c r="BV119" s="183"/>
      <c r="BW119" s="183"/>
      <c r="BX119" s="183"/>
      <c r="BY119" s="183"/>
      <c r="BZ119" s="183"/>
      <c r="CA119" s="183"/>
      <c r="CB119" s="183"/>
      <c r="CC119" s="183"/>
      <c r="CD119" s="183"/>
      <c r="CE119" s="183"/>
      <c r="CF119" s="183"/>
      <c r="CG119" s="183"/>
      <c r="CH119" s="183"/>
      <c r="CI119" s="183"/>
      <c r="CJ119" s="183"/>
      <c r="CK119" s="183"/>
      <c r="CL119" s="183"/>
      <c r="CM119" s="183"/>
      <c r="CN119" s="183"/>
      <c r="CO119" s="183"/>
      <c r="CP119" s="183"/>
      <c r="CQ119" s="183"/>
      <c r="CR119" s="183"/>
      <c r="CS119" s="183"/>
      <c r="CT119" s="183"/>
      <c r="CU119" s="183"/>
      <c r="CV119" s="183"/>
      <c r="CW119" s="183"/>
      <c r="CX119" s="183"/>
      <c r="CY119" s="183"/>
      <c r="CZ119" s="183"/>
      <c r="DA119" s="183"/>
      <c r="DB119" s="183"/>
      <c r="DC119" s="183"/>
      <c r="DD119" s="183"/>
      <c r="DE119" s="183"/>
      <c r="DF119" s="183"/>
      <c r="DG119" s="183"/>
      <c r="DH119" s="183"/>
      <c r="DI119" s="183"/>
      <c r="DJ119" s="183"/>
      <c r="DK119" s="183"/>
      <c r="DL119" s="183"/>
      <c r="DM119" s="183"/>
      <c r="DN119" s="183"/>
      <c r="DO119" s="183"/>
      <c r="DP119" s="183"/>
      <c r="DQ119" s="183"/>
      <c r="DR119" s="183"/>
      <c r="DS119" s="183"/>
      <c r="DT119" s="183"/>
      <c r="DU119" s="183"/>
      <c r="DV119" s="183"/>
      <c r="DW119" s="183"/>
      <c r="DX119" s="183"/>
      <c r="DY119" s="183"/>
      <c r="DZ119" s="183"/>
      <c r="EA119" s="183"/>
      <c r="EB119" s="183"/>
      <c r="EC119" s="183"/>
      <c r="ED119" s="183"/>
      <c r="EE119" s="183"/>
      <c r="EF119" s="183"/>
      <c r="EG119" s="183"/>
      <c r="EH119" s="183"/>
      <c r="EI119" s="183"/>
      <c r="EJ119" s="183"/>
      <c r="EK119" s="183"/>
      <c r="EL119" s="183"/>
      <c r="EM119" s="183"/>
      <c r="EN119" s="183"/>
      <c r="EO119" s="183"/>
      <c r="EP119" s="183"/>
      <c r="EQ119" s="183"/>
      <c r="ER119" s="183"/>
      <c r="ES119" s="183"/>
      <c r="ET119" s="183"/>
      <c r="EU119" s="183"/>
      <c r="EV119" s="183"/>
      <c r="EW119" s="183"/>
      <c r="EX119" s="183"/>
      <c r="EY119" s="183"/>
      <c r="EZ119" s="183"/>
      <c r="FA119" s="183"/>
      <c r="FB119" s="183"/>
      <c r="FC119" s="183"/>
      <c r="FD119" s="183"/>
      <c r="FE119" s="183"/>
      <c r="FF119" s="183"/>
      <c r="FG119" s="183"/>
      <c r="FH119" s="183"/>
      <c r="FI119" s="183"/>
      <c r="FJ119" s="183"/>
      <c r="FK119" s="183"/>
      <c r="FL119" s="183"/>
      <c r="FM119" s="183"/>
      <c r="FN119" s="183"/>
      <c r="FO119" s="183"/>
      <c r="FP119" s="183"/>
      <c r="FQ119" s="183"/>
      <c r="FR119" s="183"/>
      <c r="FS119" s="183"/>
      <c r="FT119" s="183"/>
      <c r="FU119" s="183"/>
      <c r="FV119" s="183"/>
      <c r="FW119" s="183"/>
      <c r="FX119" s="183"/>
      <c r="FY119" s="183"/>
      <c r="FZ119" s="183"/>
      <c r="GA119" s="183"/>
      <c r="GB119" s="183"/>
      <c r="GC119" s="183"/>
      <c r="GD119" s="183"/>
      <c r="GE119" s="183"/>
      <c r="GF119" s="183"/>
      <c r="GG119" s="183"/>
      <c r="GH119" s="183"/>
      <c r="GI119" s="183"/>
      <c r="GJ119" s="183"/>
      <c r="GK119" s="183"/>
      <c r="GL119" s="183"/>
      <c r="GM119" s="183"/>
      <c r="GN119" s="183"/>
      <c r="GO119" s="183"/>
      <c r="GP119" s="183"/>
      <c r="GQ119" s="183"/>
      <c r="GR119" s="183"/>
      <c r="GS119" s="183"/>
      <c r="GT119" s="183"/>
      <c r="GU119" s="183"/>
      <c r="GV119" s="183"/>
      <c r="GW119" s="183"/>
      <c r="GX119" s="183"/>
      <c r="GY119" s="183"/>
      <c r="GZ119" s="183"/>
      <c r="HA119" s="183"/>
      <c r="HB119" s="183"/>
      <c r="HC119" s="183"/>
      <c r="HD119" s="183"/>
      <c r="HE119" s="183"/>
      <c r="HF119" s="183"/>
      <c r="HG119" s="183"/>
      <c r="HH119" s="183"/>
      <c r="HI119" s="183"/>
      <c r="HJ119" s="183"/>
      <c r="HK119" s="183"/>
      <c r="HL119" s="183"/>
      <c r="HM119" s="183"/>
      <c r="HN119" s="183"/>
      <c r="HO119" s="183"/>
      <c r="HP119" s="183"/>
      <c r="HQ119" s="183"/>
      <c r="HR119" s="183"/>
      <c r="HS119" s="183"/>
      <c r="HT119" s="183"/>
      <c r="HU119" s="183"/>
      <c r="HV119" s="183"/>
      <c r="HW119" s="183"/>
      <c r="HX119" s="183"/>
      <c r="HY119" s="183"/>
      <c r="HZ119" s="183"/>
      <c r="IA119" s="183"/>
      <c r="IB119" s="183"/>
      <c r="IC119" s="183"/>
      <c r="ID119" s="183"/>
      <c r="IE119" s="183"/>
      <c r="IF119" s="183"/>
      <c r="IG119" s="183"/>
      <c r="IH119" s="183"/>
      <c r="II119" s="183"/>
      <c r="IJ119" s="183"/>
      <c r="IK119" s="183"/>
      <c r="IL119" s="183"/>
      <c r="IM119" s="183"/>
      <c r="IN119" s="183"/>
      <c r="IO119" s="183"/>
      <c r="IP119" s="183"/>
      <c r="IQ119" s="183"/>
      <c r="IR119" s="183"/>
      <c r="IS119" s="183"/>
      <c r="IT119" s="183"/>
      <c r="IU119" s="183"/>
      <c r="IV119" s="183"/>
    </row>
    <row r="120" spans="1:256" customFormat="1" ht="47.25" x14ac:dyDescent="0.25">
      <c r="A120" s="26"/>
      <c r="B120" s="264" t="s">
        <v>388</v>
      </c>
      <c r="C120" s="265" t="s">
        <v>157</v>
      </c>
      <c r="D120" s="325" t="s">
        <v>66</v>
      </c>
      <c r="E120" s="325" t="s">
        <v>23</v>
      </c>
      <c r="F120" s="325" t="s">
        <v>123</v>
      </c>
      <c r="G120" s="325"/>
      <c r="H120" s="326">
        <f>H122</f>
        <v>1</v>
      </c>
      <c r="I120" s="183"/>
      <c r="J120" s="183"/>
      <c r="K120" s="378"/>
      <c r="L120" s="183"/>
      <c r="M120" s="183"/>
      <c r="N120" s="183"/>
      <c r="O120" s="183"/>
      <c r="P120" s="183"/>
      <c r="Q120" s="183"/>
      <c r="R120" s="183"/>
      <c r="S120" s="183"/>
      <c r="T120" s="183"/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  <c r="AF120" s="183"/>
      <c r="AG120" s="183"/>
      <c r="AH120" s="183"/>
      <c r="AI120" s="183"/>
      <c r="AJ120" s="183"/>
      <c r="AK120" s="183"/>
      <c r="AL120" s="183"/>
      <c r="AM120" s="183"/>
      <c r="AN120" s="183"/>
      <c r="AO120" s="183"/>
      <c r="AP120" s="183"/>
      <c r="AQ120" s="183"/>
      <c r="AR120" s="183"/>
      <c r="AS120" s="183"/>
      <c r="AT120" s="183"/>
      <c r="AU120" s="183"/>
      <c r="AV120" s="183"/>
      <c r="AW120" s="183"/>
      <c r="AX120" s="183"/>
      <c r="AY120" s="183"/>
      <c r="AZ120" s="183"/>
      <c r="BA120" s="183"/>
      <c r="BB120" s="183"/>
      <c r="BC120" s="183"/>
      <c r="BD120" s="183"/>
      <c r="BE120" s="183"/>
      <c r="BF120" s="183"/>
      <c r="BG120" s="183"/>
      <c r="BH120" s="183"/>
      <c r="BI120" s="183"/>
      <c r="BJ120" s="183"/>
      <c r="BK120" s="183"/>
      <c r="BL120" s="183"/>
      <c r="BM120" s="183"/>
      <c r="BN120" s="183"/>
      <c r="BO120" s="183"/>
      <c r="BP120" s="183"/>
      <c r="BQ120" s="183"/>
      <c r="BR120" s="183"/>
      <c r="BS120" s="183"/>
      <c r="BT120" s="183"/>
      <c r="BU120" s="183"/>
      <c r="BV120" s="183"/>
      <c r="BW120" s="183"/>
      <c r="BX120" s="183"/>
      <c r="BY120" s="183"/>
      <c r="BZ120" s="183"/>
      <c r="CA120" s="183"/>
      <c r="CB120" s="183"/>
      <c r="CC120" s="183"/>
      <c r="CD120" s="183"/>
      <c r="CE120" s="183"/>
      <c r="CF120" s="183"/>
      <c r="CG120" s="183"/>
      <c r="CH120" s="183"/>
      <c r="CI120" s="183"/>
      <c r="CJ120" s="183"/>
      <c r="CK120" s="183"/>
      <c r="CL120" s="183"/>
      <c r="CM120" s="183"/>
      <c r="CN120" s="183"/>
      <c r="CO120" s="183"/>
      <c r="CP120" s="183"/>
      <c r="CQ120" s="183"/>
      <c r="CR120" s="183"/>
      <c r="CS120" s="183"/>
      <c r="CT120" s="183"/>
      <c r="CU120" s="183"/>
      <c r="CV120" s="183"/>
      <c r="CW120" s="183"/>
      <c r="CX120" s="183"/>
      <c r="CY120" s="183"/>
      <c r="CZ120" s="183"/>
      <c r="DA120" s="183"/>
      <c r="DB120" s="183"/>
      <c r="DC120" s="183"/>
      <c r="DD120" s="183"/>
      <c r="DE120" s="183"/>
      <c r="DF120" s="183"/>
      <c r="DG120" s="183"/>
      <c r="DH120" s="183"/>
      <c r="DI120" s="183"/>
      <c r="DJ120" s="183"/>
      <c r="DK120" s="183"/>
      <c r="DL120" s="183"/>
      <c r="DM120" s="183"/>
      <c r="DN120" s="183"/>
      <c r="DO120" s="183"/>
      <c r="DP120" s="183"/>
      <c r="DQ120" s="183"/>
      <c r="DR120" s="183"/>
      <c r="DS120" s="183"/>
      <c r="DT120" s="183"/>
      <c r="DU120" s="183"/>
      <c r="DV120" s="183"/>
      <c r="DW120" s="183"/>
      <c r="DX120" s="183"/>
      <c r="DY120" s="183"/>
      <c r="DZ120" s="183"/>
      <c r="EA120" s="183"/>
      <c r="EB120" s="183"/>
      <c r="EC120" s="183"/>
      <c r="ED120" s="183"/>
      <c r="EE120" s="183"/>
      <c r="EF120" s="183"/>
      <c r="EG120" s="183"/>
      <c r="EH120" s="183"/>
      <c r="EI120" s="183"/>
      <c r="EJ120" s="183"/>
      <c r="EK120" s="183"/>
      <c r="EL120" s="183"/>
      <c r="EM120" s="183"/>
      <c r="EN120" s="183"/>
      <c r="EO120" s="183"/>
      <c r="EP120" s="183"/>
      <c r="EQ120" s="183"/>
      <c r="ER120" s="183"/>
      <c r="ES120" s="183"/>
      <c r="ET120" s="183"/>
      <c r="EU120" s="183"/>
      <c r="EV120" s="183"/>
      <c r="EW120" s="183"/>
      <c r="EX120" s="183"/>
      <c r="EY120" s="183"/>
      <c r="EZ120" s="183"/>
      <c r="FA120" s="183"/>
      <c r="FB120" s="183"/>
      <c r="FC120" s="183"/>
      <c r="FD120" s="183"/>
      <c r="FE120" s="183"/>
      <c r="FF120" s="183"/>
      <c r="FG120" s="183"/>
      <c r="FH120" s="183"/>
      <c r="FI120" s="183"/>
      <c r="FJ120" s="183"/>
      <c r="FK120" s="183"/>
      <c r="FL120" s="183"/>
      <c r="FM120" s="183"/>
      <c r="FN120" s="183"/>
      <c r="FO120" s="183"/>
      <c r="FP120" s="183"/>
      <c r="FQ120" s="183"/>
      <c r="FR120" s="183"/>
      <c r="FS120" s="183"/>
      <c r="FT120" s="183"/>
      <c r="FU120" s="183"/>
      <c r="FV120" s="183"/>
      <c r="FW120" s="183"/>
      <c r="FX120" s="183"/>
      <c r="FY120" s="183"/>
      <c r="FZ120" s="183"/>
      <c r="GA120" s="183"/>
      <c r="GB120" s="183"/>
      <c r="GC120" s="183"/>
      <c r="GD120" s="183"/>
      <c r="GE120" s="183"/>
      <c r="GF120" s="183"/>
      <c r="GG120" s="183"/>
      <c r="GH120" s="183"/>
      <c r="GI120" s="183"/>
      <c r="GJ120" s="183"/>
      <c r="GK120" s="183"/>
      <c r="GL120" s="183"/>
      <c r="GM120" s="183"/>
      <c r="GN120" s="183"/>
      <c r="GO120" s="183"/>
      <c r="GP120" s="183"/>
      <c r="GQ120" s="183"/>
      <c r="GR120" s="183"/>
      <c r="GS120" s="183"/>
      <c r="GT120" s="183"/>
      <c r="GU120" s="183"/>
      <c r="GV120" s="183"/>
      <c r="GW120" s="183"/>
      <c r="GX120" s="183"/>
      <c r="GY120" s="183"/>
      <c r="GZ120" s="183"/>
      <c r="HA120" s="183"/>
      <c r="HB120" s="183"/>
      <c r="HC120" s="183"/>
      <c r="HD120" s="183"/>
      <c r="HE120" s="183"/>
      <c r="HF120" s="183"/>
      <c r="HG120" s="183"/>
      <c r="HH120" s="183"/>
      <c r="HI120" s="183"/>
      <c r="HJ120" s="183"/>
      <c r="HK120" s="183"/>
      <c r="HL120" s="183"/>
      <c r="HM120" s="183"/>
      <c r="HN120" s="183"/>
      <c r="HO120" s="183"/>
      <c r="HP120" s="183"/>
      <c r="HQ120" s="183"/>
      <c r="HR120" s="183"/>
      <c r="HS120" s="183"/>
      <c r="HT120" s="183"/>
      <c r="HU120" s="183"/>
      <c r="HV120" s="183"/>
      <c r="HW120" s="183"/>
      <c r="HX120" s="183"/>
      <c r="HY120" s="183"/>
      <c r="HZ120" s="183"/>
      <c r="IA120" s="183"/>
      <c r="IB120" s="183"/>
      <c r="IC120" s="183"/>
      <c r="ID120" s="183"/>
      <c r="IE120" s="183"/>
      <c r="IF120" s="183"/>
      <c r="IG120" s="183"/>
      <c r="IH120" s="183"/>
      <c r="II120" s="183"/>
      <c r="IJ120" s="183"/>
      <c r="IK120" s="183"/>
      <c r="IL120" s="183"/>
      <c r="IM120" s="183"/>
      <c r="IN120" s="183"/>
      <c r="IO120" s="183"/>
      <c r="IP120" s="183"/>
      <c r="IQ120" s="183"/>
      <c r="IR120" s="183"/>
      <c r="IS120" s="183"/>
      <c r="IT120" s="183"/>
      <c r="IU120" s="183"/>
      <c r="IV120" s="183"/>
    </row>
    <row r="121" spans="1:256" customFormat="1" ht="31.5" x14ac:dyDescent="0.25">
      <c r="A121" s="26"/>
      <c r="B121" s="264" t="s">
        <v>389</v>
      </c>
      <c r="C121" s="265" t="s">
        <v>157</v>
      </c>
      <c r="D121" s="325" t="s">
        <v>66</v>
      </c>
      <c r="E121" s="325" t="s">
        <v>23</v>
      </c>
      <c r="F121" s="325" t="s">
        <v>159</v>
      </c>
      <c r="G121" s="325"/>
      <c r="H121" s="326">
        <f>H122</f>
        <v>1</v>
      </c>
      <c r="I121" s="183"/>
      <c r="J121" s="183"/>
      <c r="K121" s="378"/>
      <c r="L121" s="183"/>
      <c r="M121" s="183"/>
      <c r="N121" s="183"/>
      <c r="O121" s="183"/>
      <c r="P121" s="183"/>
      <c r="Q121" s="183"/>
      <c r="R121" s="183"/>
      <c r="S121" s="183"/>
      <c r="T121" s="183"/>
      <c r="U121" s="183"/>
      <c r="V121" s="183"/>
      <c r="W121" s="183"/>
      <c r="X121" s="183"/>
      <c r="Y121" s="183"/>
      <c r="Z121" s="183"/>
      <c r="AA121" s="183"/>
      <c r="AB121" s="183"/>
      <c r="AC121" s="183"/>
      <c r="AD121" s="183"/>
      <c r="AE121" s="183"/>
      <c r="AF121" s="183"/>
      <c r="AG121" s="183"/>
      <c r="AH121" s="183"/>
      <c r="AI121" s="183"/>
      <c r="AJ121" s="183"/>
      <c r="AK121" s="183"/>
      <c r="AL121" s="183"/>
      <c r="AM121" s="183"/>
      <c r="AN121" s="183"/>
      <c r="AO121" s="183"/>
      <c r="AP121" s="183"/>
      <c r="AQ121" s="183"/>
      <c r="AR121" s="183"/>
      <c r="AS121" s="183"/>
      <c r="AT121" s="183"/>
      <c r="AU121" s="183"/>
      <c r="AV121" s="183"/>
      <c r="AW121" s="183"/>
      <c r="AX121" s="183"/>
      <c r="AY121" s="183"/>
      <c r="AZ121" s="183"/>
      <c r="BA121" s="183"/>
      <c r="BB121" s="183"/>
      <c r="BC121" s="183"/>
      <c r="BD121" s="183"/>
      <c r="BE121" s="183"/>
      <c r="BF121" s="183"/>
      <c r="BG121" s="183"/>
      <c r="BH121" s="183"/>
      <c r="BI121" s="183"/>
      <c r="BJ121" s="183"/>
      <c r="BK121" s="183"/>
      <c r="BL121" s="183"/>
      <c r="BM121" s="183"/>
      <c r="BN121" s="183"/>
      <c r="BO121" s="183"/>
      <c r="BP121" s="183"/>
      <c r="BQ121" s="183"/>
      <c r="BR121" s="183"/>
      <c r="BS121" s="183"/>
      <c r="BT121" s="183"/>
      <c r="BU121" s="183"/>
      <c r="BV121" s="183"/>
      <c r="BW121" s="183"/>
      <c r="BX121" s="183"/>
      <c r="BY121" s="183"/>
      <c r="BZ121" s="183"/>
      <c r="CA121" s="183"/>
      <c r="CB121" s="183"/>
      <c r="CC121" s="183"/>
      <c r="CD121" s="183"/>
      <c r="CE121" s="183"/>
      <c r="CF121" s="183"/>
      <c r="CG121" s="183"/>
      <c r="CH121" s="183"/>
      <c r="CI121" s="183"/>
      <c r="CJ121" s="183"/>
      <c r="CK121" s="183"/>
      <c r="CL121" s="183"/>
      <c r="CM121" s="183"/>
      <c r="CN121" s="183"/>
      <c r="CO121" s="183"/>
      <c r="CP121" s="183"/>
      <c r="CQ121" s="183"/>
      <c r="CR121" s="183"/>
      <c r="CS121" s="183"/>
      <c r="CT121" s="183"/>
      <c r="CU121" s="183"/>
      <c r="CV121" s="183"/>
      <c r="CW121" s="183"/>
      <c r="CX121" s="183"/>
      <c r="CY121" s="183"/>
      <c r="CZ121" s="183"/>
      <c r="DA121" s="183"/>
      <c r="DB121" s="183"/>
      <c r="DC121" s="183"/>
      <c r="DD121" s="183"/>
      <c r="DE121" s="183"/>
      <c r="DF121" s="183"/>
      <c r="DG121" s="183"/>
      <c r="DH121" s="183"/>
      <c r="DI121" s="183"/>
      <c r="DJ121" s="183"/>
      <c r="DK121" s="183"/>
      <c r="DL121" s="183"/>
      <c r="DM121" s="183"/>
      <c r="DN121" s="183"/>
      <c r="DO121" s="183"/>
      <c r="DP121" s="183"/>
      <c r="DQ121" s="183"/>
      <c r="DR121" s="183"/>
      <c r="DS121" s="183"/>
      <c r="DT121" s="183"/>
      <c r="DU121" s="183"/>
      <c r="DV121" s="183"/>
      <c r="DW121" s="183"/>
      <c r="DX121" s="183"/>
      <c r="DY121" s="183"/>
      <c r="DZ121" s="183"/>
      <c r="EA121" s="183"/>
      <c r="EB121" s="183"/>
      <c r="EC121" s="183"/>
      <c r="ED121" s="183"/>
      <c r="EE121" s="183"/>
      <c r="EF121" s="183"/>
      <c r="EG121" s="183"/>
      <c r="EH121" s="183"/>
      <c r="EI121" s="183"/>
      <c r="EJ121" s="183"/>
      <c r="EK121" s="183"/>
      <c r="EL121" s="183"/>
      <c r="EM121" s="183"/>
      <c r="EN121" s="183"/>
      <c r="EO121" s="183"/>
      <c r="EP121" s="183"/>
      <c r="EQ121" s="183"/>
      <c r="ER121" s="183"/>
      <c r="ES121" s="183"/>
      <c r="ET121" s="183"/>
      <c r="EU121" s="183"/>
      <c r="EV121" s="183"/>
      <c r="EW121" s="183"/>
      <c r="EX121" s="183"/>
      <c r="EY121" s="183"/>
      <c r="EZ121" s="183"/>
      <c r="FA121" s="183"/>
      <c r="FB121" s="183"/>
      <c r="FC121" s="183"/>
      <c r="FD121" s="183"/>
      <c r="FE121" s="183"/>
      <c r="FF121" s="183"/>
      <c r="FG121" s="183"/>
      <c r="FH121" s="183"/>
      <c r="FI121" s="183"/>
      <c r="FJ121" s="183"/>
      <c r="FK121" s="183"/>
      <c r="FL121" s="183"/>
      <c r="FM121" s="183"/>
      <c r="FN121" s="183"/>
      <c r="FO121" s="183"/>
      <c r="FP121" s="183"/>
      <c r="FQ121" s="183"/>
      <c r="FR121" s="183"/>
      <c r="FS121" s="183"/>
      <c r="FT121" s="183"/>
      <c r="FU121" s="183"/>
      <c r="FV121" s="183"/>
      <c r="FW121" s="183"/>
      <c r="FX121" s="183"/>
      <c r="FY121" s="183"/>
      <c r="FZ121" s="183"/>
      <c r="GA121" s="183"/>
      <c r="GB121" s="183"/>
      <c r="GC121" s="183"/>
      <c r="GD121" s="183"/>
      <c r="GE121" s="183"/>
      <c r="GF121" s="183"/>
      <c r="GG121" s="183"/>
      <c r="GH121" s="183"/>
      <c r="GI121" s="183"/>
      <c r="GJ121" s="183"/>
      <c r="GK121" s="183"/>
      <c r="GL121" s="183"/>
      <c r="GM121" s="183"/>
      <c r="GN121" s="183"/>
      <c r="GO121" s="183"/>
      <c r="GP121" s="183"/>
      <c r="GQ121" s="183"/>
      <c r="GR121" s="183"/>
      <c r="GS121" s="183"/>
      <c r="GT121" s="183"/>
      <c r="GU121" s="183"/>
      <c r="GV121" s="183"/>
      <c r="GW121" s="183"/>
      <c r="GX121" s="183"/>
      <c r="GY121" s="183"/>
      <c r="GZ121" s="183"/>
      <c r="HA121" s="183"/>
      <c r="HB121" s="183"/>
      <c r="HC121" s="183"/>
      <c r="HD121" s="183"/>
      <c r="HE121" s="183"/>
      <c r="HF121" s="183"/>
      <c r="HG121" s="183"/>
      <c r="HH121" s="183"/>
      <c r="HI121" s="183"/>
      <c r="HJ121" s="183"/>
      <c r="HK121" s="183"/>
      <c r="HL121" s="183"/>
      <c r="HM121" s="183"/>
      <c r="HN121" s="183"/>
      <c r="HO121" s="183"/>
      <c r="HP121" s="183"/>
      <c r="HQ121" s="183"/>
      <c r="HR121" s="183"/>
      <c r="HS121" s="183"/>
      <c r="HT121" s="183"/>
      <c r="HU121" s="183"/>
      <c r="HV121" s="183"/>
      <c r="HW121" s="183"/>
      <c r="HX121" s="183"/>
      <c r="HY121" s="183"/>
      <c r="HZ121" s="183"/>
      <c r="IA121" s="183"/>
      <c r="IB121" s="183"/>
      <c r="IC121" s="183"/>
      <c r="ID121" s="183"/>
      <c r="IE121" s="183"/>
      <c r="IF121" s="183"/>
      <c r="IG121" s="183"/>
      <c r="IH121" s="183"/>
      <c r="II121" s="183"/>
      <c r="IJ121" s="183"/>
      <c r="IK121" s="183"/>
      <c r="IL121" s="183"/>
      <c r="IM121" s="183"/>
      <c r="IN121" s="183"/>
      <c r="IO121" s="183"/>
      <c r="IP121" s="183"/>
      <c r="IQ121" s="183"/>
      <c r="IR121" s="183"/>
      <c r="IS121" s="183"/>
      <c r="IT121" s="183"/>
      <c r="IU121" s="183"/>
      <c r="IV121" s="183"/>
    </row>
    <row r="122" spans="1:256" customFormat="1" ht="15.75" x14ac:dyDescent="0.25">
      <c r="A122" s="386"/>
      <c r="B122" s="457" t="s">
        <v>390</v>
      </c>
      <c r="C122" s="325" t="s">
        <v>157</v>
      </c>
      <c r="D122" s="325" t="s">
        <v>66</v>
      </c>
      <c r="E122" s="325" t="s">
        <v>23</v>
      </c>
      <c r="F122" s="325" t="s">
        <v>159</v>
      </c>
      <c r="G122" s="325" t="s">
        <v>183</v>
      </c>
      <c r="H122" s="326">
        <v>1</v>
      </c>
      <c r="I122" s="425"/>
      <c r="J122" s="425"/>
      <c r="K122" s="425"/>
      <c r="L122" s="183"/>
      <c r="M122" s="183"/>
      <c r="N122" s="183"/>
      <c r="O122" s="183"/>
      <c r="P122" s="183"/>
      <c r="Q122" s="183"/>
      <c r="R122" s="183"/>
      <c r="S122" s="183"/>
      <c r="T122" s="183"/>
      <c r="U122" s="183"/>
      <c r="V122" s="183"/>
      <c r="W122" s="183"/>
      <c r="X122" s="183"/>
      <c r="Y122" s="183"/>
      <c r="Z122" s="183"/>
      <c r="AA122" s="183"/>
      <c r="AB122" s="183"/>
      <c r="AC122" s="183"/>
      <c r="AD122" s="183"/>
      <c r="AE122" s="183"/>
      <c r="AF122" s="183"/>
      <c r="AG122" s="183"/>
      <c r="AH122" s="183"/>
      <c r="AI122" s="183"/>
      <c r="AJ122" s="183"/>
      <c r="AK122" s="183"/>
      <c r="AL122" s="183"/>
      <c r="AM122" s="183"/>
      <c r="AN122" s="183"/>
      <c r="AO122" s="183"/>
      <c r="AP122" s="183"/>
      <c r="AQ122" s="183"/>
      <c r="AR122" s="183"/>
      <c r="AS122" s="183"/>
      <c r="AT122" s="183"/>
      <c r="AU122" s="183"/>
      <c r="AV122" s="183"/>
      <c r="AW122" s="183"/>
      <c r="AX122" s="183"/>
      <c r="AY122" s="183"/>
      <c r="AZ122" s="183"/>
      <c r="BA122" s="183"/>
      <c r="BB122" s="183"/>
      <c r="BC122" s="183"/>
      <c r="BD122" s="183"/>
      <c r="BE122" s="183"/>
      <c r="BF122" s="183"/>
      <c r="BG122" s="183"/>
      <c r="BH122" s="183"/>
      <c r="BI122" s="183"/>
      <c r="BJ122" s="183"/>
      <c r="BK122" s="183"/>
      <c r="BL122" s="183"/>
      <c r="BM122" s="183"/>
      <c r="BN122" s="183"/>
      <c r="BO122" s="183"/>
      <c r="BP122" s="183"/>
      <c r="BQ122" s="183"/>
      <c r="BR122" s="183"/>
      <c r="BS122" s="183"/>
      <c r="BT122" s="183"/>
      <c r="BU122" s="183"/>
      <c r="BV122" s="183"/>
      <c r="BW122" s="183"/>
      <c r="BX122" s="183"/>
      <c r="BY122" s="183"/>
      <c r="BZ122" s="183"/>
      <c r="CA122" s="183"/>
      <c r="CB122" s="183"/>
      <c r="CC122" s="183"/>
      <c r="CD122" s="183"/>
      <c r="CE122" s="183"/>
      <c r="CF122" s="183"/>
      <c r="CG122" s="183"/>
      <c r="CH122" s="183"/>
      <c r="CI122" s="183"/>
      <c r="CJ122" s="183"/>
      <c r="CK122" s="183"/>
      <c r="CL122" s="183"/>
      <c r="CM122" s="183"/>
      <c r="CN122" s="183"/>
      <c r="CO122" s="183"/>
      <c r="CP122" s="183"/>
      <c r="CQ122" s="183"/>
      <c r="CR122" s="183"/>
      <c r="CS122" s="183"/>
      <c r="CT122" s="183"/>
      <c r="CU122" s="183"/>
      <c r="CV122" s="183"/>
      <c r="CW122" s="183"/>
      <c r="CX122" s="183"/>
      <c r="CY122" s="183"/>
      <c r="CZ122" s="183"/>
      <c r="DA122" s="183"/>
      <c r="DB122" s="183"/>
      <c r="DC122" s="183"/>
      <c r="DD122" s="183"/>
      <c r="DE122" s="183"/>
      <c r="DF122" s="183"/>
      <c r="DG122" s="183"/>
      <c r="DH122" s="183"/>
      <c r="DI122" s="183"/>
      <c r="DJ122" s="183"/>
      <c r="DK122" s="183"/>
      <c r="DL122" s="183"/>
      <c r="DM122" s="183"/>
      <c r="DN122" s="183"/>
      <c r="DO122" s="183"/>
      <c r="DP122" s="183"/>
      <c r="DQ122" s="183"/>
      <c r="DR122" s="183"/>
      <c r="DS122" s="183"/>
      <c r="DT122" s="183"/>
      <c r="DU122" s="183"/>
      <c r="DV122" s="183"/>
      <c r="DW122" s="183"/>
      <c r="DX122" s="183"/>
      <c r="DY122" s="183"/>
      <c r="DZ122" s="183"/>
      <c r="EA122" s="183"/>
      <c r="EB122" s="183"/>
      <c r="EC122" s="183"/>
      <c r="ED122" s="183"/>
      <c r="EE122" s="183"/>
      <c r="EF122" s="183"/>
      <c r="EG122" s="183"/>
      <c r="EH122" s="183"/>
      <c r="EI122" s="183"/>
      <c r="EJ122" s="183"/>
      <c r="EK122" s="183"/>
      <c r="EL122" s="183"/>
      <c r="EM122" s="183"/>
      <c r="EN122" s="183"/>
      <c r="EO122" s="183"/>
      <c r="EP122" s="183"/>
      <c r="EQ122" s="183"/>
      <c r="ER122" s="183"/>
      <c r="ES122" s="183"/>
      <c r="ET122" s="183"/>
      <c r="EU122" s="183"/>
      <c r="EV122" s="183"/>
      <c r="EW122" s="183"/>
      <c r="EX122" s="183"/>
      <c r="EY122" s="183"/>
      <c r="EZ122" s="183"/>
      <c r="FA122" s="183"/>
      <c r="FB122" s="183"/>
      <c r="FC122" s="183"/>
      <c r="FD122" s="183"/>
      <c r="FE122" s="183"/>
      <c r="FF122" s="183"/>
      <c r="FG122" s="183"/>
      <c r="FH122" s="183"/>
      <c r="FI122" s="183"/>
      <c r="FJ122" s="183"/>
      <c r="FK122" s="183"/>
      <c r="FL122" s="183"/>
      <c r="FM122" s="183"/>
      <c r="FN122" s="183"/>
      <c r="FO122" s="183"/>
      <c r="FP122" s="183"/>
      <c r="FQ122" s="183"/>
      <c r="FR122" s="183"/>
      <c r="FS122" s="183"/>
      <c r="FT122" s="183"/>
      <c r="FU122" s="183"/>
      <c r="FV122" s="183"/>
      <c r="FW122" s="183"/>
      <c r="FX122" s="183"/>
      <c r="FY122" s="183"/>
      <c r="FZ122" s="183"/>
      <c r="GA122" s="183"/>
      <c r="GB122" s="183"/>
      <c r="GC122" s="183"/>
      <c r="GD122" s="183"/>
      <c r="GE122" s="183"/>
      <c r="GF122" s="183"/>
      <c r="GG122" s="183"/>
      <c r="GH122" s="183"/>
      <c r="GI122" s="183"/>
      <c r="GJ122" s="183"/>
      <c r="GK122" s="183"/>
      <c r="GL122" s="183"/>
      <c r="GM122" s="183"/>
      <c r="GN122" s="183"/>
      <c r="GO122" s="183"/>
      <c r="GP122" s="183"/>
      <c r="GQ122" s="183"/>
      <c r="GR122" s="183"/>
      <c r="GS122" s="183"/>
      <c r="GT122" s="183"/>
      <c r="GU122" s="183"/>
      <c r="GV122" s="183"/>
      <c r="GW122" s="183"/>
      <c r="GX122" s="183"/>
      <c r="GY122" s="183"/>
      <c r="GZ122" s="183"/>
      <c r="HA122" s="183"/>
      <c r="HB122" s="183"/>
      <c r="HC122" s="183"/>
      <c r="HD122" s="183"/>
      <c r="HE122" s="183"/>
      <c r="HF122" s="183"/>
      <c r="HG122" s="183"/>
      <c r="HH122" s="183"/>
      <c r="HI122" s="183"/>
      <c r="HJ122" s="183"/>
      <c r="HK122" s="183"/>
      <c r="HL122" s="183"/>
      <c r="HM122" s="183"/>
      <c r="HN122" s="183"/>
      <c r="HO122" s="183"/>
      <c r="HP122" s="183"/>
      <c r="HQ122" s="183"/>
      <c r="HR122" s="183"/>
      <c r="HS122" s="183"/>
      <c r="HT122" s="183"/>
      <c r="HU122" s="183"/>
      <c r="HV122" s="183"/>
      <c r="HW122" s="183"/>
      <c r="HX122" s="183"/>
      <c r="HY122" s="183"/>
      <c r="HZ122" s="183"/>
      <c r="IA122" s="183"/>
      <c r="IB122" s="183"/>
      <c r="IC122" s="183"/>
      <c r="ID122" s="183"/>
      <c r="IE122" s="183"/>
      <c r="IF122" s="183"/>
      <c r="IG122" s="183"/>
      <c r="IH122" s="183"/>
      <c r="II122" s="183"/>
      <c r="IJ122" s="183"/>
      <c r="IK122" s="183"/>
      <c r="IL122" s="183"/>
      <c r="IM122" s="183"/>
      <c r="IN122" s="183"/>
      <c r="IO122" s="183"/>
      <c r="IP122" s="183"/>
      <c r="IQ122" s="183"/>
      <c r="IR122" s="183"/>
      <c r="IS122" s="183"/>
      <c r="IT122" s="183"/>
      <c r="IU122" s="183"/>
      <c r="IV122" s="183"/>
    </row>
    <row r="123" spans="1:256" ht="57.75" x14ac:dyDescent="0.25">
      <c r="A123" s="18"/>
      <c r="B123" s="104" t="s">
        <v>62</v>
      </c>
      <c r="C123" s="96" t="s">
        <v>63</v>
      </c>
      <c r="D123" s="96" t="s">
        <v>64</v>
      </c>
      <c r="E123" s="96" t="s">
        <v>23</v>
      </c>
      <c r="F123" s="96" t="s">
        <v>123</v>
      </c>
      <c r="G123" s="95"/>
      <c r="H123" s="503">
        <f>H126</f>
        <v>70</v>
      </c>
      <c r="K123" s="369"/>
    </row>
    <row r="124" spans="1:256" x14ac:dyDescent="0.25">
      <c r="A124" s="17"/>
      <c r="B124" s="19" t="s">
        <v>52</v>
      </c>
      <c r="C124" s="23" t="s">
        <v>63</v>
      </c>
      <c r="D124" s="23" t="s">
        <v>66</v>
      </c>
      <c r="E124" s="23" t="s">
        <v>23</v>
      </c>
      <c r="F124" s="23" t="s">
        <v>123</v>
      </c>
      <c r="G124" s="24"/>
      <c r="H124" s="504">
        <f>H125</f>
        <v>70</v>
      </c>
      <c r="K124" s="369"/>
    </row>
    <row r="125" spans="1:256" ht="30" x14ac:dyDescent="0.25">
      <c r="A125" s="17"/>
      <c r="B125" s="19" t="s">
        <v>67</v>
      </c>
      <c r="C125" s="23" t="s">
        <v>63</v>
      </c>
      <c r="D125" s="23" t="s">
        <v>66</v>
      </c>
      <c r="E125" s="23" t="s">
        <v>23</v>
      </c>
      <c r="F125" s="23" t="s">
        <v>134</v>
      </c>
      <c r="G125" s="24"/>
      <c r="H125" s="504">
        <f>H126</f>
        <v>70</v>
      </c>
      <c r="K125" s="369"/>
    </row>
    <row r="126" spans="1:256" x14ac:dyDescent="0.25">
      <c r="A126" s="17"/>
      <c r="B126" s="316" t="s">
        <v>68</v>
      </c>
      <c r="C126" s="23" t="s">
        <v>63</v>
      </c>
      <c r="D126" s="23" t="s">
        <v>66</v>
      </c>
      <c r="E126" s="23" t="s">
        <v>23</v>
      </c>
      <c r="F126" s="23" t="s">
        <v>134</v>
      </c>
      <c r="G126" s="24" t="s">
        <v>69</v>
      </c>
      <c r="H126" s="504">
        <f>прил._3!K31</f>
        <v>70</v>
      </c>
      <c r="K126" s="369"/>
    </row>
    <row r="127" spans="1:256" x14ac:dyDescent="0.25">
      <c r="A127" s="30"/>
      <c r="B127" s="25"/>
      <c r="C127" s="99"/>
      <c r="D127" s="99"/>
      <c r="E127" s="99"/>
      <c r="F127" s="99"/>
      <c r="G127" s="99"/>
      <c r="H127" s="100"/>
      <c r="K127" s="369"/>
    </row>
    <row r="128" spans="1:256" ht="32.25" customHeight="1" x14ac:dyDescent="0.25">
      <c r="A128" s="30"/>
      <c r="B128" s="25"/>
      <c r="C128" s="99"/>
      <c r="D128" s="99"/>
      <c r="E128" s="99"/>
      <c r="F128" s="99"/>
      <c r="G128" s="99"/>
      <c r="H128" s="100"/>
      <c r="K128" s="369"/>
    </row>
    <row r="129" spans="2:17" ht="18.75" x14ac:dyDescent="0.3">
      <c r="B129" s="546" t="s">
        <v>364</v>
      </c>
      <c r="C129" s="547"/>
      <c r="D129" s="547"/>
      <c r="E129" s="547"/>
      <c r="F129" s="547"/>
      <c r="G129" s="547"/>
      <c r="H129" s="547"/>
      <c r="K129" s="369"/>
      <c r="O129" s="369"/>
      <c r="P129" s="369"/>
      <c r="Q129" s="369"/>
    </row>
    <row r="130" spans="2:17" x14ac:dyDescent="0.25">
      <c r="B130" s="28"/>
      <c r="C130" s="28"/>
      <c r="D130" s="28"/>
      <c r="E130" s="28"/>
      <c r="F130" s="28"/>
      <c r="G130" s="122"/>
      <c r="H130" s="28"/>
      <c r="K130" s="369"/>
      <c r="O130" s="369"/>
      <c r="P130" s="369"/>
      <c r="Q130" s="369"/>
    </row>
    <row r="131" spans="2:17" x14ac:dyDescent="0.25">
      <c r="K131" s="369"/>
      <c r="O131" s="369"/>
      <c r="P131" s="369"/>
      <c r="Q131" s="369"/>
    </row>
    <row r="132" spans="2:17" x14ac:dyDescent="0.25">
      <c r="K132" s="369"/>
    </row>
  </sheetData>
  <mergeCells count="15">
    <mergeCell ref="C14:F14"/>
    <mergeCell ref="C15:F15"/>
    <mergeCell ref="B129:H129"/>
    <mergeCell ref="C1:H1"/>
    <mergeCell ref="C2:H2"/>
    <mergeCell ref="C3:H3"/>
    <mergeCell ref="C4:H4"/>
    <mergeCell ref="C11:H11"/>
    <mergeCell ref="A12:H12"/>
    <mergeCell ref="C5:H5"/>
    <mergeCell ref="C6:H6"/>
    <mergeCell ref="C7:H7"/>
    <mergeCell ref="C8:H8"/>
    <mergeCell ref="C9:H9"/>
    <mergeCell ref="C10:H10"/>
  </mergeCells>
  <phoneticPr fontId="38" type="noConversion"/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0"/>
  <sheetViews>
    <sheetView tabSelected="1" view="pageBreakPreview" topLeftCell="A136" zoomScale="80" zoomScaleNormal="91" zoomScaleSheetLayoutView="80" workbookViewId="0">
      <selection activeCell="B70" sqref="B70:K70"/>
    </sheetView>
  </sheetViews>
  <sheetFormatPr defaultColWidth="11.42578125" defaultRowHeight="15" x14ac:dyDescent="0.25"/>
  <cols>
    <col min="1" max="1" width="3.85546875" style="59" customWidth="1"/>
    <col min="2" max="2" width="92.7109375" style="59" customWidth="1"/>
    <col min="3" max="3" width="4.85546875" style="59" customWidth="1"/>
    <col min="4" max="5" width="3.85546875" style="59" customWidth="1"/>
    <col min="6" max="6" width="4.140625" style="59" customWidth="1"/>
    <col min="7" max="8" width="2.5703125" style="59" customWidth="1"/>
    <col min="9" max="9" width="7.42578125" style="59" customWidth="1"/>
    <col min="10" max="10" width="4.7109375" style="101" customWidth="1"/>
    <col min="11" max="11" width="11.42578125" style="59" customWidth="1"/>
    <col min="12" max="12" width="11.28515625" style="197" customWidth="1"/>
    <col min="13" max="13" width="14.7109375" style="198" customWidth="1"/>
    <col min="14" max="14" width="9.140625" style="198" customWidth="1"/>
    <col min="15" max="15" width="14.42578125" style="59" customWidth="1"/>
    <col min="16" max="246" width="9.140625" style="59" customWidth="1"/>
    <col min="247" max="247" width="3.85546875" style="59" customWidth="1"/>
    <col min="248" max="248" width="45.28515625" style="59" customWidth="1"/>
    <col min="249" max="249" width="4.85546875" style="59" customWidth="1"/>
    <col min="250" max="251" width="3.85546875" style="59" customWidth="1"/>
    <col min="252" max="252" width="3.7109375" style="59" customWidth="1"/>
    <col min="253" max="253" width="2.5703125" style="59" customWidth="1"/>
    <col min="254" max="254" width="7.42578125" style="59" customWidth="1"/>
    <col min="255" max="255" width="4.7109375" style="59" customWidth="1"/>
    <col min="256" max="16384" width="11.42578125" style="59"/>
  </cols>
  <sheetData>
    <row r="1" spans="1:17" x14ac:dyDescent="0.25">
      <c r="B1"/>
      <c r="C1" s="559" t="s">
        <v>263</v>
      </c>
      <c r="D1" s="559"/>
      <c r="E1" s="559"/>
      <c r="F1" s="559"/>
      <c r="G1" s="559"/>
      <c r="H1" s="559"/>
      <c r="I1" s="559"/>
      <c r="J1" s="559"/>
      <c r="K1" s="559"/>
    </row>
    <row r="2" spans="1:17" x14ac:dyDescent="0.25">
      <c r="C2" s="559" t="s">
        <v>0</v>
      </c>
      <c r="D2" s="559"/>
      <c r="E2" s="559"/>
      <c r="F2" s="559"/>
      <c r="G2" s="559"/>
      <c r="H2" s="559"/>
      <c r="I2" s="559"/>
      <c r="J2" s="559"/>
      <c r="K2" s="559"/>
      <c r="P2" s="217"/>
      <c r="Q2" s="217"/>
    </row>
    <row r="3" spans="1:17" x14ac:dyDescent="0.25">
      <c r="C3" s="559" t="s">
        <v>1</v>
      </c>
      <c r="D3" s="559"/>
      <c r="E3" s="559"/>
      <c r="F3" s="559"/>
      <c r="G3" s="559"/>
      <c r="H3" s="559"/>
      <c r="I3" s="559"/>
      <c r="J3" s="559"/>
      <c r="K3" s="559"/>
    </row>
    <row r="4" spans="1:17" x14ac:dyDescent="0.25">
      <c r="C4" s="559" t="s">
        <v>2</v>
      </c>
      <c r="D4" s="559"/>
      <c r="E4" s="559"/>
      <c r="F4" s="559"/>
      <c r="G4" s="559"/>
      <c r="H4" s="559"/>
      <c r="I4" s="559"/>
      <c r="J4" s="559"/>
      <c r="K4" s="559"/>
    </row>
    <row r="5" spans="1:17" x14ac:dyDescent="0.25">
      <c r="B5" s="559" t="s">
        <v>524</v>
      </c>
      <c r="C5" s="513"/>
      <c r="D5" s="513"/>
      <c r="E5" s="513"/>
      <c r="F5" s="513"/>
      <c r="G5" s="513"/>
      <c r="H5" s="513"/>
      <c r="I5" s="513"/>
      <c r="J5" s="513"/>
      <c r="K5" s="513"/>
    </row>
    <row r="6" spans="1:17" x14ac:dyDescent="0.25">
      <c r="B6" s="410"/>
      <c r="C6" s="350"/>
      <c r="D6" s="561" t="s">
        <v>477</v>
      </c>
      <c r="E6" s="561"/>
      <c r="F6" s="561"/>
      <c r="G6" s="561"/>
      <c r="H6" s="561"/>
      <c r="I6" s="561"/>
      <c r="J6" s="561"/>
      <c r="K6" s="561"/>
      <c r="L6" s="561"/>
    </row>
    <row r="7" spans="1:17" x14ac:dyDescent="0.25">
      <c r="B7" s="410"/>
      <c r="C7" s="101"/>
      <c r="D7" s="561" t="s">
        <v>0</v>
      </c>
      <c r="E7" s="561"/>
      <c r="F7" s="561"/>
      <c r="G7" s="561"/>
      <c r="H7" s="561"/>
      <c r="I7" s="561"/>
      <c r="J7" s="561"/>
      <c r="K7" s="561"/>
      <c r="L7" s="561"/>
    </row>
    <row r="8" spans="1:17" x14ac:dyDescent="0.25">
      <c r="B8" s="410"/>
      <c r="C8" s="101"/>
      <c r="D8" s="561" t="s">
        <v>1</v>
      </c>
      <c r="E8" s="561"/>
      <c r="F8" s="561"/>
      <c r="G8" s="561"/>
      <c r="H8" s="561"/>
      <c r="I8" s="561"/>
      <c r="J8" s="561"/>
      <c r="K8" s="561"/>
      <c r="L8" s="561"/>
    </row>
    <row r="9" spans="1:17" x14ac:dyDescent="0.25">
      <c r="B9" s="410"/>
      <c r="C9" s="101"/>
      <c r="D9" s="561" t="s">
        <v>2</v>
      </c>
      <c r="E9" s="561"/>
      <c r="F9" s="561"/>
      <c r="G9" s="561"/>
      <c r="H9" s="561"/>
      <c r="I9" s="561"/>
      <c r="J9" s="561"/>
      <c r="K9" s="561"/>
      <c r="L9" s="561"/>
    </row>
    <row r="10" spans="1:17" x14ac:dyDescent="0.25">
      <c r="B10" s="410"/>
      <c r="C10" s="561" t="s">
        <v>478</v>
      </c>
      <c r="D10" s="562"/>
      <c r="E10" s="562"/>
      <c r="F10" s="562"/>
      <c r="G10" s="562"/>
      <c r="H10" s="562"/>
      <c r="I10" s="562"/>
      <c r="J10" s="562"/>
      <c r="K10" s="562"/>
      <c r="L10" s="562"/>
    </row>
    <row r="11" spans="1:17" x14ac:dyDescent="0.25">
      <c r="B11" s="410"/>
      <c r="C11" s="513"/>
      <c r="D11" s="513"/>
      <c r="E11" s="513"/>
      <c r="F11" s="513"/>
      <c r="G11" s="513"/>
      <c r="H11" s="513"/>
      <c r="I11" s="513"/>
      <c r="J11" s="513"/>
      <c r="K11" s="513"/>
    </row>
    <row r="12" spans="1:17" x14ac:dyDescent="0.25">
      <c r="C12" s="401"/>
      <c r="D12" s="401"/>
      <c r="E12" s="401"/>
      <c r="F12" s="401"/>
      <c r="G12" s="401"/>
      <c r="H12" s="401"/>
      <c r="I12" s="401"/>
      <c r="J12" s="401"/>
      <c r="K12" s="401"/>
    </row>
    <row r="13" spans="1:17" ht="12.75" customHeight="1" x14ac:dyDescent="0.25">
      <c r="C13" s="559"/>
      <c r="D13" s="559"/>
      <c r="E13" s="559"/>
      <c r="F13" s="559"/>
      <c r="G13" s="559"/>
      <c r="H13" s="559"/>
      <c r="I13" s="559"/>
      <c r="J13" s="559"/>
      <c r="K13" s="559"/>
    </row>
    <row r="14" spans="1:17" x14ac:dyDescent="0.25">
      <c r="A14" s="560" t="s">
        <v>368</v>
      </c>
      <c r="B14" s="560"/>
      <c r="C14" s="560"/>
      <c r="D14" s="560"/>
      <c r="E14" s="560"/>
      <c r="F14" s="560"/>
      <c r="G14" s="560"/>
      <c r="H14" s="560"/>
      <c r="I14" s="560"/>
      <c r="J14" s="560"/>
      <c r="K14" s="560"/>
    </row>
    <row r="15" spans="1:17" ht="6" customHeight="1" x14ac:dyDescent="0.25">
      <c r="A15" s="552"/>
      <c r="B15" s="552"/>
      <c r="C15" s="552"/>
      <c r="D15" s="552"/>
      <c r="E15" s="552"/>
      <c r="F15" s="552"/>
      <c r="G15" s="552"/>
      <c r="H15" s="552"/>
      <c r="I15" s="552"/>
      <c r="J15" s="552"/>
      <c r="K15" s="552"/>
    </row>
    <row r="16" spans="1:17" ht="17.25" customHeight="1" x14ac:dyDescent="0.25">
      <c r="A16" s="117"/>
      <c r="B16" s="117"/>
      <c r="C16" s="117"/>
      <c r="D16" s="117"/>
      <c r="E16" s="117"/>
      <c r="F16" s="117"/>
      <c r="G16" s="117"/>
      <c r="H16" s="117"/>
      <c r="I16" s="117"/>
      <c r="J16" s="118"/>
      <c r="K16" s="119" t="s">
        <v>57</v>
      </c>
    </row>
    <row r="17" spans="1:17" ht="43.5" customHeight="1" x14ac:dyDescent="0.25">
      <c r="A17" s="112" t="s">
        <v>58</v>
      </c>
      <c r="B17" s="112" t="s">
        <v>4</v>
      </c>
      <c r="C17" s="113" t="s">
        <v>59</v>
      </c>
      <c r="D17" s="114" t="s">
        <v>60</v>
      </c>
      <c r="E17" s="114" t="s">
        <v>6</v>
      </c>
      <c r="F17" s="553" t="s">
        <v>32</v>
      </c>
      <c r="G17" s="554"/>
      <c r="H17" s="554"/>
      <c r="I17" s="555"/>
      <c r="J17" s="115" t="s">
        <v>33</v>
      </c>
      <c r="K17" s="116" t="s">
        <v>143</v>
      </c>
      <c r="L17" s="199"/>
      <c r="M17" s="200"/>
    </row>
    <row r="18" spans="1:17" x14ac:dyDescent="0.25">
      <c r="A18" s="33">
        <v>1</v>
      </c>
      <c r="B18" s="33">
        <v>2</v>
      </c>
      <c r="C18" s="33">
        <v>3</v>
      </c>
      <c r="D18" s="33">
        <v>4</v>
      </c>
      <c r="E18" s="33">
        <v>5</v>
      </c>
      <c r="F18" s="556">
        <v>6</v>
      </c>
      <c r="G18" s="557"/>
      <c r="H18" s="557"/>
      <c r="I18" s="558"/>
      <c r="J18" s="102">
        <v>7</v>
      </c>
      <c r="K18" s="33">
        <v>8</v>
      </c>
      <c r="L18" s="216"/>
      <c r="M18" s="216"/>
    </row>
    <row r="19" spans="1:17" x14ac:dyDescent="0.25">
      <c r="A19" s="33"/>
      <c r="B19" s="61" t="s">
        <v>61</v>
      </c>
      <c r="C19" s="53"/>
      <c r="D19" s="53"/>
      <c r="E19" s="53"/>
      <c r="F19" s="90"/>
      <c r="G19" s="91"/>
      <c r="H19" s="91"/>
      <c r="I19" s="92"/>
      <c r="J19" s="92"/>
      <c r="K19" s="324">
        <f>K32+K20</f>
        <v>28463.7</v>
      </c>
      <c r="L19" s="199"/>
      <c r="M19" s="200"/>
      <c r="N19" s="201"/>
      <c r="O19" s="60"/>
      <c r="Q19" s="60"/>
    </row>
    <row r="20" spans="1:17" x14ac:dyDescent="0.25">
      <c r="A20" s="53">
        <v>1</v>
      </c>
      <c r="B20" s="52" t="s">
        <v>115</v>
      </c>
      <c r="C20" s="53">
        <v>991</v>
      </c>
      <c r="D20" s="54"/>
      <c r="E20" s="54"/>
      <c r="F20" s="87"/>
      <c r="G20" s="88"/>
      <c r="H20" s="88"/>
      <c r="I20" s="89"/>
      <c r="J20" s="54"/>
      <c r="K20" s="324">
        <f>K27+K26</f>
        <v>80</v>
      </c>
    </row>
    <row r="21" spans="1:17" x14ac:dyDescent="0.25">
      <c r="A21" s="53"/>
      <c r="B21" s="52" t="s">
        <v>7</v>
      </c>
      <c r="C21" s="53">
        <v>991</v>
      </c>
      <c r="D21" s="54" t="s">
        <v>22</v>
      </c>
      <c r="E21" s="54" t="s">
        <v>23</v>
      </c>
      <c r="F21" s="87"/>
      <c r="G21" s="88"/>
      <c r="H21" s="88"/>
      <c r="I21" s="89"/>
      <c r="J21" s="54"/>
      <c r="K21" s="324">
        <f>K20</f>
        <v>80</v>
      </c>
    </row>
    <row r="22" spans="1:17" ht="31.5" x14ac:dyDescent="0.25">
      <c r="A22" s="53"/>
      <c r="B22" s="192" t="s">
        <v>178</v>
      </c>
      <c r="C22" s="33">
        <v>991</v>
      </c>
      <c r="D22" s="263" t="s">
        <v>22</v>
      </c>
      <c r="E22" s="35" t="s">
        <v>26</v>
      </c>
      <c r="F22" s="447"/>
      <c r="G22" s="63"/>
      <c r="H22" s="63"/>
      <c r="I22" s="64"/>
      <c r="J22" s="37"/>
      <c r="K22" s="317">
        <f>K26</f>
        <v>10</v>
      </c>
      <c r="N22" s="200"/>
    </row>
    <row r="23" spans="1:17" ht="15.75" x14ac:dyDescent="0.25">
      <c r="A23" s="33"/>
      <c r="B23" s="192" t="s">
        <v>179</v>
      </c>
      <c r="C23" s="33">
        <v>991</v>
      </c>
      <c r="D23" s="34" t="s">
        <v>22</v>
      </c>
      <c r="E23" s="35" t="s">
        <v>26</v>
      </c>
      <c r="F23" s="35" t="s">
        <v>177</v>
      </c>
      <c r="G23" s="191" t="s">
        <v>64</v>
      </c>
      <c r="H23" s="36" t="s">
        <v>23</v>
      </c>
      <c r="I23" s="37" t="s">
        <v>123</v>
      </c>
      <c r="J23" s="37"/>
      <c r="K23" s="317">
        <f>K26</f>
        <v>10</v>
      </c>
      <c r="O23" s="60"/>
    </row>
    <row r="24" spans="1:17" ht="15.75" x14ac:dyDescent="0.25">
      <c r="A24" s="33"/>
      <c r="B24" s="192" t="s">
        <v>180</v>
      </c>
      <c r="C24" s="33">
        <v>991</v>
      </c>
      <c r="D24" s="34" t="s">
        <v>22</v>
      </c>
      <c r="E24" s="35" t="s">
        <v>26</v>
      </c>
      <c r="F24" s="35" t="s">
        <v>177</v>
      </c>
      <c r="G24" s="191" t="s">
        <v>66</v>
      </c>
      <c r="H24" s="36" t="s">
        <v>23</v>
      </c>
      <c r="I24" s="37" t="s">
        <v>123</v>
      </c>
      <c r="J24" s="37"/>
      <c r="K24" s="317">
        <f>K26</f>
        <v>10</v>
      </c>
      <c r="N24" s="200"/>
      <c r="P24" s="60"/>
    </row>
    <row r="25" spans="1:17" ht="15.75" x14ac:dyDescent="0.25">
      <c r="A25" s="53"/>
      <c r="B25" s="192" t="s">
        <v>181</v>
      </c>
      <c r="C25" s="33">
        <v>991</v>
      </c>
      <c r="D25" s="34" t="s">
        <v>22</v>
      </c>
      <c r="E25" s="34" t="s">
        <v>26</v>
      </c>
      <c r="F25" s="138" t="s">
        <v>177</v>
      </c>
      <c r="G25" s="190" t="s">
        <v>66</v>
      </c>
      <c r="H25" s="190" t="s">
        <v>23</v>
      </c>
      <c r="I25" s="140" t="s">
        <v>123</v>
      </c>
      <c r="J25" s="34"/>
      <c r="K25" s="317">
        <f>K26</f>
        <v>10</v>
      </c>
    </row>
    <row r="26" spans="1:17" ht="31.5" x14ac:dyDescent="0.25">
      <c r="A26" s="53"/>
      <c r="B26" s="246" t="s">
        <v>182</v>
      </c>
      <c r="C26" s="33">
        <v>991</v>
      </c>
      <c r="D26" s="34" t="s">
        <v>22</v>
      </c>
      <c r="E26" s="34" t="s">
        <v>26</v>
      </c>
      <c r="F26" s="138" t="s">
        <v>177</v>
      </c>
      <c r="G26" s="190" t="s">
        <v>66</v>
      </c>
      <c r="H26" s="190" t="s">
        <v>23</v>
      </c>
      <c r="I26" s="140" t="s">
        <v>134</v>
      </c>
      <c r="J26" s="34" t="s">
        <v>79</v>
      </c>
      <c r="K26" s="317">
        <v>10</v>
      </c>
    </row>
    <row r="27" spans="1:17" ht="31.5" x14ac:dyDescent="0.25">
      <c r="A27" s="53"/>
      <c r="B27" s="448" t="s">
        <v>47</v>
      </c>
      <c r="C27" s="33">
        <v>991</v>
      </c>
      <c r="D27" s="263" t="s">
        <v>22</v>
      </c>
      <c r="E27" s="263" t="s">
        <v>28</v>
      </c>
      <c r="F27" s="447"/>
      <c r="G27" s="63"/>
      <c r="H27" s="63"/>
      <c r="I27" s="64"/>
      <c r="J27" s="263"/>
      <c r="K27" s="94">
        <f>K31</f>
        <v>70</v>
      </c>
    </row>
    <row r="28" spans="1:17" ht="31.5" x14ac:dyDescent="0.25">
      <c r="A28" s="33"/>
      <c r="B28" s="449" t="s">
        <v>62</v>
      </c>
      <c r="C28" s="33">
        <v>991</v>
      </c>
      <c r="D28" s="34" t="s">
        <v>22</v>
      </c>
      <c r="E28" s="35" t="s">
        <v>28</v>
      </c>
      <c r="F28" s="35" t="s">
        <v>63</v>
      </c>
      <c r="G28" s="36" t="s">
        <v>64</v>
      </c>
      <c r="H28" s="36" t="s">
        <v>23</v>
      </c>
      <c r="I28" s="37" t="s">
        <v>123</v>
      </c>
      <c r="J28" s="37"/>
      <c r="K28" s="317">
        <f>K31</f>
        <v>70</v>
      </c>
      <c r="O28" s="60"/>
    </row>
    <row r="29" spans="1:17" ht="15.75" x14ac:dyDescent="0.25">
      <c r="A29" s="33"/>
      <c r="B29" s="449" t="s">
        <v>52</v>
      </c>
      <c r="C29" s="33">
        <v>991</v>
      </c>
      <c r="D29" s="34" t="s">
        <v>22</v>
      </c>
      <c r="E29" s="35" t="s">
        <v>28</v>
      </c>
      <c r="F29" s="35" t="s">
        <v>63</v>
      </c>
      <c r="G29" s="36" t="s">
        <v>66</v>
      </c>
      <c r="H29" s="36" t="s">
        <v>23</v>
      </c>
      <c r="I29" s="37" t="s">
        <v>123</v>
      </c>
      <c r="J29" s="37"/>
      <c r="K29" s="94">
        <f>K31</f>
        <v>70</v>
      </c>
      <c r="N29" s="200"/>
      <c r="P29" s="60"/>
    </row>
    <row r="30" spans="1:17" ht="15.75" x14ac:dyDescent="0.25">
      <c r="A30" s="33"/>
      <c r="B30" s="450" t="s">
        <v>67</v>
      </c>
      <c r="C30" s="33">
        <v>991</v>
      </c>
      <c r="D30" s="34" t="s">
        <v>22</v>
      </c>
      <c r="E30" s="35" t="s">
        <v>28</v>
      </c>
      <c r="F30" s="35" t="s">
        <v>63</v>
      </c>
      <c r="G30" s="36" t="s">
        <v>66</v>
      </c>
      <c r="H30" s="36" t="s">
        <v>23</v>
      </c>
      <c r="I30" s="37" t="s">
        <v>134</v>
      </c>
      <c r="J30" s="37"/>
      <c r="K30" s="94">
        <f>K31</f>
        <v>70</v>
      </c>
      <c r="O30" s="60"/>
      <c r="P30" s="60"/>
    </row>
    <row r="31" spans="1:17" ht="15.75" x14ac:dyDescent="0.25">
      <c r="A31" s="33"/>
      <c r="B31" s="449" t="s">
        <v>68</v>
      </c>
      <c r="C31" s="328">
        <v>991</v>
      </c>
      <c r="D31" s="329" t="s">
        <v>22</v>
      </c>
      <c r="E31" s="330" t="s">
        <v>28</v>
      </c>
      <c r="F31" s="330" t="s">
        <v>63</v>
      </c>
      <c r="G31" s="322" t="s">
        <v>66</v>
      </c>
      <c r="H31" s="322" t="s">
        <v>23</v>
      </c>
      <c r="I31" s="331" t="s">
        <v>134</v>
      </c>
      <c r="J31" s="331" t="s">
        <v>69</v>
      </c>
      <c r="K31" s="317">
        <v>70</v>
      </c>
      <c r="L31" s="199"/>
      <c r="N31" s="200"/>
      <c r="O31" s="60"/>
    </row>
    <row r="32" spans="1:17" x14ac:dyDescent="0.25">
      <c r="A32" s="53">
        <v>2</v>
      </c>
      <c r="B32" s="65" t="s">
        <v>70</v>
      </c>
      <c r="C32" s="53">
        <v>992</v>
      </c>
      <c r="D32" s="51"/>
      <c r="E32" s="51"/>
      <c r="F32" s="35"/>
      <c r="G32" s="36"/>
      <c r="H32" s="36"/>
      <c r="I32" s="37"/>
      <c r="J32" s="53"/>
      <c r="K32" s="93">
        <f>K33+K71+K77+K89+K105+K130+K140+K151+K157+K163+K124</f>
        <v>28383.7</v>
      </c>
      <c r="L32" s="199"/>
      <c r="N32" s="200"/>
      <c r="O32" s="60"/>
      <c r="P32" s="60"/>
      <c r="Q32" s="60"/>
    </row>
    <row r="33" spans="1:15" s="58" customFormat="1" ht="14.25" x14ac:dyDescent="0.2">
      <c r="A33" s="53"/>
      <c r="B33" s="65" t="s">
        <v>7</v>
      </c>
      <c r="C33" s="53">
        <v>992</v>
      </c>
      <c r="D33" s="54" t="s">
        <v>22</v>
      </c>
      <c r="E33" s="54" t="s">
        <v>23</v>
      </c>
      <c r="F33" s="55"/>
      <c r="G33" s="56"/>
      <c r="H33" s="56"/>
      <c r="I33" s="57"/>
      <c r="J33" s="54"/>
      <c r="K33" s="93">
        <f>K34+K39+K54+K59</f>
        <v>11659.8</v>
      </c>
      <c r="L33" s="202"/>
      <c r="M33" s="203"/>
      <c r="N33" s="203"/>
    </row>
    <row r="34" spans="1:15" s="58" customFormat="1" ht="30" x14ac:dyDescent="0.25">
      <c r="A34" s="53"/>
      <c r="B34" s="62" t="s">
        <v>36</v>
      </c>
      <c r="C34" s="33">
        <v>992</v>
      </c>
      <c r="D34" s="263" t="s">
        <v>22</v>
      </c>
      <c r="E34" s="263" t="s">
        <v>24</v>
      </c>
      <c r="F34" s="35"/>
      <c r="G34" s="36"/>
      <c r="H34" s="36"/>
      <c r="I34" s="37"/>
      <c r="J34" s="263"/>
      <c r="K34" s="94">
        <f>K38</f>
        <v>853.1</v>
      </c>
      <c r="L34" s="202"/>
      <c r="M34" s="203"/>
      <c r="N34" s="203"/>
    </row>
    <row r="35" spans="1:15" s="58" customFormat="1" x14ac:dyDescent="0.25">
      <c r="A35" s="53"/>
      <c r="B35" s="62" t="s">
        <v>71</v>
      </c>
      <c r="C35" s="33">
        <v>992</v>
      </c>
      <c r="D35" s="34" t="s">
        <v>22</v>
      </c>
      <c r="E35" s="34" t="s">
        <v>24</v>
      </c>
      <c r="F35" s="35" t="s">
        <v>72</v>
      </c>
      <c r="G35" s="36" t="s">
        <v>64</v>
      </c>
      <c r="H35" s="36" t="s">
        <v>23</v>
      </c>
      <c r="I35" s="37" t="s">
        <v>123</v>
      </c>
      <c r="J35" s="34"/>
      <c r="K35" s="94">
        <f>K38</f>
        <v>853.1</v>
      </c>
      <c r="L35" s="202"/>
      <c r="M35" s="203"/>
      <c r="N35" s="203"/>
      <c r="O35" s="71"/>
    </row>
    <row r="36" spans="1:15" s="58" customFormat="1" x14ac:dyDescent="0.25">
      <c r="A36" s="53"/>
      <c r="B36" s="62" t="s">
        <v>50</v>
      </c>
      <c r="C36" s="33">
        <v>992</v>
      </c>
      <c r="D36" s="34" t="s">
        <v>22</v>
      </c>
      <c r="E36" s="34" t="s">
        <v>24</v>
      </c>
      <c r="F36" s="35" t="s">
        <v>72</v>
      </c>
      <c r="G36" s="36" t="s">
        <v>73</v>
      </c>
      <c r="H36" s="36" t="s">
        <v>23</v>
      </c>
      <c r="I36" s="37" t="s">
        <v>123</v>
      </c>
      <c r="J36" s="34"/>
      <c r="K36" s="94">
        <f>K38</f>
        <v>853.1</v>
      </c>
      <c r="L36" s="202"/>
      <c r="M36" s="203"/>
      <c r="N36" s="203"/>
      <c r="O36" s="71"/>
    </row>
    <row r="37" spans="1:15" s="58" customFormat="1" x14ac:dyDescent="0.25">
      <c r="A37" s="53"/>
      <c r="B37" s="62" t="s">
        <v>67</v>
      </c>
      <c r="C37" s="33">
        <v>992</v>
      </c>
      <c r="D37" s="34" t="s">
        <v>22</v>
      </c>
      <c r="E37" s="34" t="s">
        <v>24</v>
      </c>
      <c r="F37" s="35" t="s">
        <v>72</v>
      </c>
      <c r="G37" s="36" t="s">
        <v>73</v>
      </c>
      <c r="H37" s="36" t="s">
        <v>23</v>
      </c>
      <c r="I37" s="37" t="s">
        <v>134</v>
      </c>
      <c r="J37" s="34"/>
      <c r="K37" s="94">
        <f>K38</f>
        <v>853.1</v>
      </c>
      <c r="L37" s="202"/>
      <c r="M37" s="203"/>
      <c r="N37" s="203"/>
    </row>
    <row r="38" spans="1:15" s="58" customFormat="1" ht="45" x14ac:dyDescent="0.25">
      <c r="A38" s="53"/>
      <c r="B38" s="62" t="s">
        <v>74</v>
      </c>
      <c r="C38" s="33">
        <v>992</v>
      </c>
      <c r="D38" s="34" t="s">
        <v>22</v>
      </c>
      <c r="E38" s="34" t="s">
        <v>24</v>
      </c>
      <c r="F38" s="35" t="s">
        <v>72</v>
      </c>
      <c r="G38" s="36" t="s">
        <v>73</v>
      </c>
      <c r="H38" s="36" t="s">
        <v>23</v>
      </c>
      <c r="I38" s="37" t="s">
        <v>134</v>
      </c>
      <c r="J38" s="34" t="s">
        <v>75</v>
      </c>
      <c r="K38" s="317">
        <v>853.1</v>
      </c>
      <c r="L38" s="202"/>
      <c r="M38" s="203"/>
      <c r="N38" s="203"/>
      <c r="O38" s="71"/>
    </row>
    <row r="39" spans="1:15" s="58" customFormat="1" ht="30" x14ac:dyDescent="0.25">
      <c r="A39" s="53"/>
      <c r="B39" s="62" t="s">
        <v>76</v>
      </c>
      <c r="C39" s="33">
        <v>992</v>
      </c>
      <c r="D39" s="263" t="s">
        <v>22</v>
      </c>
      <c r="E39" s="263" t="s">
        <v>25</v>
      </c>
      <c r="F39" s="35"/>
      <c r="G39" s="36"/>
      <c r="H39" s="36"/>
      <c r="I39" s="37"/>
      <c r="J39" s="263"/>
      <c r="K39" s="94">
        <f>K43+K44+K45+K48+K49</f>
        <v>4862.4000000000005</v>
      </c>
      <c r="L39" s="202"/>
      <c r="M39" s="204"/>
      <c r="N39" s="203"/>
    </row>
    <row r="40" spans="1:15" s="58" customFormat="1" x14ac:dyDescent="0.25">
      <c r="A40" s="53"/>
      <c r="B40" s="62" t="s">
        <v>56</v>
      </c>
      <c r="C40" s="33">
        <v>992</v>
      </c>
      <c r="D40" s="34" t="s">
        <v>22</v>
      </c>
      <c r="E40" s="34" t="s">
        <v>25</v>
      </c>
      <c r="F40" s="35" t="s">
        <v>77</v>
      </c>
      <c r="G40" s="36" t="s">
        <v>64</v>
      </c>
      <c r="H40" s="36" t="s">
        <v>23</v>
      </c>
      <c r="I40" s="37" t="s">
        <v>123</v>
      </c>
      <c r="J40" s="34"/>
      <c r="K40" s="94">
        <f>K41+K46+K49</f>
        <v>4862.4000000000005</v>
      </c>
      <c r="L40" s="202"/>
      <c r="M40" s="203"/>
      <c r="N40" s="203"/>
    </row>
    <row r="41" spans="1:15" x14ac:dyDescent="0.25">
      <c r="A41" s="32"/>
      <c r="B41" s="62" t="s">
        <v>165</v>
      </c>
      <c r="C41" s="33">
        <v>992</v>
      </c>
      <c r="D41" s="34" t="s">
        <v>22</v>
      </c>
      <c r="E41" s="34" t="s">
        <v>25</v>
      </c>
      <c r="F41" s="35" t="s">
        <v>77</v>
      </c>
      <c r="G41" s="36" t="s">
        <v>73</v>
      </c>
      <c r="H41" s="36" t="s">
        <v>23</v>
      </c>
      <c r="I41" s="37" t="s">
        <v>123</v>
      </c>
      <c r="J41" s="34"/>
      <c r="K41" s="94">
        <f>K42</f>
        <v>4800</v>
      </c>
    </row>
    <row r="42" spans="1:15" x14ac:dyDescent="0.25">
      <c r="A42" s="32"/>
      <c r="B42" s="62" t="s">
        <v>67</v>
      </c>
      <c r="C42" s="33">
        <v>992</v>
      </c>
      <c r="D42" s="34" t="s">
        <v>22</v>
      </c>
      <c r="E42" s="34" t="s">
        <v>25</v>
      </c>
      <c r="F42" s="35" t="s">
        <v>77</v>
      </c>
      <c r="G42" s="36" t="s">
        <v>73</v>
      </c>
      <c r="H42" s="36" t="s">
        <v>23</v>
      </c>
      <c r="I42" s="37" t="s">
        <v>134</v>
      </c>
      <c r="J42" s="34"/>
      <c r="K42" s="94">
        <f>K43+K44+K45</f>
        <v>4800</v>
      </c>
    </row>
    <row r="43" spans="1:15" ht="45" x14ac:dyDescent="0.25">
      <c r="A43" s="386"/>
      <c r="B43" s="426" t="s">
        <v>74</v>
      </c>
      <c r="C43" s="328">
        <v>992</v>
      </c>
      <c r="D43" s="329" t="s">
        <v>22</v>
      </c>
      <c r="E43" s="329" t="s">
        <v>25</v>
      </c>
      <c r="F43" s="330" t="s">
        <v>77</v>
      </c>
      <c r="G43" s="322" t="s">
        <v>73</v>
      </c>
      <c r="H43" s="322" t="s">
        <v>23</v>
      </c>
      <c r="I43" s="331" t="s">
        <v>134</v>
      </c>
      <c r="J43" s="329" t="s">
        <v>75</v>
      </c>
      <c r="K43" s="317">
        <v>3507.5</v>
      </c>
      <c r="L43" s="427"/>
    </row>
    <row r="44" spans="1:15" x14ac:dyDescent="0.25">
      <c r="A44" s="386"/>
      <c r="B44" s="426" t="s">
        <v>78</v>
      </c>
      <c r="C44" s="328">
        <v>992</v>
      </c>
      <c r="D44" s="329" t="s">
        <v>22</v>
      </c>
      <c r="E44" s="329" t="s">
        <v>25</v>
      </c>
      <c r="F44" s="330" t="s">
        <v>77</v>
      </c>
      <c r="G44" s="322" t="s">
        <v>73</v>
      </c>
      <c r="H44" s="322" t="s">
        <v>23</v>
      </c>
      <c r="I44" s="331" t="s">
        <v>134</v>
      </c>
      <c r="J44" s="329" t="s">
        <v>79</v>
      </c>
      <c r="K44" s="317">
        <v>1256.4000000000001</v>
      </c>
      <c r="L44" s="427"/>
    </row>
    <row r="45" spans="1:15" x14ac:dyDescent="0.25">
      <c r="A45" s="386"/>
      <c r="B45" s="426" t="s">
        <v>80</v>
      </c>
      <c r="C45" s="328">
        <v>992</v>
      </c>
      <c r="D45" s="329" t="s">
        <v>22</v>
      </c>
      <c r="E45" s="329" t="s">
        <v>25</v>
      </c>
      <c r="F45" s="330" t="s">
        <v>77</v>
      </c>
      <c r="G45" s="322" t="s">
        <v>73</v>
      </c>
      <c r="H45" s="322" t="s">
        <v>23</v>
      </c>
      <c r="I45" s="331" t="s">
        <v>134</v>
      </c>
      <c r="J45" s="329" t="s">
        <v>81</v>
      </c>
      <c r="K45" s="317">
        <v>36.1</v>
      </c>
    </row>
    <row r="46" spans="1:15" x14ac:dyDescent="0.25">
      <c r="A46" s="32"/>
      <c r="B46" s="62" t="s">
        <v>54</v>
      </c>
      <c r="C46" s="33">
        <v>992</v>
      </c>
      <c r="D46" s="34" t="s">
        <v>22</v>
      </c>
      <c r="E46" s="34" t="s">
        <v>25</v>
      </c>
      <c r="F46" s="35" t="s">
        <v>77</v>
      </c>
      <c r="G46" s="36" t="s">
        <v>66</v>
      </c>
      <c r="H46" s="36" t="s">
        <v>23</v>
      </c>
      <c r="I46" s="37" t="s">
        <v>123</v>
      </c>
      <c r="J46" s="34"/>
      <c r="K46" s="94">
        <f>K47</f>
        <v>3.8</v>
      </c>
    </row>
    <row r="47" spans="1:15" ht="30" x14ac:dyDescent="0.25">
      <c r="A47" s="32"/>
      <c r="B47" s="62" t="s">
        <v>82</v>
      </c>
      <c r="C47" s="33">
        <v>992</v>
      </c>
      <c r="D47" s="34" t="s">
        <v>22</v>
      </c>
      <c r="E47" s="34" t="s">
        <v>25</v>
      </c>
      <c r="F47" s="35" t="s">
        <v>77</v>
      </c>
      <c r="G47" s="36" t="s">
        <v>66</v>
      </c>
      <c r="H47" s="36" t="s">
        <v>23</v>
      </c>
      <c r="I47" s="37" t="s">
        <v>135</v>
      </c>
      <c r="J47" s="34"/>
      <c r="K47" s="94">
        <f>K48</f>
        <v>3.8</v>
      </c>
    </row>
    <row r="48" spans="1:15" x14ac:dyDescent="0.25">
      <c r="A48" s="141"/>
      <c r="B48" s="68" t="s">
        <v>78</v>
      </c>
      <c r="C48" s="142">
        <v>992</v>
      </c>
      <c r="D48" s="193" t="s">
        <v>22</v>
      </c>
      <c r="E48" s="193" t="s">
        <v>25</v>
      </c>
      <c r="F48" s="371" t="s">
        <v>77</v>
      </c>
      <c r="G48" s="372" t="s">
        <v>66</v>
      </c>
      <c r="H48" s="372" t="s">
        <v>23</v>
      </c>
      <c r="I48" s="220" t="s">
        <v>135</v>
      </c>
      <c r="J48" s="193" t="s">
        <v>79</v>
      </c>
      <c r="K48" s="195">
        <v>3.8</v>
      </c>
    </row>
    <row r="49" spans="1:14" x14ac:dyDescent="0.25">
      <c r="A49" s="32"/>
      <c r="B49" s="67" t="s">
        <v>383</v>
      </c>
      <c r="C49" s="33">
        <v>992</v>
      </c>
      <c r="D49" s="263" t="s">
        <v>22</v>
      </c>
      <c r="E49" s="263" t="s">
        <v>25</v>
      </c>
      <c r="F49" s="371" t="s">
        <v>77</v>
      </c>
      <c r="G49" s="372" t="s">
        <v>144</v>
      </c>
      <c r="H49" s="372" t="s">
        <v>23</v>
      </c>
      <c r="I49" s="220" t="s">
        <v>123</v>
      </c>
      <c r="J49" s="263"/>
      <c r="K49" s="94">
        <f>K50+K52</f>
        <v>58.6</v>
      </c>
    </row>
    <row r="50" spans="1:14" ht="30" x14ac:dyDescent="0.25">
      <c r="A50" s="32"/>
      <c r="B50" s="67" t="s">
        <v>384</v>
      </c>
      <c r="C50" s="33">
        <v>992</v>
      </c>
      <c r="D50" s="263" t="s">
        <v>22</v>
      </c>
      <c r="E50" s="263" t="s">
        <v>25</v>
      </c>
      <c r="F50" s="371" t="s">
        <v>77</v>
      </c>
      <c r="G50" s="372" t="s">
        <v>144</v>
      </c>
      <c r="H50" s="372" t="s">
        <v>23</v>
      </c>
      <c r="I50" s="220" t="s">
        <v>385</v>
      </c>
      <c r="J50" s="263"/>
      <c r="K50" s="94">
        <f>K51</f>
        <v>21.4</v>
      </c>
    </row>
    <row r="51" spans="1:14" x14ac:dyDescent="0.25">
      <c r="A51" s="32"/>
      <c r="B51" s="498" t="s">
        <v>68</v>
      </c>
      <c r="C51" s="430">
        <v>992</v>
      </c>
      <c r="D51" s="431" t="s">
        <v>22</v>
      </c>
      <c r="E51" s="431" t="s">
        <v>25</v>
      </c>
      <c r="F51" s="587" t="s">
        <v>77</v>
      </c>
      <c r="G51" s="588" t="s">
        <v>144</v>
      </c>
      <c r="H51" s="588" t="s">
        <v>23</v>
      </c>
      <c r="I51" s="589" t="s">
        <v>385</v>
      </c>
      <c r="J51" s="431" t="s">
        <v>69</v>
      </c>
      <c r="K51" s="496">
        <v>21.4</v>
      </c>
      <c r="L51" s="197">
        <v>-26.8</v>
      </c>
    </row>
    <row r="52" spans="1:14" x14ac:dyDescent="0.25">
      <c r="A52" s="32"/>
      <c r="B52" s="67" t="s">
        <v>492</v>
      </c>
      <c r="C52" s="33">
        <v>992</v>
      </c>
      <c r="D52" s="263" t="s">
        <v>22</v>
      </c>
      <c r="E52" s="263" t="s">
        <v>25</v>
      </c>
      <c r="F52" s="371" t="s">
        <v>77</v>
      </c>
      <c r="G52" s="372" t="s">
        <v>144</v>
      </c>
      <c r="H52" s="372" t="s">
        <v>23</v>
      </c>
      <c r="I52" s="220" t="s">
        <v>387</v>
      </c>
      <c r="J52" s="263"/>
      <c r="K52" s="94">
        <f>K53</f>
        <v>37.200000000000003</v>
      </c>
    </row>
    <row r="53" spans="1:14" x14ac:dyDescent="0.25">
      <c r="A53" s="32"/>
      <c r="B53" s="67" t="s">
        <v>68</v>
      </c>
      <c r="C53" s="33">
        <v>992</v>
      </c>
      <c r="D53" s="263" t="s">
        <v>22</v>
      </c>
      <c r="E53" s="263" t="s">
        <v>25</v>
      </c>
      <c r="F53" s="263" t="s">
        <v>77</v>
      </c>
      <c r="G53" s="263" t="s">
        <v>144</v>
      </c>
      <c r="H53" s="263" t="s">
        <v>23</v>
      </c>
      <c r="I53" s="263" t="s">
        <v>387</v>
      </c>
      <c r="J53" s="263" t="s">
        <v>69</v>
      </c>
      <c r="K53" s="94">
        <v>37.200000000000003</v>
      </c>
    </row>
    <row r="54" spans="1:14" x14ac:dyDescent="0.25">
      <c r="A54" s="32"/>
      <c r="B54" s="52" t="s">
        <v>83</v>
      </c>
      <c r="C54" s="53">
        <v>992</v>
      </c>
      <c r="D54" s="54" t="s">
        <v>22</v>
      </c>
      <c r="E54" s="54" t="s">
        <v>41</v>
      </c>
      <c r="F54" s="55"/>
      <c r="G54" s="56"/>
      <c r="H54" s="56"/>
      <c r="I54" s="57"/>
      <c r="J54" s="54"/>
      <c r="K54" s="93">
        <f>K58</f>
        <v>10</v>
      </c>
    </row>
    <row r="55" spans="1:14" x14ac:dyDescent="0.25">
      <c r="A55" s="32"/>
      <c r="B55" s="62" t="s">
        <v>56</v>
      </c>
      <c r="C55" s="33">
        <v>992</v>
      </c>
      <c r="D55" s="34" t="s">
        <v>22</v>
      </c>
      <c r="E55" s="34" t="s">
        <v>41</v>
      </c>
      <c r="F55" s="35" t="s">
        <v>77</v>
      </c>
      <c r="G55" s="36" t="s">
        <v>64</v>
      </c>
      <c r="H55" s="36" t="s">
        <v>23</v>
      </c>
      <c r="I55" s="37" t="s">
        <v>123</v>
      </c>
      <c r="J55" s="34"/>
      <c r="K55" s="94">
        <f>K58</f>
        <v>10</v>
      </c>
    </row>
    <row r="56" spans="1:14" x14ac:dyDescent="0.25">
      <c r="A56" s="32"/>
      <c r="B56" s="62" t="s">
        <v>53</v>
      </c>
      <c r="C56" s="33">
        <v>992</v>
      </c>
      <c r="D56" s="34" t="s">
        <v>22</v>
      </c>
      <c r="E56" s="34" t="s">
        <v>41</v>
      </c>
      <c r="F56" s="35" t="s">
        <v>77</v>
      </c>
      <c r="G56" s="36" t="s">
        <v>84</v>
      </c>
      <c r="H56" s="36" t="s">
        <v>23</v>
      </c>
      <c r="I56" s="37" t="s">
        <v>123</v>
      </c>
      <c r="J56" s="34"/>
      <c r="K56" s="94">
        <f>K58</f>
        <v>10</v>
      </c>
    </row>
    <row r="57" spans="1:14" x14ac:dyDescent="0.25">
      <c r="A57" s="32"/>
      <c r="B57" s="62" t="s">
        <v>85</v>
      </c>
      <c r="C57" s="33">
        <v>992</v>
      </c>
      <c r="D57" s="34" t="s">
        <v>22</v>
      </c>
      <c r="E57" s="34" t="s">
        <v>41</v>
      </c>
      <c r="F57" s="35" t="s">
        <v>77</v>
      </c>
      <c r="G57" s="36" t="s">
        <v>84</v>
      </c>
      <c r="H57" s="36" t="s">
        <v>23</v>
      </c>
      <c r="I57" s="37" t="s">
        <v>136</v>
      </c>
      <c r="J57" s="34"/>
      <c r="K57" s="94">
        <f>K58</f>
        <v>10</v>
      </c>
    </row>
    <row r="58" spans="1:14" x14ac:dyDescent="0.25">
      <c r="A58" s="386"/>
      <c r="B58" s="426" t="s">
        <v>80</v>
      </c>
      <c r="C58" s="328">
        <v>992</v>
      </c>
      <c r="D58" s="329" t="s">
        <v>22</v>
      </c>
      <c r="E58" s="329" t="s">
        <v>41</v>
      </c>
      <c r="F58" s="330" t="s">
        <v>77</v>
      </c>
      <c r="G58" s="322" t="s">
        <v>84</v>
      </c>
      <c r="H58" s="322" t="s">
        <v>23</v>
      </c>
      <c r="I58" s="331" t="s">
        <v>136</v>
      </c>
      <c r="J58" s="329" t="s">
        <v>81</v>
      </c>
      <c r="K58" s="317">
        <v>10</v>
      </c>
      <c r="L58" s="427"/>
    </row>
    <row r="59" spans="1:14" s="58" customFormat="1" x14ac:dyDescent="0.25">
      <c r="A59" s="51"/>
      <c r="B59" s="65" t="s">
        <v>8</v>
      </c>
      <c r="C59" s="318">
        <v>992</v>
      </c>
      <c r="D59" s="319" t="s">
        <v>22</v>
      </c>
      <c r="E59" s="319">
        <v>13</v>
      </c>
      <c r="F59" s="320"/>
      <c r="G59" s="321"/>
      <c r="H59" s="322"/>
      <c r="I59" s="323"/>
      <c r="J59" s="319"/>
      <c r="K59" s="324">
        <f>K63+K69+K67</f>
        <v>5934.2999999999993</v>
      </c>
      <c r="L59" s="202"/>
      <c r="M59" s="203"/>
      <c r="N59" s="203"/>
    </row>
    <row r="60" spans="1:14" ht="30" x14ac:dyDescent="0.25">
      <c r="A60" s="32"/>
      <c r="B60" s="38" t="s">
        <v>155</v>
      </c>
      <c r="C60" s="33">
        <v>992</v>
      </c>
      <c r="D60" s="34" t="s">
        <v>22</v>
      </c>
      <c r="E60" s="34">
        <v>13</v>
      </c>
      <c r="F60" s="35" t="s">
        <v>41</v>
      </c>
      <c r="G60" s="36" t="s">
        <v>64</v>
      </c>
      <c r="H60" s="36" t="s">
        <v>23</v>
      </c>
      <c r="I60" s="37" t="s">
        <v>123</v>
      </c>
      <c r="J60" s="69"/>
      <c r="K60" s="94">
        <f>K63</f>
        <v>14.4</v>
      </c>
    </row>
    <row r="61" spans="1:14" x14ac:dyDescent="0.25">
      <c r="A61" s="32"/>
      <c r="B61" s="38" t="s">
        <v>88</v>
      </c>
      <c r="C61" s="33">
        <v>992</v>
      </c>
      <c r="D61" s="34" t="s">
        <v>22</v>
      </c>
      <c r="E61" s="34">
        <v>13</v>
      </c>
      <c r="F61" s="35" t="s">
        <v>41</v>
      </c>
      <c r="G61" s="36" t="s">
        <v>73</v>
      </c>
      <c r="H61" s="36" t="s">
        <v>23</v>
      </c>
      <c r="I61" s="37" t="s">
        <v>123</v>
      </c>
      <c r="J61" s="69"/>
      <c r="K61" s="94">
        <f>K63</f>
        <v>14.4</v>
      </c>
    </row>
    <row r="62" spans="1:14" s="28" customFormat="1" x14ac:dyDescent="0.25">
      <c r="A62" s="26"/>
      <c r="B62" s="143" t="s">
        <v>89</v>
      </c>
      <c r="C62" s="144">
        <v>992</v>
      </c>
      <c r="D62" s="23" t="s">
        <v>22</v>
      </c>
      <c r="E62" s="23">
        <v>13</v>
      </c>
      <c r="F62" s="134" t="s">
        <v>41</v>
      </c>
      <c r="G62" s="136" t="s">
        <v>73</v>
      </c>
      <c r="H62" s="136" t="s">
        <v>23</v>
      </c>
      <c r="I62" s="24" t="s">
        <v>128</v>
      </c>
      <c r="J62" s="27"/>
      <c r="K62" s="145">
        <f>K63</f>
        <v>14.4</v>
      </c>
      <c r="L62" s="205"/>
      <c r="M62" s="206"/>
      <c r="N62" s="206"/>
    </row>
    <row r="63" spans="1:14" x14ac:dyDescent="0.25">
      <c r="A63" s="32"/>
      <c r="B63" s="19" t="s">
        <v>108</v>
      </c>
      <c r="C63" s="33">
        <v>992</v>
      </c>
      <c r="D63" s="34" t="s">
        <v>22</v>
      </c>
      <c r="E63" s="34">
        <v>13</v>
      </c>
      <c r="F63" s="35" t="s">
        <v>41</v>
      </c>
      <c r="G63" s="36" t="s">
        <v>73</v>
      </c>
      <c r="H63" s="36" t="s">
        <v>23</v>
      </c>
      <c r="I63" s="37" t="s">
        <v>128</v>
      </c>
      <c r="J63" s="34" t="s">
        <v>109</v>
      </c>
      <c r="K63" s="94">
        <v>14.4</v>
      </c>
    </row>
    <row r="64" spans="1:14" ht="30" x14ac:dyDescent="0.25">
      <c r="A64" s="32"/>
      <c r="B64" s="38" t="s">
        <v>231</v>
      </c>
      <c r="C64" s="144">
        <v>992</v>
      </c>
      <c r="D64" s="23" t="s">
        <v>22</v>
      </c>
      <c r="E64" s="23">
        <v>13</v>
      </c>
      <c r="F64" s="134" t="s">
        <v>40</v>
      </c>
      <c r="G64" s="136" t="s">
        <v>64</v>
      </c>
      <c r="H64" s="136" t="s">
        <v>23</v>
      </c>
      <c r="I64" s="24" t="s">
        <v>123</v>
      </c>
      <c r="J64" s="23"/>
      <c r="K64" s="94">
        <f>K67</f>
        <v>204.5</v>
      </c>
    </row>
    <row r="65" spans="1:256" x14ac:dyDescent="0.25">
      <c r="A65" s="32"/>
      <c r="B65" s="143" t="s">
        <v>185</v>
      </c>
      <c r="C65" s="144">
        <v>992</v>
      </c>
      <c r="D65" s="23" t="s">
        <v>22</v>
      </c>
      <c r="E65" s="23">
        <v>13</v>
      </c>
      <c r="F65" s="134" t="s">
        <v>40</v>
      </c>
      <c r="G65" s="136" t="s">
        <v>73</v>
      </c>
      <c r="H65" s="136" t="s">
        <v>23</v>
      </c>
      <c r="I65" s="24" t="s">
        <v>123</v>
      </c>
      <c r="J65" s="23"/>
      <c r="K65" s="145">
        <f>K67</f>
        <v>204.5</v>
      </c>
    </row>
    <row r="66" spans="1:256" ht="30" x14ac:dyDescent="0.25">
      <c r="A66" s="32"/>
      <c r="B66" s="143" t="s">
        <v>187</v>
      </c>
      <c r="C66" s="144">
        <v>992</v>
      </c>
      <c r="D66" s="23" t="s">
        <v>22</v>
      </c>
      <c r="E66" s="23">
        <v>13</v>
      </c>
      <c r="F66" s="134" t="s">
        <v>40</v>
      </c>
      <c r="G66" s="136" t="s">
        <v>73</v>
      </c>
      <c r="H66" s="136" t="s">
        <v>23</v>
      </c>
      <c r="I66" s="24" t="s">
        <v>186</v>
      </c>
      <c r="J66" s="23"/>
      <c r="K66" s="145">
        <f>K67</f>
        <v>204.5</v>
      </c>
    </row>
    <row r="67" spans="1:256" x14ac:dyDescent="0.25">
      <c r="A67" s="386"/>
      <c r="B67" s="426" t="s">
        <v>78</v>
      </c>
      <c r="C67" s="328">
        <v>992</v>
      </c>
      <c r="D67" s="329" t="s">
        <v>22</v>
      </c>
      <c r="E67" s="329">
        <v>13</v>
      </c>
      <c r="F67" s="330" t="s">
        <v>40</v>
      </c>
      <c r="G67" s="322" t="s">
        <v>73</v>
      </c>
      <c r="H67" s="322" t="s">
        <v>23</v>
      </c>
      <c r="I67" s="331" t="s">
        <v>186</v>
      </c>
      <c r="J67" s="329" t="s">
        <v>79</v>
      </c>
      <c r="K67" s="317">
        <v>204.5</v>
      </c>
      <c r="L67" s="427"/>
    </row>
    <row r="68" spans="1:256" s="58" customFormat="1" x14ac:dyDescent="0.25">
      <c r="A68" s="386"/>
      <c r="B68" s="426" t="s">
        <v>51</v>
      </c>
      <c r="C68" s="328">
        <v>992</v>
      </c>
      <c r="D68" s="329" t="s">
        <v>22</v>
      </c>
      <c r="E68" s="329" t="s">
        <v>40</v>
      </c>
      <c r="F68" s="330" t="s">
        <v>77</v>
      </c>
      <c r="G68" s="322" t="s">
        <v>73</v>
      </c>
      <c r="H68" s="322" t="s">
        <v>23</v>
      </c>
      <c r="I68" s="331" t="s">
        <v>123</v>
      </c>
      <c r="J68" s="329"/>
      <c r="K68" s="317">
        <f>K69</f>
        <v>5715.4</v>
      </c>
      <c r="L68" s="427"/>
      <c r="M68" s="198"/>
      <c r="N68" s="198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  <c r="CD68" s="59"/>
      <c r="CE68" s="59"/>
      <c r="CF68" s="59"/>
      <c r="CG68" s="59"/>
      <c r="CH68" s="59"/>
      <c r="CI68" s="59"/>
      <c r="CJ68" s="59"/>
      <c r="CK68" s="59"/>
      <c r="CL68" s="59"/>
      <c r="CM68" s="59"/>
      <c r="CN68" s="59"/>
      <c r="CO68" s="59"/>
      <c r="CP68" s="59"/>
      <c r="CQ68" s="59"/>
      <c r="CR68" s="59"/>
      <c r="CS68" s="59"/>
      <c r="CT68" s="59"/>
      <c r="CU68" s="59"/>
      <c r="CV68" s="59"/>
      <c r="CW68" s="59"/>
      <c r="CX68" s="59"/>
      <c r="CY68" s="59"/>
      <c r="CZ68" s="59"/>
      <c r="DA68" s="59"/>
      <c r="DB68" s="59"/>
      <c r="DC68" s="59"/>
      <c r="DD68" s="59"/>
      <c r="DE68" s="59"/>
      <c r="DF68" s="59"/>
      <c r="DG68" s="59"/>
      <c r="DH68" s="59"/>
      <c r="DI68" s="59"/>
      <c r="DJ68" s="59"/>
      <c r="DK68" s="59"/>
      <c r="DL68" s="59"/>
      <c r="DM68" s="59"/>
      <c r="DN68" s="59"/>
      <c r="DO68" s="59"/>
      <c r="DP68" s="59"/>
      <c r="DQ68" s="59"/>
      <c r="DR68" s="59"/>
      <c r="DS68" s="59"/>
      <c r="DT68" s="59"/>
      <c r="DU68" s="59"/>
      <c r="DV68" s="59"/>
      <c r="DW68" s="59"/>
      <c r="DX68" s="59"/>
      <c r="DY68" s="59"/>
      <c r="DZ68" s="59"/>
      <c r="EA68" s="59"/>
      <c r="EB68" s="59"/>
      <c r="EC68" s="59"/>
      <c r="ED68" s="59"/>
      <c r="EE68" s="59"/>
      <c r="EF68" s="59"/>
      <c r="EG68" s="59"/>
      <c r="EH68" s="59"/>
      <c r="EI68" s="59"/>
      <c r="EJ68" s="59"/>
      <c r="EK68" s="59"/>
      <c r="EL68" s="59"/>
      <c r="EM68" s="59"/>
      <c r="EN68" s="59"/>
      <c r="EO68" s="59"/>
      <c r="EP68" s="59"/>
      <c r="EQ68" s="59"/>
      <c r="ER68" s="59"/>
      <c r="ES68" s="59"/>
      <c r="ET68" s="59"/>
      <c r="EU68" s="59"/>
      <c r="EV68" s="59"/>
      <c r="EW68" s="59"/>
      <c r="EX68" s="59"/>
      <c r="EY68" s="59"/>
      <c r="EZ68" s="59"/>
      <c r="FA68" s="59"/>
      <c r="FB68" s="59"/>
      <c r="FC68" s="59"/>
      <c r="FD68" s="59"/>
      <c r="FE68" s="59"/>
      <c r="FF68" s="59"/>
      <c r="FG68" s="59"/>
      <c r="FH68" s="59"/>
      <c r="FI68" s="59"/>
      <c r="FJ68" s="59"/>
      <c r="FK68" s="59"/>
      <c r="FL68" s="59"/>
      <c r="FM68" s="59"/>
      <c r="FN68" s="59"/>
      <c r="FO68" s="59"/>
      <c r="FP68" s="59"/>
      <c r="FQ68" s="59"/>
      <c r="FR68" s="59"/>
      <c r="FS68" s="59"/>
      <c r="FT68" s="59"/>
      <c r="FU68" s="59"/>
      <c r="FV68" s="59"/>
      <c r="FW68" s="59"/>
      <c r="FX68" s="59"/>
      <c r="FY68" s="59"/>
      <c r="FZ68" s="59"/>
      <c r="GA68" s="59"/>
      <c r="GB68" s="59"/>
      <c r="GC68" s="59"/>
      <c r="GD68" s="59"/>
      <c r="GE68" s="59"/>
      <c r="GF68" s="59"/>
      <c r="GG68" s="59"/>
      <c r="GH68" s="59"/>
      <c r="GI68" s="59"/>
      <c r="GJ68" s="59"/>
      <c r="GK68" s="59"/>
      <c r="GL68" s="59"/>
      <c r="GM68" s="59"/>
      <c r="GN68" s="59"/>
      <c r="GO68" s="59"/>
      <c r="GP68" s="59"/>
      <c r="GQ68" s="59"/>
      <c r="GR68" s="59"/>
      <c r="GS68" s="59"/>
      <c r="GT68" s="59"/>
      <c r="GU68" s="59"/>
      <c r="GV68" s="59"/>
      <c r="GW68" s="59"/>
      <c r="GX68" s="59"/>
      <c r="GY68" s="59"/>
      <c r="GZ68" s="59"/>
      <c r="HA68" s="59"/>
      <c r="HB68" s="59"/>
      <c r="HC68" s="59"/>
      <c r="HD68" s="59"/>
      <c r="HE68" s="59"/>
      <c r="HF68" s="59"/>
      <c r="HG68" s="59"/>
      <c r="HH68" s="59"/>
      <c r="HI68" s="59"/>
      <c r="HJ68" s="59"/>
      <c r="HK68" s="59"/>
      <c r="HL68" s="59"/>
      <c r="HM68" s="59"/>
      <c r="HN68" s="59"/>
      <c r="HO68" s="59"/>
      <c r="HP68" s="59"/>
      <c r="HQ68" s="59"/>
      <c r="HR68" s="59"/>
      <c r="HS68" s="59"/>
      <c r="HT68" s="59"/>
      <c r="HU68" s="59"/>
      <c r="HV68" s="59"/>
      <c r="HW68" s="59"/>
      <c r="HX68" s="59"/>
      <c r="HY68" s="59"/>
      <c r="HZ68" s="59"/>
      <c r="IA68" s="59"/>
      <c r="IB68" s="59"/>
      <c r="IC68" s="59"/>
      <c r="ID68" s="59"/>
      <c r="IE68" s="59"/>
      <c r="IF68" s="59"/>
      <c r="IG68" s="59"/>
      <c r="IH68" s="59"/>
      <c r="II68" s="59"/>
      <c r="IJ68" s="59"/>
      <c r="IK68" s="59"/>
      <c r="IL68" s="59"/>
      <c r="IM68" s="59"/>
      <c r="IN68" s="59"/>
      <c r="IO68" s="59"/>
      <c r="IP68" s="59"/>
      <c r="IQ68" s="59"/>
      <c r="IR68" s="59"/>
      <c r="IS68" s="59"/>
      <c r="IT68" s="59"/>
      <c r="IU68" s="59"/>
      <c r="IV68" s="59"/>
    </row>
    <row r="69" spans="1:256" x14ac:dyDescent="0.25">
      <c r="A69" s="386"/>
      <c r="B69" s="426" t="s">
        <v>174</v>
      </c>
      <c r="C69" s="328">
        <v>992</v>
      </c>
      <c r="D69" s="329" t="s">
        <v>22</v>
      </c>
      <c r="E69" s="329" t="s">
        <v>40</v>
      </c>
      <c r="F69" s="330" t="s">
        <v>77</v>
      </c>
      <c r="G69" s="322" t="s">
        <v>73</v>
      </c>
      <c r="H69" s="322" t="s">
        <v>23</v>
      </c>
      <c r="I69" s="331" t="s">
        <v>175</v>
      </c>
      <c r="J69" s="329"/>
      <c r="K69" s="317">
        <f>K70</f>
        <v>5715.4</v>
      </c>
      <c r="L69" s="427"/>
    </row>
    <row r="70" spans="1:256" x14ac:dyDescent="0.25">
      <c r="A70" s="386"/>
      <c r="B70" s="429" t="s">
        <v>493</v>
      </c>
      <c r="C70" s="430">
        <v>992</v>
      </c>
      <c r="D70" s="431" t="s">
        <v>22</v>
      </c>
      <c r="E70" s="431" t="s">
        <v>40</v>
      </c>
      <c r="F70" s="432" t="s">
        <v>77</v>
      </c>
      <c r="G70" s="433" t="s">
        <v>73</v>
      </c>
      <c r="H70" s="433" t="s">
        <v>23</v>
      </c>
      <c r="I70" s="434" t="s">
        <v>175</v>
      </c>
      <c r="J70" s="431" t="s">
        <v>81</v>
      </c>
      <c r="K70" s="496">
        <v>5715.4</v>
      </c>
      <c r="L70" s="427">
        <v>26.8</v>
      </c>
    </row>
    <row r="71" spans="1:256" s="58" customFormat="1" ht="14.25" x14ac:dyDescent="0.2">
      <c r="A71" s="51"/>
      <c r="B71" s="52" t="s">
        <v>34</v>
      </c>
      <c r="C71" s="53">
        <v>992</v>
      </c>
      <c r="D71" s="54" t="s">
        <v>24</v>
      </c>
      <c r="E71" s="54" t="s">
        <v>23</v>
      </c>
      <c r="F71" s="55"/>
      <c r="G71" s="56"/>
      <c r="H71" s="56"/>
      <c r="I71" s="57"/>
      <c r="J71" s="54"/>
      <c r="K71" s="93">
        <f>K76</f>
        <v>243</v>
      </c>
      <c r="L71" s="202"/>
      <c r="M71" s="203"/>
      <c r="N71" s="203"/>
    </row>
    <row r="72" spans="1:256" x14ac:dyDescent="0.25">
      <c r="A72" s="32"/>
      <c r="B72" s="62" t="s">
        <v>10</v>
      </c>
      <c r="C72" s="33">
        <v>992</v>
      </c>
      <c r="D72" s="263" t="s">
        <v>24</v>
      </c>
      <c r="E72" s="263" t="s">
        <v>26</v>
      </c>
      <c r="F72" s="35"/>
      <c r="G72" s="36"/>
      <c r="H72" s="36"/>
      <c r="I72" s="37"/>
      <c r="J72" s="263"/>
      <c r="K72" s="145">
        <f>K71</f>
        <v>243</v>
      </c>
    </row>
    <row r="73" spans="1:256" x14ac:dyDescent="0.25">
      <c r="A73" s="32"/>
      <c r="B73" s="62" t="s">
        <v>56</v>
      </c>
      <c r="C73" s="33">
        <v>992</v>
      </c>
      <c r="D73" s="34" t="s">
        <v>24</v>
      </c>
      <c r="E73" s="34" t="s">
        <v>26</v>
      </c>
      <c r="F73" s="35" t="s">
        <v>77</v>
      </c>
      <c r="G73" s="36" t="s">
        <v>64</v>
      </c>
      <c r="H73" s="36" t="s">
        <v>23</v>
      </c>
      <c r="I73" s="37" t="s">
        <v>65</v>
      </c>
      <c r="J73" s="34"/>
      <c r="K73" s="94">
        <f>K71</f>
        <v>243</v>
      </c>
    </row>
    <row r="74" spans="1:256" x14ac:dyDescent="0.25">
      <c r="A74" s="32"/>
      <c r="B74" s="62" t="s">
        <v>165</v>
      </c>
      <c r="C74" s="33">
        <v>992</v>
      </c>
      <c r="D74" s="34" t="s">
        <v>24</v>
      </c>
      <c r="E74" s="34" t="s">
        <v>26</v>
      </c>
      <c r="F74" s="35" t="s">
        <v>77</v>
      </c>
      <c r="G74" s="36" t="s">
        <v>73</v>
      </c>
      <c r="H74" s="36" t="s">
        <v>23</v>
      </c>
      <c r="I74" s="37" t="s">
        <v>65</v>
      </c>
      <c r="J74" s="34"/>
      <c r="K74" s="94">
        <f>K71</f>
        <v>243</v>
      </c>
    </row>
    <row r="75" spans="1:256" ht="30" x14ac:dyDescent="0.25">
      <c r="A75" s="32"/>
      <c r="B75" s="62" t="s">
        <v>35</v>
      </c>
      <c r="C75" s="33">
        <v>992</v>
      </c>
      <c r="D75" s="34" t="s">
        <v>24</v>
      </c>
      <c r="E75" s="34" t="s">
        <v>26</v>
      </c>
      <c r="F75" s="35" t="s">
        <v>77</v>
      </c>
      <c r="G75" s="36" t="s">
        <v>73</v>
      </c>
      <c r="H75" s="36" t="s">
        <v>23</v>
      </c>
      <c r="I75" s="37" t="s">
        <v>138</v>
      </c>
      <c r="J75" s="34"/>
      <c r="K75" s="94">
        <f>K76</f>
        <v>243</v>
      </c>
    </row>
    <row r="76" spans="1:256" ht="45" x14ac:dyDescent="0.25">
      <c r="A76" s="32"/>
      <c r="B76" s="426" t="s">
        <v>74</v>
      </c>
      <c r="C76" s="328">
        <v>992</v>
      </c>
      <c r="D76" s="329" t="s">
        <v>24</v>
      </c>
      <c r="E76" s="329" t="s">
        <v>26</v>
      </c>
      <c r="F76" s="330" t="s">
        <v>77</v>
      </c>
      <c r="G76" s="322" t="s">
        <v>73</v>
      </c>
      <c r="H76" s="322" t="s">
        <v>23</v>
      </c>
      <c r="I76" s="331" t="s">
        <v>138</v>
      </c>
      <c r="J76" s="329" t="s">
        <v>75</v>
      </c>
      <c r="K76" s="495">
        <v>243</v>
      </c>
    </row>
    <row r="77" spans="1:256" s="58" customFormat="1" ht="14.25" x14ac:dyDescent="0.2">
      <c r="A77" s="51"/>
      <c r="B77" s="65" t="s">
        <v>11</v>
      </c>
      <c r="C77" s="53">
        <v>992</v>
      </c>
      <c r="D77" s="54" t="s">
        <v>26</v>
      </c>
      <c r="E77" s="54" t="s">
        <v>23</v>
      </c>
      <c r="F77" s="55"/>
      <c r="G77" s="56"/>
      <c r="H77" s="56"/>
      <c r="I77" s="57"/>
      <c r="J77" s="54"/>
      <c r="K77" s="93">
        <f>K78+K88</f>
        <v>64.599999999999994</v>
      </c>
      <c r="L77" s="202"/>
      <c r="M77" s="203"/>
      <c r="N77" s="203"/>
    </row>
    <row r="78" spans="1:256" ht="30" x14ac:dyDescent="0.25">
      <c r="A78" s="32"/>
      <c r="B78" s="38" t="s">
        <v>12</v>
      </c>
      <c r="C78" s="33">
        <v>992</v>
      </c>
      <c r="D78" s="263" t="s">
        <v>26</v>
      </c>
      <c r="E78" s="263" t="s">
        <v>27</v>
      </c>
      <c r="F78" s="35"/>
      <c r="G78" s="36"/>
      <c r="H78" s="36"/>
      <c r="I78" s="37"/>
      <c r="J78" s="263"/>
      <c r="K78" s="94">
        <f>K82+K83</f>
        <v>44.6</v>
      </c>
    </row>
    <row r="79" spans="1:256" ht="30" x14ac:dyDescent="0.25">
      <c r="A79" s="32"/>
      <c r="B79" s="38" t="s">
        <v>164</v>
      </c>
      <c r="C79" s="33">
        <v>992</v>
      </c>
      <c r="D79" s="34" t="s">
        <v>26</v>
      </c>
      <c r="E79" s="34" t="s">
        <v>27</v>
      </c>
      <c r="F79" s="35" t="s">
        <v>30</v>
      </c>
      <c r="G79" s="36" t="s">
        <v>64</v>
      </c>
      <c r="H79" s="36" t="s">
        <v>23</v>
      </c>
      <c r="I79" s="37" t="s">
        <v>123</v>
      </c>
      <c r="J79" s="34"/>
      <c r="K79" s="94">
        <f>K80</f>
        <v>44.6</v>
      </c>
    </row>
    <row r="80" spans="1:256" ht="30" x14ac:dyDescent="0.25">
      <c r="A80" s="32"/>
      <c r="B80" s="38" t="s">
        <v>517</v>
      </c>
      <c r="C80" s="33">
        <v>992</v>
      </c>
      <c r="D80" s="34" t="s">
        <v>26</v>
      </c>
      <c r="E80" s="34" t="s">
        <v>27</v>
      </c>
      <c r="F80" s="35" t="s">
        <v>30</v>
      </c>
      <c r="G80" s="36" t="s">
        <v>73</v>
      </c>
      <c r="H80" s="36" t="s">
        <v>23</v>
      </c>
      <c r="I80" s="37" t="s">
        <v>123</v>
      </c>
      <c r="J80" s="34"/>
      <c r="K80" s="94">
        <f>K82+K83</f>
        <v>44.6</v>
      </c>
    </row>
    <row r="81" spans="1:14" ht="30" x14ac:dyDescent="0.25">
      <c r="A81" s="32"/>
      <c r="B81" s="62" t="s">
        <v>494</v>
      </c>
      <c r="C81" s="33">
        <v>992</v>
      </c>
      <c r="D81" s="34" t="s">
        <v>26</v>
      </c>
      <c r="E81" s="34" t="s">
        <v>27</v>
      </c>
      <c r="F81" s="35" t="s">
        <v>30</v>
      </c>
      <c r="G81" s="36" t="s">
        <v>73</v>
      </c>
      <c r="H81" s="36" t="s">
        <v>23</v>
      </c>
      <c r="I81" s="37" t="s">
        <v>139</v>
      </c>
      <c r="J81" s="34"/>
      <c r="K81" s="94">
        <f>K82</f>
        <v>34.6</v>
      </c>
    </row>
    <row r="82" spans="1:14" ht="45" x14ac:dyDescent="0.25">
      <c r="A82" s="32"/>
      <c r="B82" s="426" t="s">
        <v>74</v>
      </c>
      <c r="C82" s="328">
        <v>992</v>
      </c>
      <c r="D82" s="329" t="s">
        <v>26</v>
      </c>
      <c r="E82" s="329" t="s">
        <v>27</v>
      </c>
      <c r="F82" s="330" t="s">
        <v>30</v>
      </c>
      <c r="G82" s="322" t="s">
        <v>73</v>
      </c>
      <c r="H82" s="322" t="s">
        <v>23</v>
      </c>
      <c r="I82" s="331" t="s">
        <v>139</v>
      </c>
      <c r="J82" s="329" t="s">
        <v>75</v>
      </c>
      <c r="K82" s="317">
        <v>34.6</v>
      </c>
    </row>
    <row r="83" spans="1:14" x14ac:dyDescent="0.25">
      <c r="A83" s="141"/>
      <c r="B83" s="428" t="s">
        <v>78</v>
      </c>
      <c r="C83" s="142">
        <v>992</v>
      </c>
      <c r="D83" s="193" t="s">
        <v>26</v>
      </c>
      <c r="E83" s="193" t="s">
        <v>27</v>
      </c>
      <c r="F83" s="371" t="s">
        <v>30</v>
      </c>
      <c r="G83" s="372" t="s">
        <v>73</v>
      </c>
      <c r="H83" s="372" t="s">
        <v>23</v>
      </c>
      <c r="I83" s="220" t="s">
        <v>139</v>
      </c>
      <c r="J83" s="193" t="s">
        <v>79</v>
      </c>
      <c r="K83" s="195">
        <v>10</v>
      </c>
    </row>
    <row r="84" spans="1:14" x14ac:dyDescent="0.25">
      <c r="A84" s="32"/>
      <c r="B84" s="423" t="s">
        <v>13</v>
      </c>
      <c r="C84" s="33">
        <v>992</v>
      </c>
      <c r="D84" s="263" t="s">
        <v>26</v>
      </c>
      <c r="E84" s="263" t="s">
        <v>45</v>
      </c>
      <c r="F84" s="263"/>
      <c r="G84" s="263"/>
      <c r="H84" s="263"/>
      <c r="I84" s="263"/>
      <c r="J84" s="263"/>
      <c r="K84" s="94">
        <f>K88</f>
        <v>20</v>
      </c>
    </row>
    <row r="85" spans="1:14" s="58" customFormat="1" ht="30" x14ac:dyDescent="0.25">
      <c r="A85" s="32"/>
      <c r="B85" s="38" t="s">
        <v>164</v>
      </c>
      <c r="C85" s="33">
        <v>992</v>
      </c>
      <c r="D85" s="34" t="s">
        <v>26</v>
      </c>
      <c r="E85" s="34" t="s">
        <v>45</v>
      </c>
      <c r="F85" s="35" t="s">
        <v>30</v>
      </c>
      <c r="G85" s="36" t="s">
        <v>64</v>
      </c>
      <c r="H85" s="36" t="s">
        <v>23</v>
      </c>
      <c r="I85" s="37" t="s">
        <v>123</v>
      </c>
      <c r="J85" s="34"/>
      <c r="K85" s="94">
        <f>K88</f>
        <v>20</v>
      </c>
      <c r="L85" s="202"/>
      <c r="M85" s="203"/>
      <c r="N85" s="203"/>
    </row>
    <row r="86" spans="1:14" x14ac:dyDescent="0.25">
      <c r="A86" s="32"/>
      <c r="B86" s="67" t="s">
        <v>91</v>
      </c>
      <c r="C86" s="33">
        <v>992</v>
      </c>
      <c r="D86" s="34" t="s">
        <v>26</v>
      </c>
      <c r="E86" s="137" t="s">
        <v>45</v>
      </c>
      <c r="F86" s="138" t="s">
        <v>30</v>
      </c>
      <c r="G86" s="139" t="s">
        <v>86</v>
      </c>
      <c r="H86" s="139" t="s">
        <v>23</v>
      </c>
      <c r="I86" s="140" t="s">
        <v>123</v>
      </c>
      <c r="J86" s="34"/>
      <c r="K86" s="94">
        <f>K88</f>
        <v>20</v>
      </c>
    </row>
    <row r="87" spans="1:14" s="186" customFormat="1" x14ac:dyDescent="0.25">
      <c r="A87" s="184"/>
      <c r="B87" s="185" t="s">
        <v>511</v>
      </c>
      <c r="C87" s="33">
        <v>992</v>
      </c>
      <c r="D87" s="34" t="s">
        <v>26</v>
      </c>
      <c r="E87" s="34" t="s">
        <v>45</v>
      </c>
      <c r="F87" s="35" t="s">
        <v>30</v>
      </c>
      <c r="G87" s="36" t="s">
        <v>86</v>
      </c>
      <c r="H87" s="36" t="s">
        <v>23</v>
      </c>
      <c r="I87" s="37" t="s">
        <v>140</v>
      </c>
      <c r="J87" s="34"/>
      <c r="K87" s="94">
        <f>K88</f>
        <v>20</v>
      </c>
      <c r="L87" s="197"/>
      <c r="M87" s="207"/>
      <c r="N87" s="207"/>
    </row>
    <row r="88" spans="1:14" s="186" customFormat="1" ht="30" x14ac:dyDescent="0.25">
      <c r="A88" s="184"/>
      <c r="B88" s="261" t="s">
        <v>104</v>
      </c>
      <c r="C88" s="33">
        <v>992</v>
      </c>
      <c r="D88" s="34" t="s">
        <v>26</v>
      </c>
      <c r="E88" s="34" t="s">
        <v>45</v>
      </c>
      <c r="F88" s="35" t="s">
        <v>30</v>
      </c>
      <c r="G88" s="36" t="s">
        <v>86</v>
      </c>
      <c r="H88" s="36" t="s">
        <v>23</v>
      </c>
      <c r="I88" s="37" t="s">
        <v>140</v>
      </c>
      <c r="J88" s="34" t="s">
        <v>105</v>
      </c>
      <c r="K88" s="94">
        <v>20</v>
      </c>
      <c r="L88" s="197"/>
      <c r="M88" s="207"/>
      <c r="N88" s="207"/>
    </row>
    <row r="89" spans="1:14" s="189" customFormat="1" ht="14.25" x14ac:dyDescent="0.2">
      <c r="A89" s="187"/>
      <c r="B89" s="188" t="s">
        <v>14</v>
      </c>
      <c r="C89" s="53">
        <v>992</v>
      </c>
      <c r="D89" s="54" t="s">
        <v>25</v>
      </c>
      <c r="E89" s="54" t="s">
        <v>23</v>
      </c>
      <c r="F89" s="55"/>
      <c r="G89" s="56"/>
      <c r="H89" s="56"/>
      <c r="I89" s="57"/>
      <c r="J89" s="54"/>
      <c r="K89" s="93">
        <f>K90+K95+K101</f>
        <v>5641.6</v>
      </c>
      <c r="L89" s="208"/>
      <c r="M89" s="209"/>
      <c r="N89" s="210"/>
    </row>
    <row r="90" spans="1:14" x14ac:dyDescent="0.25">
      <c r="A90" s="32"/>
      <c r="B90" s="38" t="s">
        <v>93</v>
      </c>
      <c r="C90" s="33">
        <v>992</v>
      </c>
      <c r="D90" s="263" t="s">
        <v>25</v>
      </c>
      <c r="E90" s="263" t="s">
        <v>27</v>
      </c>
      <c r="F90" s="35"/>
      <c r="G90" s="36"/>
      <c r="H90" s="36"/>
      <c r="I90" s="37"/>
      <c r="J90" s="263"/>
      <c r="K90" s="94">
        <f>K94</f>
        <v>5446.6</v>
      </c>
    </row>
    <row r="91" spans="1:14" ht="45" x14ac:dyDescent="0.25">
      <c r="A91" s="32"/>
      <c r="B91" s="38" t="s">
        <v>167</v>
      </c>
      <c r="C91" s="33">
        <v>992</v>
      </c>
      <c r="D91" s="34" t="s">
        <v>25</v>
      </c>
      <c r="E91" s="34" t="s">
        <v>27</v>
      </c>
      <c r="F91" s="35" t="s">
        <v>25</v>
      </c>
      <c r="G91" s="36" t="s">
        <v>64</v>
      </c>
      <c r="H91" s="36" t="s">
        <v>23</v>
      </c>
      <c r="I91" s="37" t="s">
        <v>123</v>
      </c>
      <c r="J91" s="34"/>
      <c r="K91" s="94">
        <f>K92</f>
        <v>5446.6</v>
      </c>
    </row>
    <row r="92" spans="1:14" x14ac:dyDescent="0.25">
      <c r="A92" s="32"/>
      <c r="B92" s="67" t="s">
        <v>369</v>
      </c>
      <c r="C92" s="33">
        <v>992</v>
      </c>
      <c r="D92" s="34" t="s">
        <v>25</v>
      </c>
      <c r="E92" s="34" t="s">
        <v>27</v>
      </c>
      <c r="F92" s="35" t="s">
        <v>25</v>
      </c>
      <c r="G92" s="36" t="s">
        <v>73</v>
      </c>
      <c r="H92" s="36" t="s">
        <v>23</v>
      </c>
      <c r="I92" s="37" t="s">
        <v>123</v>
      </c>
      <c r="J92" s="34"/>
      <c r="K92" s="94">
        <f>K93</f>
        <v>5446.6</v>
      </c>
    </row>
    <row r="93" spans="1:14" x14ac:dyDescent="0.25">
      <c r="A93" s="32"/>
      <c r="B93" s="38" t="s">
        <v>168</v>
      </c>
      <c r="C93" s="33">
        <v>992</v>
      </c>
      <c r="D93" s="34" t="s">
        <v>25</v>
      </c>
      <c r="E93" s="34" t="s">
        <v>27</v>
      </c>
      <c r="F93" s="35" t="s">
        <v>25</v>
      </c>
      <c r="G93" s="36" t="s">
        <v>73</v>
      </c>
      <c r="H93" s="36" t="s">
        <v>23</v>
      </c>
      <c r="I93" s="37" t="s">
        <v>124</v>
      </c>
      <c r="J93" s="34"/>
      <c r="K93" s="94">
        <f>K94</f>
        <v>5446.6</v>
      </c>
    </row>
    <row r="94" spans="1:14" x14ac:dyDescent="0.25">
      <c r="A94" s="386"/>
      <c r="B94" s="428" t="s">
        <v>78</v>
      </c>
      <c r="C94" s="328">
        <v>992</v>
      </c>
      <c r="D94" s="329" t="s">
        <v>25</v>
      </c>
      <c r="E94" s="329" t="s">
        <v>27</v>
      </c>
      <c r="F94" s="330" t="s">
        <v>25</v>
      </c>
      <c r="G94" s="322" t="s">
        <v>73</v>
      </c>
      <c r="H94" s="322" t="s">
        <v>23</v>
      </c>
      <c r="I94" s="331" t="s">
        <v>124</v>
      </c>
      <c r="J94" s="329" t="s">
        <v>79</v>
      </c>
      <c r="K94" s="317">
        <v>5446.6</v>
      </c>
      <c r="L94" s="427"/>
    </row>
    <row r="95" spans="1:14" x14ac:dyDescent="0.25">
      <c r="A95" s="32"/>
      <c r="B95" s="52" t="s">
        <v>94</v>
      </c>
      <c r="C95" s="53">
        <v>992</v>
      </c>
      <c r="D95" s="54" t="s">
        <v>25</v>
      </c>
      <c r="E95" s="54" t="s">
        <v>95</v>
      </c>
      <c r="F95" s="55"/>
      <c r="G95" s="56"/>
      <c r="H95" s="56"/>
      <c r="I95" s="57"/>
      <c r="J95" s="54"/>
      <c r="K95" s="93">
        <f>K99</f>
        <v>185</v>
      </c>
    </row>
    <row r="96" spans="1:14" ht="30" x14ac:dyDescent="0.25">
      <c r="A96" s="32"/>
      <c r="B96" s="67" t="s">
        <v>148</v>
      </c>
      <c r="C96" s="33">
        <v>992</v>
      </c>
      <c r="D96" s="34" t="s">
        <v>25</v>
      </c>
      <c r="E96" s="34" t="s">
        <v>95</v>
      </c>
      <c r="F96" s="35" t="s">
        <v>96</v>
      </c>
      <c r="G96" s="36" t="s">
        <v>64</v>
      </c>
      <c r="H96" s="36" t="s">
        <v>23</v>
      </c>
      <c r="I96" s="37" t="s">
        <v>123</v>
      </c>
      <c r="J96" s="34"/>
      <c r="K96" s="94">
        <f>K99</f>
        <v>185</v>
      </c>
    </row>
    <row r="97" spans="1:14" x14ac:dyDescent="0.25">
      <c r="A97" s="32"/>
      <c r="B97" s="66" t="s">
        <v>481</v>
      </c>
      <c r="C97" s="33">
        <v>992</v>
      </c>
      <c r="D97" s="34" t="s">
        <v>25</v>
      </c>
      <c r="E97" s="34" t="s">
        <v>95</v>
      </c>
      <c r="F97" s="35" t="s">
        <v>96</v>
      </c>
      <c r="G97" s="36" t="s">
        <v>66</v>
      </c>
      <c r="H97" s="36" t="s">
        <v>23</v>
      </c>
      <c r="I97" s="37" t="s">
        <v>123</v>
      </c>
      <c r="J97" s="34"/>
      <c r="K97" s="94">
        <f>K99</f>
        <v>185</v>
      </c>
    </row>
    <row r="98" spans="1:14" x14ac:dyDescent="0.25">
      <c r="A98" s="32"/>
      <c r="B98" s="68" t="s">
        <v>55</v>
      </c>
      <c r="C98" s="33">
        <v>992</v>
      </c>
      <c r="D98" s="34" t="s">
        <v>25</v>
      </c>
      <c r="E98" s="34" t="s">
        <v>95</v>
      </c>
      <c r="F98" s="35" t="s">
        <v>96</v>
      </c>
      <c r="G98" s="36" t="s">
        <v>66</v>
      </c>
      <c r="H98" s="36" t="s">
        <v>23</v>
      </c>
      <c r="I98" s="37" t="s">
        <v>130</v>
      </c>
      <c r="J98" s="34"/>
      <c r="K98" s="94">
        <f>K99</f>
        <v>185</v>
      </c>
    </row>
    <row r="99" spans="1:14" x14ac:dyDescent="0.25">
      <c r="A99" s="141"/>
      <c r="B99" s="68" t="s">
        <v>78</v>
      </c>
      <c r="C99" s="142">
        <v>992</v>
      </c>
      <c r="D99" s="193" t="s">
        <v>25</v>
      </c>
      <c r="E99" s="193" t="s">
        <v>95</v>
      </c>
      <c r="F99" s="371" t="s">
        <v>96</v>
      </c>
      <c r="G99" s="372" t="s">
        <v>66</v>
      </c>
      <c r="H99" s="372" t="s">
        <v>23</v>
      </c>
      <c r="I99" s="220" t="s">
        <v>130</v>
      </c>
      <c r="J99" s="193" t="s">
        <v>79</v>
      </c>
      <c r="K99" s="195">
        <v>185</v>
      </c>
    </row>
    <row r="100" spans="1:14" ht="27" customHeight="1" x14ac:dyDescent="0.25">
      <c r="A100" s="32"/>
      <c r="B100" s="423" t="s">
        <v>518</v>
      </c>
      <c r="C100" s="33">
        <v>992</v>
      </c>
      <c r="D100" s="263" t="s">
        <v>25</v>
      </c>
      <c r="E100" s="263" t="s">
        <v>39</v>
      </c>
      <c r="F100" s="263"/>
      <c r="G100" s="263"/>
      <c r="H100" s="263"/>
      <c r="I100" s="263"/>
      <c r="J100" s="263"/>
      <c r="K100" s="94">
        <f>K104</f>
        <v>10</v>
      </c>
    </row>
    <row r="101" spans="1:14" s="58" customFormat="1" ht="30" x14ac:dyDescent="0.25">
      <c r="A101" s="466"/>
      <c r="B101" s="105" t="s">
        <v>459</v>
      </c>
      <c r="C101" s="142">
        <v>992</v>
      </c>
      <c r="D101" s="263" t="s">
        <v>25</v>
      </c>
      <c r="E101" s="263" t="s">
        <v>39</v>
      </c>
      <c r="F101" s="35" t="s">
        <v>92</v>
      </c>
      <c r="G101" s="36" t="s">
        <v>64</v>
      </c>
      <c r="H101" s="36" t="s">
        <v>23</v>
      </c>
      <c r="I101" s="37" t="s">
        <v>123</v>
      </c>
      <c r="J101" s="263"/>
      <c r="K101" s="94">
        <f>K104</f>
        <v>10</v>
      </c>
      <c r="L101" s="245"/>
    </row>
    <row r="102" spans="1:14" x14ac:dyDescent="0.25">
      <c r="A102" s="32"/>
      <c r="B102" s="105" t="s">
        <v>97</v>
      </c>
      <c r="C102" s="142">
        <v>992</v>
      </c>
      <c r="D102" s="263" t="s">
        <v>25</v>
      </c>
      <c r="E102" s="263" t="s">
        <v>39</v>
      </c>
      <c r="F102" s="35" t="s">
        <v>92</v>
      </c>
      <c r="G102" s="36" t="s">
        <v>73</v>
      </c>
      <c r="H102" s="36" t="s">
        <v>23</v>
      </c>
      <c r="I102" s="37" t="s">
        <v>123</v>
      </c>
      <c r="J102" s="263"/>
      <c r="K102" s="94">
        <v>10</v>
      </c>
    </row>
    <row r="103" spans="1:14" ht="30" x14ac:dyDescent="0.25">
      <c r="A103" s="32"/>
      <c r="B103" s="105" t="s">
        <v>482</v>
      </c>
      <c r="C103" s="142">
        <v>992</v>
      </c>
      <c r="D103" s="263" t="s">
        <v>25</v>
      </c>
      <c r="E103" s="263" t="s">
        <v>39</v>
      </c>
      <c r="F103" s="35" t="s">
        <v>92</v>
      </c>
      <c r="G103" s="36" t="s">
        <v>73</v>
      </c>
      <c r="H103" s="36" t="s">
        <v>22</v>
      </c>
      <c r="I103" s="37" t="s">
        <v>141</v>
      </c>
      <c r="J103" s="263"/>
      <c r="K103" s="94">
        <v>10</v>
      </c>
    </row>
    <row r="104" spans="1:14" x14ac:dyDescent="0.25">
      <c r="A104" s="32"/>
      <c r="B104" s="105" t="s">
        <v>78</v>
      </c>
      <c r="C104" s="142">
        <v>992</v>
      </c>
      <c r="D104" s="263" t="s">
        <v>25</v>
      </c>
      <c r="E104" s="263" t="s">
        <v>39</v>
      </c>
      <c r="F104" s="35" t="s">
        <v>92</v>
      </c>
      <c r="G104" s="36" t="s">
        <v>73</v>
      </c>
      <c r="H104" s="36" t="s">
        <v>22</v>
      </c>
      <c r="I104" s="37" t="s">
        <v>141</v>
      </c>
      <c r="J104" s="263" t="s">
        <v>79</v>
      </c>
      <c r="K104" s="94">
        <v>10</v>
      </c>
    </row>
    <row r="105" spans="1:14" s="58" customFormat="1" ht="14.25" x14ac:dyDescent="0.2">
      <c r="A105" s="51"/>
      <c r="B105" s="65" t="s">
        <v>15</v>
      </c>
      <c r="C105" s="53">
        <v>992</v>
      </c>
      <c r="D105" s="54" t="s">
        <v>30</v>
      </c>
      <c r="E105" s="54" t="s">
        <v>23</v>
      </c>
      <c r="F105" s="55"/>
      <c r="G105" s="56"/>
      <c r="H105" s="56"/>
      <c r="I105" s="57"/>
      <c r="J105" s="54"/>
      <c r="K105" s="93">
        <f>K106+K111</f>
        <v>4990.3999999999996</v>
      </c>
      <c r="L105" s="202"/>
      <c r="M105" s="204"/>
      <c r="N105" s="203"/>
    </row>
    <row r="106" spans="1:14" x14ac:dyDescent="0.25">
      <c r="A106" s="32"/>
      <c r="B106" s="38" t="s">
        <v>16</v>
      </c>
      <c r="C106" s="33">
        <v>992</v>
      </c>
      <c r="D106" s="263" t="s">
        <v>30</v>
      </c>
      <c r="E106" s="263" t="s">
        <v>24</v>
      </c>
      <c r="F106" s="35"/>
      <c r="G106" s="36"/>
      <c r="H106" s="36"/>
      <c r="I106" s="37"/>
      <c r="J106" s="263"/>
      <c r="K106" s="94">
        <f>K107</f>
        <v>1083.9000000000001</v>
      </c>
    </row>
    <row r="107" spans="1:14" ht="30" x14ac:dyDescent="0.25">
      <c r="A107" s="32"/>
      <c r="B107" s="38" t="s">
        <v>151</v>
      </c>
      <c r="C107" s="33">
        <v>992</v>
      </c>
      <c r="D107" s="34" t="s">
        <v>30</v>
      </c>
      <c r="E107" s="34" t="s">
        <v>24</v>
      </c>
      <c r="F107" s="35" t="s">
        <v>98</v>
      </c>
      <c r="G107" s="36" t="s">
        <v>64</v>
      </c>
      <c r="H107" s="36" t="s">
        <v>23</v>
      </c>
      <c r="I107" s="37" t="s">
        <v>123</v>
      </c>
      <c r="J107" s="34"/>
      <c r="K107" s="94">
        <f>K110</f>
        <v>1083.9000000000001</v>
      </c>
    </row>
    <row r="108" spans="1:14" x14ac:dyDescent="0.25">
      <c r="A108" s="32"/>
      <c r="B108" s="38" t="s">
        <v>149</v>
      </c>
      <c r="C108" s="33">
        <v>992</v>
      </c>
      <c r="D108" s="34" t="s">
        <v>30</v>
      </c>
      <c r="E108" s="34" t="s">
        <v>24</v>
      </c>
      <c r="F108" s="35" t="s">
        <v>98</v>
      </c>
      <c r="G108" s="36" t="s">
        <v>66</v>
      </c>
      <c r="H108" s="36" t="s">
        <v>23</v>
      </c>
      <c r="I108" s="37" t="s">
        <v>123</v>
      </c>
      <c r="J108" s="34"/>
      <c r="K108" s="94">
        <f>K110</f>
        <v>1083.9000000000001</v>
      </c>
    </row>
    <row r="109" spans="1:14" x14ac:dyDescent="0.25">
      <c r="A109" s="32"/>
      <c r="B109" s="38" t="s">
        <v>46</v>
      </c>
      <c r="C109" s="33">
        <v>992</v>
      </c>
      <c r="D109" s="34" t="s">
        <v>30</v>
      </c>
      <c r="E109" s="34" t="s">
        <v>24</v>
      </c>
      <c r="F109" s="35" t="s">
        <v>98</v>
      </c>
      <c r="G109" s="36" t="s">
        <v>66</v>
      </c>
      <c r="H109" s="36" t="s">
        <v>23</v>
      </c>
      <c r="I109" s="37" t="s">
        <v>142</v>
      </c>
      <c r="J109" s="34"/>
      <c r="K109" s="94">
        <f>K110</f>
        <v>1083.9000000000001</v>
      </c>
    </row>
    <row r="110" spans="1:14" x14ac:dyDescent="0.25">
      <c r="A110" s="32"/>
      <c r="B110" s="436" t="s">
        <v>78</v>
      </c>
      <c r="C110" s="328">
        <v>992</v>
      </c>
      <c r="D110" s="329" t="s">
        <v>30</v>
      </c>
      <c r="E110" s="329" t="s">
        <v>24</v>
      </c>
      <c r="F110" s="330" t="s">
        <v>98</v>
      </c>
      <c r="G110" s="322" t="s">
        <v>66</v>
      </c>
      <c r="H110" s="322" t="s">
        <v>23</v>
      </c>
      <c r="I110" s="331" t="s">
        <v>142</v>
      </c>
      <c r="J110" s="329" t="s">
        <v>79</v>
      </c>
      <c r="K110" s="317">
        <v>1083.9000000000001</v>
      </c>
    </row>
    <row r="111" spans="1:14" s="58" customFormat="1" x14ac:dyDescent="0.25">
      <c r="A111" s="51"/>
      <c r="B111" s="38" t="s">
        <v>17</v>
      </c>
      <c r="C111" s="33">
        <v>992</v>
      </c>
      <c r="D111" s="263" t="s">
        <v>30</v>
      </c>
      <c r="E111" s="263" t="s">
        <v>26</v>
      </c>
      <c r="F111" s="35"/>
      <c r="G111" s="36"/>
      <c r="H111" s="36"/>
      <c r="I111" s="37"/>
      <c r="J111" s="263"/>
      <c r="K111" s="94">
        <f>K115+K118+K121+K123</f>
        <v>3906.5</v>
      </c>
      <c r="L111" s="202"/>
      <c r="M111" s="204"/>
      <c r="N111" s="203"/>
    </row>
    <row r="112" spans="1:14" ht="30" x14ac:dyDescent="0.25">
      <c r="A112" s="32"/>
      <c r="B112" s="38" t="s">
        <v>150</v>
      </c>
      <c r="C112" s="33">
        <v>992</v>
      </c>
      <c r="D112" s="34" t="s">
        <v>30</v>
      </c>
      <c r="E112" s="34" t="s">
        <v>26</v>
      </c>
      <c r="F112" s="35" t="s">
        <v>100</v>
      </c>
      <c r="G112" s="36" t="s">
        <v>64</v>
      </c>
      <c r="H112" s="36" t="s">
        <v>23</v>
      </c>
      <c r="I112" s="37" t="s">
        <v>123</v>
      </c>
      <c r="J112" s="34"/>
      <c r="K112" s="94">
        <f>K113+K116+K119</f>
        <v>3906.5</v>
      </c>
    </row>
    <row r="113" spans="1:21" x14ac:dyDescent="0.25">
      <c r="A113" s="32"/>
      <c r="B113" s="38" t="s">
        <v>101</v>
      </c>
      <c r="C113" s="33">
        <v>992</v>
      </c>
      <c r="D113" s="34" t="s">
        <v>30</v>
      </c>
      <c r="E113" s="34" t="s">
        <v>26</v>
      </c>
      <c r="F113" s="35" t="s">
        <v>100</v>
      </c>
      <c r="G113" s="36" t="s">
        <v>73</v>
      </c>
      <c r="H113" s="36" t="s">
        <v>23</v>
      </c>
      <c r="I113" s="37" t="s">
        <v>123</v>
      </c>
      <c r="J113" s="34"/>
      <c r="K113" s="94">
        <v>840</v>
      </c>
    </row>
    <row r="114" spans="1:21" ht="30" x14ac:dyDescent="0.25">
      <c r="A114" s="32"/>
      <c r="B114" s="62" t="s">
        <v>169</v>
      </c>
      <c r="C114" s="33">
        <v>992</v>
      </c>
      <c r="D114" s="34" t="s">
        <v>30</v>
      </c>
      <c r="E114" s="34" t="s">
        <v>26</v>
      </c>
      <c r="F114" s="35" t="s">
        <v>100</v>
      </c>
      <c r="G114" s="36" t="s">
        <v>73</v>
      </c>
      <c r="H114" s="36" t="s">
        <v>23</v>
      </c>
      <c r="I114" s="37" t="s">
        <v>131</v>
      </c>
      <c r="J114" s="34"/>
      <c r="K114" s="94">
        <f>K115</f>
        <v>840</v>
      </c>
      <c r="U114" s="59" t="s">
        <v>176</v>
      </c>
    </row>
    <row r="115" spans="1:21" x14ac:dyDescent="0.25">
      <c r="A115" s="32"/>
      <c r="B115" s="135" t="s">
        <v>78</v>
      </c>
      <c r="C115" s="144">
        <v>992</v>
      </c>
      <c r="D115" s="23" t="s">
        <v>30</v>
      </c>
      <c r="E115" s="23" t="s">
        <v>26</v>
      </c>
      <c r="F115" s="134" t="s">
        <v>100</v>
      </c>
      <c r="G115" s="136" t="s">
        <v>73</v>
      </c>
      <c r="H115" s="136" t="s">
        <v>23</v>
      </c>
      <c r="I115" s="24" t="s">
        <v>131</v>
      </c>
      <c r="J115" s="23" t="s">
        <v>79</v>
      </c>
      <c r="K115" s="145">
        <v>840</v>
      </c>
    </row>
    <row r="116" spans="1:21" ht="30" x14ac:dyDescent="0.25">
      <c r="A116" s="386"/>
      <c r="B116" s="135" t="s">
        <v>170</v>
      </c>
      <c r="C116" s="144">
        <v>992</v>
      </c>
      <c r="D116" s="23" t="s">
        <v>30</v>
      </c>
      <c r="E116" s="23" t="s">
        <v>26</v>
      </c>
      <c r="F116" s="134" t="s">
        <v>100</v>
      </c>
      <c r="G116" s="136" t="s">
        <v>66</v>
      </c>
      <c r="H116" s="136" t="s">
        <v>23</v>
      </c>
      <c r="I116" s="24" t="s">
        <v>123</v>
      </c>
      <c r="J116" s="23"/>
      <c r="K116" s="145">
        <f>K118</f>
        <v>396.8</v>
      </c>
    </row>
    <row r="117" spans="1:21" x14ac:dyDescent="0.25">
      <c r="A117" s="386"/>
      <c r="B117" s="135" t="s">
        <v>102</v>
      </c>
      <c r="C117" s="144">
        <v>992</v>
      </c>
      <c r="D117" s="23" t="s">
        <v>30</v>
      </c>
      <c r="E117" s="23" t="s">
        <v>26</v>
      </c>
      <c r="F117" s="134" t="s">
        <v>100</v>
      </c>
      <c r="G117" s="136" t="s">
        <v>66</v>
      </c>
      <c r="H117" s="136" t="s">
        <v>23</v>
      </c>
      <c r="I117" s="24" t="s">
        <v>132</v>
      </c>
      <c r="J117" s="23"/>
      <c r="K117" s="145">
        <f>K118</f>
        <v>396.8</v>
      </c>
      <c r="M117" s="59"/>
    </row>
    <row r="118" spans="1:21" x14ac:dyDescent="0.25">
      <c r="A118" s="386"/>
      <c r="B118" s="498" t="s">
        <v>78</v>
      </c>
      <c r="C118" s="430">
        <v>992</v>
      </c>
      <c r="D118" s="431" t="s">
        <v>30</v>
      </c>
      <c r="E118" s="431" t="s">
        <v>26</v>
      </c>
      <c r="F118" s="432" t="s">
        <v>100</v>
      </c>
      <c r="G118" s="433" t="s">
        <v>66</v>
      </c>
      <c r="H118" s="433" t="s">
        <v>23</v>
      </c>
      <c r="I118" s="434" t="s">
        <v>132</v>
      </c>
      <c r="J118" s="431" t="s">
        <v>79</v>
      </c>
      <c r="K118" s="496">
        <v>396.8</v>
      </c>
      <c r="L118" s="497">
        <v>50.8</v>
      </c>
      <c r="N118" s="197"/>
    </row>
    <row r="119" spans="1:21" ht="30" x14ac:dyDescent="0.25">
      <c r="A119" s="32"/>
      <c r="B119" s="143" t="s">
        <v>171</v>
      </c>
      <c r="C119" s="144">
        <v>992</v>
      </c>
      <c r="D119" s="23" t="s">
        <v>30</v>
      </c>
      <c r="E119" s="23" t="s">
        <v>26</v>
      </c>
      <c r="F119" s="134" t="s">
        <v>100</v>
      </c>
      <c r="G119" s="136" t="s">
        <v>90</v>
      </c>
      <c r="H119" s="136" t="s">
        <v>23</v>
      </c>
      <c r="I119" s="24" t="s">
        <v>123</v>
      </c>
      <c r="J119" s="23"/>
      <c r="K119" s="145">
        <f>K121+K123</f>
        <v>2669.7</v>
      </c>
      <c r="M119" s="200"/>
    </row>
    <row r="120" spans="1:21" x14ac:dyDescent="0.25">
      <c r="A120" s="32"/>
      <c r="B120" s="135" t="s">
        <v>103</v>
      </c>
      <c r="C120" s="144">
        <v>992</v>
      </c>
      <c r="D120" s="23" t="s">
        <v>30</v>
      </c>
      <c r="E120" s="23" t="s">
        <v>26</v>
      </c>
      <c r="F120" s="134" t="s">
        <v>100</v>
      </c>
      <c r="G120" s="136" t="s">
        <v>90</v>
      </c>
      <c r="H120" s="136" t="s">
        <v>23</v>
      </c>
      <c r="I120" s="24" t="s">
        <v>133</v>
      </c>
      <c r="J120" s="23"/>
      <c r="K120" s="145">
        <f>K121</f>
        <v>181</v>
      </c>
    </row>
    <row r="121" spans="1:21" x14ac:dyDescent="0.25">
      <c r="A121" s="386"/>
      <c r="B121" s="423" t="s">
        <v>78</v>
      </c>
      <c r="C121" s="328">
        <v>992</v>
      </c>
      <c r="D121" s="329" t="s">
        <v>30</v>
      </c>
      <c r="E121" s="329" t="s">
        <v>26</v>
      </c>
      <c r="F121" s="330" t="s">
        <v>100</v>
      </c>
      <c r="G121" s="322" t="s">
        <v>90</v>
      </c>
      <c r="H121" s="322" t="s">
        <v>23</v>
      </c>
      <c r="I121" s="331" t="s">
        <v>133</v>
      </c>
      <c r="J121" s="329" t="s">
        <v>79</v>
      </c>
      <c r="K121" s="317">
        <v>181</v>
      </c>
      <c r="L121" s="245"/>
    </row>
    <row r="122" spans="1:21" ht="27" customHeight="1" x14ac:dyDescent="0.25">
      <c r="A122" s="386"/>
      <c r="B122" s="423" t="s">
        <v>521</v>
      </c>
      <c r="C122" s="328">
        <v>992</v>
      </c>
      <c r="D122" s="329" t="s">
        <v>30</v>
      </c>
      <c r="E122" s="329" t="s">
        <v>26</v>
      </c>
      <c r="F122" s="322" t="s">
        <v>100</v>
      </c>
      <c r="G122" s="322" t="s">
        <v>90</v>
      </c>
      <c r="H122" s="322" t="s">
        <v>23</v>
      </c>
      <c r="I122" s="322" t="s">
        <v>520</v>
      </c>
      <c r="J122" s="329"/>
      <c r="K122" s="317">
        <f>K123</f>
        <v>2488.6999999999998</v>
      </c>
      <c r="L122" s="245"/>
    </row>
    <row r="123" spans="1:21" x14ac:dyDescent="0.25">
      <c r="A123" s="386"/>
      <c r="B123" s="423" t="s">
        <v>78</v>
      </c>
      <c r="C123" s="328">
        <v>992</v>
      </c>
      <c r="D123" s="329" t="s">
        <v>30</v>
      </c>
      <c r="E123" s="329" t="s">
        <v>26</v>
      </c>
      <c r="F123" s="322" t="s">
        <v>100</v>
      </c>
      <c r="G123" s="322" t="s">
        <v>90</v>
      </c>
      <c r="H123" s="322" t="s">
        <v>23</v>
      </c>
      <c r="I123" s="322" t="s">
        <v>520</v>
      </c>
      <c r="J123" s="329" t="s">
        <v>79</v>
      </c>
      <c r="K123" s="317">
        <v>2488.6999999999998</v>
      </c>
      <c r="L123" s="245"/>
    </row>
    <row r="124" spans="1:21" x14ac:dyDescent="0.25">
      <c r="A124" s="32"/>
      <c r="B124" s="435" t="s">
        <v>483</v>
      </c>
      <c r="C124" s="318">
        <v>992</v>
      </c>
      <c r="D124" s="319" t="s">
        <v>29</v>
      </c>
      <c r="E124" s="319" t="s">
        <v>23</v>
      </c>
      <c r="F124" s="321"/>
      <c r="G124" s="321"/>
      <c r="H124" s="322"/>
      <c r="I124" s="321"/>
      <c r="J124" s="319"/>
      <c r="K124" s="324">
        <f>K125</f>
        <v>9.6999999999999993</v>
      </c>
      <c r="L124" s="245"/>
    </row>
    <row r="125" spans="1:21" x14ac:dyDescent="0.25">
      <c r="A125" s="32"/>
      <c r="B125" s="423" t="s">
        <v>484</v>
      </c>
      <c r="C125" s="328">
        <v>992</v>
      </c>
      <c r="D125" s="329" t="s">
        <v>29</v>
      </c>
      <c r="E125" s="329" t="s">
        <v>29</v>
      </c>
      <c r="F125" s="322"/>
      <c r="G125" s="322"/>
      <c r="H125" s="322"/>
      <c r="I125" s="322"/>
      <c r="J125" s="329"/>
      <c r="K125" s="317">
        <f>K126</f>
        <v>9.6999999999999993</v>
      </c>
      <c r="L125" s="245"/>
    </row>
    <row r="126" spans="1:21" ht="30" x14ac:dyDescent="0.25">
      <c r="A126" s="32"/>
      <c r="B126" s="436" t="s">
        <v>485</v>
      </c>
      <c r="C126" s="328">
        <v>992</v>
      </c>
      <c r="D126" s="329" t="s">
        <v>29</v>
      </c>
      <c r="E126" s="329" t="s">
        <v>29</v>
      </c>
      <c r="F126" s="322" t="s">
        <v>95</v>
      </c>
      <c r="G126" s="322" t="s">
        <v>64</v>
      </c>
      <c r="H126" s="322" t="s">
        <v>23</v>
      </c>
      <c r="I126" s="322" t="s">
        <v>123</v>
      </c>
      <c r="J126" s="329"/>
      <c r="K126" s="317">
        <f>K127</f>
        <v>9.6999999999999993</v>
      </c>
      <c r="L126" s="245"/>
    </row>
    <row r="127" spans="1:21" x14ac:dyDescent="0.25">
      <c r="A127" s="32"/>
      <c r="B127" s="436" t="s">
        <v>486</v>
      </c>
      <c r="C127" s="328">
        <v>992</v>
      </c>
      <c r="D127" s="329" t="s">
        <v>29</v>
      </c>
      <c r="E127" s="329" t="s">
        <v>29</v>
      </c>
      <c r="F127" s="322" t="s">
        <v>95</v>
      </c>
      <c r="G127" s="322" t="s">
        <v>73</v>
      </c>
      <c r="H127" s="322" t="s">
        <v>23</v>
      </c>
      <c r="I127" s="322" t="s">
        <v>123</v>
      </c>
      <c r="J127" s="329"/>
      <c r="K127" s="317">
        <f>K129</f>
        <v>9.6999999999999993</v>
      </c>
      <c r="L127" s="245"/>
    </row>
    <row r="128" spans="1:21" x14ac:dyDescent="0.25">
      <c r="A128" s="32"/>
      <c r="B128" s="436" t="s">
        <v>487</v>
      </c>
      <c r="C128" s="328">
        <v>992</v>
      </c>
      <c r="D128" s="329" t="s">
        <v>29</v>
      </c>
      <c r="E128" s="329" t="s">
        <v>29</v>
      </c>
      <c r="F128" s="322" t="s">
        <v>95</v>
      </c>
      <c r="G128" s="322" t="s">
        <v>73</v>
      </c>
      <c r="H128" s="322" t="s">
        <v>22</v>
      </c>
      <c r="I128" s="322" t="s">
        <v>127</v>
      </c>
      <c r="J128" s="329"/>
      <c r="K128" s="317">
        <f>K129</f>
        <v>9.6999999999999993</v>
      </c>
      <c r="L128" s="245"/>
    </row>
    <row r="129" spans="1:14" x14ac:dyDescent="0.25">
      <c r="A129" s="32"/>
      <c r="B129" s="423" t="s">
        <v>78</v>
      </c>
      <c r="C129" s="328">
        <v>992</v>
      </c>
      <c r="D129" s="329" t="s">
        <v>29</v>
      </c>
      <c r="E129" s="329" t="s">
        <v>29</v>
      </c>
      <c r="F129" s="322" t="s">
        <v>95</v>
      </c>
      <c r="G129" s="322" t="s">
        <v>73</v>
      </c>
      <c r="H129" s="322" t="s">
        <v>22</v>
      </c>
      <c r="I129" s="322" t="s">
        <v>127</v>
      </c>
      <c r="J129" s="329" t="s">
        <v>79</v>
      </c>
      <c r="K129" s="317">
        <v>9.6999999999999993</v>
      </c>
      <c r="L129" s="245"/>
    </row>
    <row r="130" spans="1:14" s="58" customFormat="1" ht="14.25" x14ac:dyDescent="0.2">
      <c r="A130" s="51"/>
      <c r="B130" s="254" t="s">
        <v>18</v>
      </c>
      <c r="C130" s="255">
        <v>992</v>
      </c>
      <c r="D130" s="96" t="s">
        <v>31</v>
      </c>
      <c r="E130" s="96" t="s">
        <v>23</v>
      </c>
      <c r="F130" s="256"/>
      <c r="G130" s="257"/>
      <c r="H130" s="257"/>
      <c r="I130" s="95"/>
      <c r="J130" s="96"/>
      <c r="K130" s="125">
        <f>K131</f>
        <v>5115.8</v>
      </c>
      <c r="L130" s="258"/>
      <c r="M130" s="203"/>
      <c r="N130" s="203"/>
    </row>
    <row r="131" spans="1:14" x14ac:dyDescent="0.25">
      <c r="A131" s="32"/>
      <c r="B131" s="143" t="s">
        <v>19</v>
      </c>
      <c r="C131" s="144">
        <v>992</v>
      </c>
      <c r="D131" s="23" t="s">
        <v>31</v>
      </c>
      <c r="E131" s="23" t="s">
        <v>22</v>
      </c>
      <c r="F131" s="134"/>
      <c r="G131" s="136"/>
      <c r="H131" s="136"/>
      <c r="I131" s="24"/>
      <c r="J131" s="23"/>
      <c r="K131" s="145">
        <f>K136+K139</f>
        <v>5115.8</v>
      </c>
      <c r="L131" s="205"/>
    </row>
    <row r="132" spans="1:14" ht="30" x14ac:dyDescent="0.25">
      <c r="A132" s="32"/>
      <c r="B132" s="259" t="s">
        <v>152</v>
      </c>
      <c r="C132" s="144">
        <v>992</v>
      </c>
      <c r="D132" s="23" t="s">
        <v>31</v>
      </c>
      <c r="E132" s="23" t="s">
        <v>22</v>
      </c>
      <c r="F132" s="134" t="s">
        <v>28</v>
      </c>
      <c r="G132" s="136" t="s">
        <v>64</v>
      </c>
      <c r="H132" s="136" t="s">
        <v>23</v>
      </c>
      <c r="I132" s="24" t="s">
        <v>123</v>
      </c>
      <c r="J132" s="23"/>
      <c r="K132" s="145">
        <f>K136</f>
        <v>5086.2</v>
      </c>
      <c r="L132" s="205"/>
    </row>
    <row r="133" spans="1:14" x14ac:dyDescent="0.25">
      <c r="A133" s="32"/>
      <c r="B133" s="143" t="s">
        <v>172</v>
      </c>
      <c r="C133" s="144">
        <v>992</v>
      </c>
      <c r="D133" s="23" t="s">
        <v>31</v>
      </c>
      <c r="E133" s="23" t="s">
        <v>22</v>
      </c>
      <c r="F133" s="134" t="s">
        <v>28</v>
      </c>
      <c r="G133" s="136" t="s">
        <v>73</v>
      </c>
      <c r="H133" s="136" t="s">
        <v>23</v>
      </c>
      <c r="I133" s="24" t="s">
        <v>123</v>
      </c>
      <c r="J133" s="23"/>
      <c r="K133" s="145">
        <f>K136</f>
        <v>5086.2</v>
      </c>
      <c r="L133" s="205"/>
    </row>
    <row r="134" spans="1:14" x14ac:dyDescent="0.25">
      <c r="A134" s="32"/>
      <c r="B134" s="143" t="s">
        <v>106</v>
      </c>
      <c r="C134" s="144">
        <v>992</v>
      </c>
      <c r="D134" s="23" t="s">
        <v>31</v>
      </c>
      <c r="E134" s="23" t="s">
        <v>22</v>
      </c>
      <c r="F134" s="134" t="s">
        <v>28</v>
      </c>
      <c r="G134" s="136" t="s">
        <v>73</v>
      </c>
      <c r="H134" s="136" t="s">
        <v>30</v>
      </c>
      <c r="I134" s="24" t="s">
        <v>123</v>
      </c>
      <c r="J134" s="23"/>
      <c r="K134" s="145">
        <f>K136</f>
        <v>5086.2</v>
      </c>
      <c r="L134" s="205"/>
    </row>
    <row r="135" spans="1:14" ht="30" x14ac:dyDescent="0.25">
      <c r="A135" s="32"/>
      <c r="B135" s="62" t="s">
        <v>173</v>
      </c>
      <c r="C135" s="33">
        <v>992</v>
      </c>
      <c r="D135" s="34" t="s">
        <v>31</v>
      </c>
      <c r="E135" s="34" t="s">
        <v>22</v>
      </c>
      <c r="F135" s="35" t="s">
        <v>28</v>
      </c>
      <c r="G135" s="36" t="s">
        <v>73</v>
      </c>
      <c r="H135" s="36" t="s">
        <v>30</v>
      </c>
      <c r="I135" s="37" t="s">
        <v>125</v>
      </c>
      <c r="J135" s="34"/>
      <c r="K135" s="94">
        <f>K136</f>
        <v>5086.2</v>
      </c>
    </row>
    <row r="136" spans="1:14" ht="30" x14ac:dyDescent="0.25">
      <c r="A136" s="32"/>
      <c r="B136" s="436" t="s">
        <v>104</v>
      </c>
      <c r="C136" s="328">
        <v>992</v>
      </c>
      <c r="D136" s="329" t="s">
        <v>31</v>
      </c>
      <c r="E136" s="329" t="s">
        <v>22</v>
      </c>
      <c r="F136" s="330" t="s">
        <v>28</v>
      </c>
      <c r="G136" s="322" t="s">
        <v>73</v>
      </c>
      <c r="H136" s="322" t="s">
        <v>30</v>
      </c>
      <c r="I136" s="331" t="s">
        <v>125</v>
      </c>
      <c r="J136" s="329" t="s">
        <v>105</v>
      </c>
      <c r="K136" s="317">
        <v>5086.2</v>
      </c>
      <c r="L136" s="471"/>
    </row>
    <row r="137" spans="1:14" x14ac:dyDescent="0.25">
      <c r="A137" s="32"/>
      <c r="B137" s="436" t="s">
        <v>488</v>
      </c>
      <c r="C137" s="328">
        <v>992</v>
      </c>
      <c r="D137" s="329" t="s">
        <v>31</v>
      </c>
      <c r="E137" s="329" t="s">
        <v>22</v>
      </c>
      <c r="F137" s="330" t="s">
        <v>28</v>
      </c>
      <c r="G137" s="322" t="s">
        <v>73</v>
      </c>
      <c r="H137" s="322" t="s">
        <v>31</v>
      </c>
      <c r="I137" s="331" t="s">
        <v>65</v>
      </c>
      <c r="J137" s="329"/>
      <c r="K137" s="317">
        <f>K139</f>
        <v>29.6</v>
      </c>
    </row>
    <row r="138" spans="1:14" x14ac:dyDescent="0.25">
      <c r="A138" s="32"/>
      <c r="B138" s="436" t="s">
        <v>489</v>
      </c>
      <c r="C138" s="328">
        <v>992</v>
      </c>
      <c r="D138" s="329" t="s">
        <v>31</v>
      </c>
      <c r="E138" s="329" t="s">
        <v>22</v>
      </c>
      <c r="F138" s="330" t="s">
        <v>28</v>
      </c>
      <c r="G138" s="322" t="s">
        <v>73</v>
      </c>
      <c r="H138" s="322" t="s">
        <v>31</v>
      </c>
      <c r="I138" s="331" t="s">
        <v>490</v>
      </c>
      <c r="J138" s="329"/>
      <c r="K138" s="317">
        <f>K139</f>
        <v>29.6</v>
      </c>
    </row>
    <row r="139" spans="1:14" x14ac:dyDescent="0.25">
      <c r="A139" s="32"/>
      <c r="B139" s="423" t="s">
        <v>78</v>
      </c>
      <c r="C139" s="328">
        <v>992</v>
      </c>
      <c r="D139" s="329" t="s">
        <v>31</v>
      </c>
      <c r="E139" s="329" t="s">
        <v>22</v>
      </c>
      <c r="F139" s="330" t="s">
        <v>28</v>
      </c>
      <c r="G139" s="322" t="s">
        <v>73</v>
      </c>
      <c r="H139" s="322" t="s">
        <v>31</v>
      </c>
      <c r="I139" s="331" t="s">
        <v>490</v>
      </c>
      <c r="J139" s="329" t="s">
        <v>79</v>
      </c>
      <c r="K139" s="317">
        <v>29.6</v>
      </c>
    </row>
    <row r="140" spans="1:14" s="58" customFormat="1" x14ac:dyDescent="0.25">
      <c r="A140" s="51"/>
      <c r="B140" s="65" t="s">
        <v>37</v>
      </c>
      <c r="C140" s="53">
        <v>992</v>
      </c>
      <c r="D140" s="54">
        <v>10</v>
      </c>
      <c r="E140" s="54" t="s">
        <v>23</v>
      </c>
      <c r="F140" s="55"/>
      <c r="G140" s="56"/>
      <c r="H140" s="36"/>
      <c r="I140" s="57"/>
      <c r="J140" s="54"/>
      <c r="K140" s="93">
        <f>K141+K146</f>
        <v>441.3</v>
      </c>
      <c r="L140" s="202"/>
      <c r="M140" s="203"/>
      <c r="N140" s="203"/>
    </row>
    <row r="141" spans="1:14" x14ac:dyDescent="0.25">
      <c r="A141" s="32"/>
      <c r="B141" s="451" t="s">
        <v>38</v>
      </c>
      <c r="C141" s="33">
        <v>992</v>
      </c>
      <c r="D141" s="263">
        <v>10</v>
      </c>
      <c r="E141" s="263" t="s">
        <v>22</v>
      </c>
      <c r="F141" s="35"/>
      <c r="G141" s="36"/>
      <c r="H141" s="36"/>
      <c r="I141" s="37"/>
      <c r="J141" s="263"/>
      <c r="K141" s="94">
        <f>K145</f>
        <v>421.3</v>
      </c>
    </row>
    <row r="142" spans="1:14" x14ac:dyDescent="0.25">
      <c r="A142" s="32"/>
      <c r="B142" s="62" t="s">
        <v>56</v>
      </c>
      <c r="C142" s="33">
        <v>992</v>
      </c>
      <c r="D142" s="34">
        <v>10</v>
      </c>
      <c r="E142" s="34" t="s">
        <v>22</v>
      </c>
      <c r="F142" s="35" t="s">
        <v>77</v>
      </c>
      <c r="G142" s="36" t="s">
        <v>64</v>
      </c>
      <c r="H142" s="36" t="s">
        <v>23</v>
      </c>
      <c r="I142" s="37" t="s">
        <v>123</v>
      </c>
      <c r="J142" s="34"/>
      <c r="K142" s="94">
        <f>K145</f>
        <v>421.3</v>
      </c>
    </row>
    <row r="143" spans="1:14" x14ac:dyDescent="0.25">
      <c r="A143" s="32"/>
      <c r="B143" s="62" t="s">
        <v>49</v>
      </c>
      <c r="C143" s="33">
        <v>992</v>
      </c>
      <c r="D143" s="34">
        <v>10</v>
      </c>
      <c r="E143" s="34" t="s">
        <v>22</v>
      </c>
      <c r="F143" s="35" t="s">
        <v>77</v>
      </c>
      <c r="G143" s="36" t="s">
        <v>87</v>
      </c>
      <c r="H143" s="36" t="s">
        <v>23</v>
      </c>
      <c r="I143" s="37" t="s">
        <v>123</v>
      </c>
      <c r="J143" s="34"/>
      <c r="K143" s="94">
        <f>K145</f>
        <v>421.3</v>
      </c>
    </row>
    <row r="144" spans="1:14" x14ac:dyDescent="0.25">
      <c r="A144" s="32"/>
      <c r="B144" s="62" t="s">
        <v>107</v>
      </c>
      <c r="C144" s="33">
        <v>992</v>
      </c>
      <c r="D144" s="34">
        <v>10</v>
      </c>
      <c r="E144" s="34" t="s">
        <v>22</v>
      </c>
      <c r="F144" s="35" t="s">
        <v>77</v>
      </c>
      <c r="G144" s="36" t="s">
        <v>87</v>
      </c>
      <c r="H144" s="36" t="s">
        <v>23</v>
      </c>
      <c r="I144" s="37" t="s">
        <v>137</v>
      </c>
      <c r="J144" s="34"/>
      <c r="K144" s="94">
        <f>K145</f>
        <v>421.3</v>
      </c>
    </row>
    <row r="145" spans="1:14" x14ac:dyDescent="0.25">
      <c r="A145" s="32"/>
      <c r="B145" s="499" t="s">
        <v>108</v>
      </c>
      <c r="C145" s="430">
        <v>992</v>
      </c>
      <c r="D145" s="431">
        <v>10</v>
      </c>
      <c r="E145" s="431" t="s">
        <v>22</v>
      </c>
      <c r="F145" s="432" t="s">
        <v>77</v>
      </c>
      <c r="G145" s="433" t="s">
        <v>87</v>
      </c>
      <c r="H145" s="433" t="s">
        <v>23</v>
      </c>
      <c r="I145" s="434" t="s">
        <v>137</v>
      </c>
      <c r="J145" s="431" t="s">
        <v>109</v>
      </c>
      <c r="K145" s="496">
        <v>421.3</v>
      </c>
      <c r="L145" s="497">
        <v>5.0999999999999996</v>
      </c>
    </row>
    <row r="146" spans="1:14" s="58" customFormat="1" ht="14.25" x14ac:dyDescent="0.2">
      <c r="A146" s="51"/>
      <c r="B146" s="65" t="s">
        <v>110</v>
      </c>
      <c r="C146" s="53">
        <v>992</v>
      </c>
      <c r="D146" s="54" t="s">
        <v>95</v>
      </c>
      <c r="E146" s="54" t="s">
        <v>26</v>
      </c>
      <c r="F146" s="55"/>
      <c r="G146" s="56"/>
      <c r="H146" s="56"/>
      <c r="I146" s="57"/>
      <c r="J146" s="54"/>
      <c r="K146" s="93">
        <f>K150</f>
        <v>20</v>
      </c>
      <c r="L146" s="202"/>
      <c r="M146" s="203"/>
      <c r="N146" s="203"/>
    </row>
    <row r="147" spans="1:14" ht="30" x14ac:dyDescent="0.25">
      <c r="A147" s="32"/>
      <c r="B147" s="38" t="s">
        <v>495</v>
      </c>
      <c r="C147" s="33">
        <v>992</v>
      </c>
      <c r="D147" s="34" t="s">
        <v>95</v>
      </c>
      <c r="E147" s="34" t="s">
        <v>26</v>
      </c>
      <c r="F147" s="35" t="s">
        <v>39</v>
      </c>
      <c r="G147" s="36" t="s">
        <v>64</v>
      </c>
      <c r="H147" s="36" t="s">
        <v>23</v>
      </c>
      <c r="I147" s="37" t="s">
        <v>123</v>
      </c>
      <c r="J147" s="34"/>
      <c r="K147" s="94">
        <f>K150</f>
        <v>20</v>
      </c>
    </row>
    <row r="148" spans="1:14" x14ac:dyDescent="0.25">
      <c r="A148" s="32"/>
      <c r="B148" s="38" t="s">
        <v>154</v>
      </c>
      <c r="C148" s="33">
        <v>992</v>
      </c>
      <c r="D148" s="263" t="s">
        <v>95</v>
      </c>
      <c r="E148" s="263" t="s">
        <v>26</v>
      </c>
      <c r="F148" s="35" t="s">
        <v>39</v>
      </c>
      <c r="G148" s="36" t="s">
        <v>73</v>
      </c>
      <c r="H148" s="36" t="s">
        <v>23</v>
      </c>
      <c r="I148" s="37" t="s">
        <v>123</v>
      </c>
      <c r="J148" s="263"/>
      <c r="K148" s="94"/>
    </row>
    <row r="149" spans="1:14" x14ac:dyDescent="0.25">
      <c r="A149" s="32"/>
      <c r="B149" s="38" t="s">
        <v>154</v>
      </c>
      <c r="C149" s="33">
        <v>992</v>
      </c>
      <c r="D149" s="34" t="s">
        <v>95</v>
      </c>
      <c r="E149" s="34" t="s">
        <v>26</v>
      </c>
      <c r="F149" s="35" t="s">
        <v>39</v>
      </c>
      <c r="G149" s="36" t="s">
        <v>73</v>
      </c>
      <c r="H149" s="36" t="s">
        <v>23</v>
      </c>
      <c r="I149" s="37" t="s">
        <v>146</v>
      </c>
      <c r="J149" s="34"/>
      <c r="K149" s="94">
        <f>K150</f>
        <v>20</v>
      </c>
    </row>
    <row r="150" spans="1:14" ht="30" x14ac:dyDescent="0.25">
      <c r="A150" s="32"/>
      <c r="B150" s="38" t="s">
        <v>104</v>
      </c>
      <c r="C150" s="33">
        <v>992</v>
      </c>
      <c r="D150" s="34" t="s">
        <v>95</v>
      </c>
      <c r="E150" s="34" t="s">
        <v>26</v>
      </c>
      <c r="F150" s="35" t="s">
        <v>39</v>
      </c>
      <c r="G150" s="36" t="s">
        <v>73</v>
      </c>
      <c r="H150" s="36" t="s">
        <v>23</v>
      </c>
      <c r="I150" s="37" t="s">
        <v>146</v>
      </c>
      <c r="J150" s="34" t="s">
        <v>105</v>
      </c>
      <c r="K150" s="94">
        <v>20</v>
      </c>
    </row>
    <row r="151" spans="1:14" s="58" customFormat="1" x14ac:dyDescent="0.25">
      <c r="A151" s="51"/>
      <c r="B151" s="65" t="s">
        <v>227</v>
      </c>
      <c r="C151" s="53">
        <v>992</v>
      </c>
      <c r="D151" s="54">
        <v>11</v>
      </c>
      <c r="E151" s="54" t="s">
        <v>23</v>
      </c>
      <c r="F151" s="55"/>
      <c r="G151" s="56"/>
      <c r="H151" s="36"/>
      <c r="I151" s="57"/>
      <c r="J151" s="54"/>
      <c r="K151" s="93">
        <f>K156</f>
        <v>66.5</v>
      </c>
      <c r="L151" s="202"/>
      <c r="M151" s="203"/>
      <c r="N151" s="203"/>
    </row>
    <row r="152" spans="1:14" x14ac:dyDescent="0.25">
      <c r="A152" s="32"/>
      <c r="B152" s="38" t="s">
        <v>42</v>
      </c>
      <c r="C152" s="33">
        <v>992</v>
      </c>
      <c r="D152" s="263">
        <v>11</v>
      </c>
      <c r="E152" s="263" t="s">
        <v>24</v>
      </c>
      <c r="F152" s="35" t="s">
        <v>31</v>
      </c>
      <c r="G152" s="36" t="s">
        <v>73</v>
      </c>
      <c r="H152" s="36" t="s">
        <v>23</v>
      </c>
      <c r="I152" s="37" t="s">
        <v>123</v>
      </c>
      <c r="J152" s="263"/>
      <c r="K152" s="94">
        <f>K151</f>
        <v>66.5</v>
      </c>
    </row>
    <row r="153" spans="1:14" ht="30" x14ac:dyDescent="0.25">
      <c r="A153" s="32"/>
      <c r="B153" s="38" t="s">
        <v>366</v>
      </c>
      <c r="C153" s="33">
        <v>992</v>
      </c>
      <c r="D153" s="34">
        <v>11</v>
      </c>
      <c r="E153" s="34" t="s">
        <v>24</v>
      </c>
      <c r="F153" s="35" t="s">
        <v>31</v>
      </c>
      <c r="G153" s="36" t="s">
        <v>73</v>
      </c>
      <c r="H153" s="36" t="s">
        <v>23</v>
      </c>
      <c r="I153" s="37" t="s">
        <v>123</v>
      </c>
      <c r="J153" s="34"/>
      <c r="K153" s="94">
        <f>K151</f>
        <v>66.5</v>
      </c>
    </row>
    <row r="154" spans="1:14" x14ac:dyDescent="0.25">
      <c r="A154" s="32"/>
      <c r="B154" s="38" t="s">
        <v>232</v>
      </c>
      <c r="C154" s="33">
        <v>992</v>
      </c>
      <c r="D154" s="34" t="s">
        <v>41</v>
      </c>
      <c r="E154" s="34" t="s">
        <v>24</v>
      </c>
      <c r="F154" s="35" t="s">
        <v>31</v>
      </c>
      <c r="G154" s="36" t="s">
        <v>73</v>
      </c>
      <c r="H154" s="36" t="s">
        <v>23</v>
      </c>
      <c r="I154" s="37" t="s">
        <v>123</v>
      </c>
      <c r="J154" s="34"/>
      <c r="K154" s="94">
        <f>K151</f>
        <v>66.5</v>
      </c>
    </row>
    <row r="155" spans="1:14" x14ac:dyDescent="0.25">
      <c r="A155" s="32"/>
      <c r="B155" s="62" t="s">
        <v>111</v>
      </c>
      <c r="C155" s="33">
        <v>992</v>
      </c>
      <c r="D155" s="34" t="s">
        <v>41</v>
      </c>
      <c r="E155" s="34" t="s">
        <v>24</v>
      </c>
      <c r="F155" s="35" t="s">
        <v>31</v>
      </c>
      <c r="G155" s="36" t="s">
        <v>73</v>
      </c>
      <c r="H155" s="36" t="s">
        <v>26</v>
      </c>
      <c r="I155" s="37" t="s">
        <v>126</v>
      </c>
      <c r="J155" s="34"/>
      <c r="K155" s="94">
        <f>K151</f>
        <v>66.5</v>
      </c>
    </row>
    <row r="156" spans="1:14" ht="45" x14ac:dyDescent="0.25">
      <c r="A156" s="32"/>
      <c r="B156" s="429" t="s">
        <v>74</v>
      </c>
      <c r="C156" s="430">
        <v>992</v>
      </c>
      <c r="D156" s="431" t="s">
        <v>41</v>
      </c>
      <c r="E156" s="431" t="s">
        <v>24</v>
      </c>
      <c r="F156" s="432" t="s">
        <v>31</v>
      </c>
      <c r="G156" s="433" t="s">
        <v>73</v>
      </c>
      <c r="H156" s="433" t="s">
        <v>26</v>
      </c>
      <c r="I156" s="434" t="s">
        <v>126</v>
      </c>
      <c r="J156" s="431" t="s">
        <v>75</v>
      </c>
      <c r="K156" s="496">
        <v>66.5</v>
      </c>
      <c r="L156" s="497">
        <v>-55.9</v>
      </c>
    </row>
    <row r="157" spans="1:14" s="58" customFormat="1" ht="14.25" x14ac:dyDescent="0.2">
      <c r="A157" s="51"/>
      <c r="B157" s="65" t="s">
        <v>43</v>
      </c>
      <c r="C157" s="53">
        <v>992</v>
      </c>
      <c r="D157" s="54" t="s">
        <v>39</v>
      </c>
      <c r="E157" s="54" t="s">
        <v>23</v>
      </c>
      <c r="F157" s="55"/>
      <c r="G157" s="56"/>
      <c r="H157" s="56"/>
      <c r="I157" s="57"/>
      <c r="J157" s="54"/>
      <c r="K157" s="93">
        <f>K162</f>
        <v>150</v>
      </c>
      <c r="L157" s="202"/>
      <c r="M157" s="203"/>
      <c r="N157" s="203"/>
    </row>
    <row r="158" spans="1:14" x14ac:dyDescent="0.25">
      <c r="A158" s="32"/>
      <c r="B158" s="38" t="s">
        <v>44</v>
      </c>
      <c r="C158" s="33">
        <v>992</v>
      </c>
      <c r="D158" s="263" t="s">
        <v>39</v>
      </c>
      <c r="E158" s="263" t="s">
        <v>24</v>
      </c>
      <c r="F158" s="35"/>
      <c r="G158" s="36"/>
      <c r="H158" s="36"/>
      <c r="I158" s="37"/>
      <c r="J158" s="263"/>
      <c r="K158" s="94">
        <f>K162</f>
        <v>150</v>
      </c>
    </row>
    <row r="159" spans="1:14" ht="30" x14ac:dyDescent="0.25">
      <c r="A159" s="32"/>
      <c r="B159" s="67" t="s">
        <v>113</v>
      </c>
      <c r="C159" s="33">
        <v>992</v>
      </c>
      <c r="D159" s="34" t="s">
        <v>39</v>
      </c>
      <c r="E159" s="34" t="s">
        <v>24</v>
      </c>
      <c r="F159" s="35" t="s">
        <v>96</v>
      </c>
      <c r="G159" s="36" t="s">
        <v>64</v>
      </c>
      <c r="H159" s="36" t="s">
        <v>23</v>
      </c>
      <c r="I159" s="37" t="s">
        <v>123</v>
      </c>
      <c r="J159" s="34"/>
      <c r="K159" s="94">
        <f>K162</f>
        <v>150</v>
      </c>
    </row>
    <row r="160" spans="1:14" x14ac:dyDescent="0.25">
      <c r="A160" s="32"/>
      <c r="B160" s="38" t="s">
        <v>112</v>
      </c>
      <c r="C160" s="33">
        <v>992</v>
      </c>
      <c r="D160" s="34" t="s">
        <v>39</v>
      </c>
      <c r="E160" s="34" t="s">
        <v>24</v>
      </c>
      <c r="F160" s="35" t="s">
        <v>96</v>
      </c>
      <c r="G160" s="36" t="s">
        <v>73</v>
      </c>
      <c r="H160" s="36" t="s">
        <v>23</v>
      </c>
      <c r="I160" s="37" t="s">
        <v>123</v>
      </c>
      <c r="J160" s="34"/>
      <c r="K160" s="94">
        <f>K161</f>
        <v>150</v>
      </c>
    </row>
    <row r="161" spans="1:256" x14ac:dyDescent="0.25">
      <c r="A161" s="32"/>
      <c r="B161" s="62" t="s">
        <v>55</v>
      </c>
      <c r="C161" s="33">
        <v>992</v>
      </c>
      <c r="D161" s="34" t="s">
        <v>39</v>
      </c>
      <c r="E161" s="34" t="s">
        <v>24</v>
      </c>
      <c r="F161" s="35" t="s">
        <v>96</v>
      </c>
      <c r="G161" s="36" t="s">
        <v>73</v>
      </c>
      <c r="H161" s="36" t="s">
        <v>23</v>
      </c>
      <c r="I161" s="37" t="s">
        <v>129</v>
      </c>
      <c r="J161" s="34"/>
      <c r="K161" s="94">
        <f>K162</f>
        <v>150</v>
      </c>
    </row>
    <row r="162" spans="1:256" x14ac:dyDescent="0.25">
      <c r="A162" s="32"/>
      <c r="B162" s="67" t="s">
        <v>78</v>
      </c>
      <c r="C162" s="33">
        <v>992</v>
      </c>
      <c r="D162" s="34" t="s">
        <v>39</v>
      </c>
      <c r="E162" s="34" t="s">
        <v>24</v>
      </c>
      <c r="F162" s="35" t="s">
        <v>96</v>
      </c>
      <c r="G162" s="36" t="s">
        <v>73</v>
      </c>
      <c r="H162" s="36" t="s">
        <v>23</v>
      </c>
      <c r="I162" s="37" t="s">
        <v>129</v>
      </c>
      <c r="J162" s="34" t="s">
        <v>79</v>
      </c>
      <c r="K162" s="94">
        <v>150</v>
      </c>
    </row>
    <row r="163" spans="1:256" s="156" customFormat="1" x14ac:dyDescent="0.25">
      <c r="A163" s="157"/>
      <c r="B163" s="467" t="s">
        <v>163</v>
      </c>
      <c r="C163" s="158">
        <v>992</v>
      </c>
      <c r="D163" s="159" t="s">
        <v>40</v>
      </c>
      <c r="E163" s="160" t="s">
        <v>23</v>
      </c>
      <c r="F163" s="161"/>
      <c r="G163" s="162"/>
      <c r="H163" s="162"/>
      <c r="I163" s="163"/>
      <c r="J163" s="164"/>
      <c r="K163" s="165">
        <f>K168</f>
        <v>1</v>
      </c>
      <c r="L163" s="211"/>
      <c r="M163" s="212"/>
      <c r="N163" s="212"/>
      <c r="O163" s="166"/>
      <c r="P163" s="166"/>
      <c r="Q163" s="166"/>
      <c r="R163" s="166"/>
      <c r="S163" s="166"/>
      <c r="T163" s="166"/>
      <c r="U163" s="166"/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/>
      <c r="AF163" s="166"/>
      <c r="AG163" s="166"/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  <c r="BI163" s="166"/>
      <c r="BJ163" s="166"/>
      <c r="BK163" s="166"/>
      <c r="BL163" s="166"/>
      <c r="BM163" s="166"/>
      <c r="BN163" s="166"/>
      <c r="BO163" s="166"/>
      <c r="BP163" s="166"/>
      <c r="BQ163" s="166"/>
      <c r="BR163" s="166"/>
      <c r="BS163" s="166"/>
      <c r="BT163" s="166"/>
      <c r="BU163" s="166"/>
      <c r="BV163" s="166"/>
      <c r="BW163" s="166"/>
      <c r="BX163" s="166"/>
      <c r="BY163" s="166"/>
      <c r="BZ163" s="166"/>
      <c r="CA163" s="166"/>
      <c r="CB163" s="166"/>
      <c r="CC163" s="166"/>
      <c r="CD163" s="166"/>
      <c r="CE163" s="166"/>
      <c r="CF163" s="166"/>
      <c r="CG163" s="166"/>
      <c r="CH163" s="166"/>
      <c r="CI163" s="166"/>
      <c r="CJ163" s="166"/>
      <c r="CK163" s="166"/>
      <c r="CL163" s="166"/>
      <c r="CM163" s="166"/>
      <c r="CN163" s="166"/>
      <c r="CO163" s="166"/>
      <c r="CP163" s="166"/>
      <c r="CQ163" s="166"/>
      <c r="CR163" s="166"/>
      <c r="CS163" s="166"/>
      <c r="CT163" s="166"/>
      <c r="CU163" s="166"/>
      <c r="CV163" s="166"/>
      <c r="CW163" s="166"/>
      <c r="CX163" s="166"/>
      <c r="CY163" s="166"/>
      <c r="CZ163" s="166"/>
      <c r="DA163" s="166"/>
      <c r="DB163" s="166"/>
      <c r="DC163" s="166"/>
      <c r="DD163" s="166"/>
      <c r="DE163" s="166"/>
      <c r="DF163" s="166"/>
      <c r="DG163" s="166"/>
      <c r="DH163" s="166"/>
      <c r="DI163" s="166"/>
      <c r="DJ163" s="166"/>
      <c r="DK163" s="166"/>
      <c r="DL163" s="166"/>
      <c r="DM163" s="166"/>
      <c r="DN163" s="166"/>
      <c r="DO163" s="166"/>
      <c r="DP163" s="166"/>
      <c r="DQ163" s="166"/>
      <c r="DR163" s="166"/>
      <c r="DS163" s="166"/>
      <c r="DT163" s="166"/>
      <c r="DU163" s="166"/>
      <c r="DV163" s="166"/>
      <c r="DW163" s="166"/>
      <c r="DX163" s="166"/>
      <c r="DY163" s="166"/>
      <c r="DZ163" s="166"/>
      <c r="EA163" s="166"/>
      <c r="EB163" s="166"/>
      <c r="EC163" s="166"/>
      <c r="ED163" s="166"/>
      <c r="EE163" s="166"/>
      <c r="EF163" s="166"/>
      <c r="EG163" s="166"/>
      <c r="EH163" s="166"/>
      <c r="EI163" s="166"/>
      <c r="EJ163" s="166"/>
      <c r="EK163" s="166"/>
      <c r="EL163" s="166"/>
      <c r="EM163" s="166"/>
      <c r="EN163" s="166"/>
      <c r="EO163" s="166"/>
      <c r="EP163" s="166"/>
      <c r="EQ163" s="166"/>
      <c r="ER163" s="166"/>
      <c r="ES163" s="166"/>
      <c r="ET163" s="166"/>
      <c r="EU163" s="166"/>
      <c r="EV163" s="166"/>
      <c r="EW163" s="166"/>
      <c r="EX163" s="166"/>
      <c r="EY163" s="166"/>
      <c r="EZ163" s="166"/>
      <c r="FA163" s="166"/>
      <c r="FB163" s="166"/>
      <c r="FC163" s="166"/>
      <c r="FD163" s="166"/>
      <c r="FE163" s="166"/>
      <c r="FF163" s="166"/>
      <c r="FG163" s="166"/>
      <c r="FH163" s="166"/>
      <c r="FI163" s="166"/>
      <c r="FJ163" s="166"/>
      <c r="FK163" s="166"/>
      <c r="FL163" s="166"/>
      <c r="FM163" s="166"/>
      <c r="FN163" s="166"/>
      <c r="FO163" s="166"/>
      <c r="FP163" s="166"/>
      <c r="FQ163" s="166"/>
      <c r="FR163" s="166"/>
      <c r="FS163" s="166"/>
      <c r="FT163" s="166"/>
      <c r="FU163" s="166"/>
      <c r="FV163" s="166"/>
      <c r="FW163" s="166"/>
      <c r="FX163" s="166"/>
      <c r="FY163" s="166"/>
      <c r="FZ163" s="166"/>
      <c r="GA163" s="166"/>
      <c r="GB163" s="166"/>
      <c r="GC163" s="166"/>
      <c r="GD163" s="166"/>
      <c r="GE163" s="166"/>
      <c r="GF163" s="166"/>
      <c r="GG163" s="166"/>
      <c r="GH163" s="166"/>
      <c r="GI163" s="166"/>
      <c r="GJ163" s="166"/>
      <c r="GK163" s="166"/>
      <c r="GL163" s="166"/>
      <c r="GM163" s="166"/>
      <c r="GN163" s="166"/>
      <c r="GO163" s="166"/>
      <c r="GP163" s="166"/>
      <c r="GQ163" s="166"/>
      <c r="GR163" s="166"/>
      <c r="GS163" s="166"/>
      <c r="GT163" s="166"/>
      <c r="GU163" s="166"/>
      <c r="GV163" s="166"/>
      <c r="GW163" s="166"/>
      <c r="GX163" s="166"/>
      <c r="GY163" s="166"/>
      <c r="GZ163" s="166"/>
      <c r="HA163" s="166"/>
      <c r="HB163" s="166"/>
      <c r="HC163" s="166"/>
      <c r="HD163" s="166"/>
      <c r="HE163" s="166"/>
      <c r="HF163" s="166"/>
      <c r="HG163" s="166"/>
      <c r="HH163" s="166"/>
      <c r="HI163" s="166"/>
      <c r="HJ163" s="166"/>
      <c r="HK163" s="166"/>
      <c r="HL163" s="166"/>
      <c r="HM163" s="166"/>
      <c r="HN163" s="166"/>
      <c r="HO163" s="166"/>
      <c r="HP163" s="166"/>
      <c r="HQ163" s="166"/>
      <c r="HR163" s="166"/>
      <c r="HS163" s="166"/>
      <c r="HT163" s="166"/>
      <c r="HU163" s="166"/>
      <c r="HV163" s="166"/>
      <c r="HW163" s="166"/>
      <c r="HX163" s="166"/>
      <c r="HY163" s="166"/>
      <c r="HZ163" s="166"/>
      <c r="IA163" s="166"/>
      <c r="IB163" s="166"/>
      <c r="IC163" s="166"/>
      <c r="ID163" s="166"/>
      <c r="IE163" s="166"/>
      <c r="IF163" s="166"/>
      <c r="IG163" s="166"/>
      <c r="IH163" s="166"/>
      <c r="II163" s="166"/>
      <c r="IJ163" s="166"/>
      <c r="IK163" s="166"/>
      <c r="IL163" s="166"/>
      <c r="IM163" s="166"/>
      <c r="IN163" s="166"/>
      <c r="IO163" s="166"/>
      <c r="IP163" s="166"/>
      <c r="IQ163" s="166"/>
      <c r="IR163" s="166"/>
      <c r="IS163" s="166"/>
      <c r="IT163" s="166"/>
      <c r="IU163" s="166"/>
      <c r="IV163" s="166"/>
    </row>
    <row r="164" spans="1:256" customFormat="1" x14ac:dyDescent="0.25">
      <c r="A164" s="167"/>
      <c r="B164" s="468" t="s">
        <v>163</v>
      </c>
      <c r="C164" s="169">
        <v>992</v>
      </c>
      <c r="D164" s="170" t="s">
        <v>40</v>
      </c>
      <c r="E164" s="171" t="s">
        <v>22</v>
      </c>
      <c r="F164" s="172"/>
      <c r="G164" s="173"/>
      <c r="H164" s="173"/>
      <c r="I164" s="174"/>
      <c r="J164" s="175"/>
      <c r="K164" s="176">
        <f>K167</f>
        <v>1</v>
      </c>
      <c r="L164" s="213"/>
      <c r="M164" s="214"/>
      <c r="N164" s="214"/>
      <c r="O164" s="177"/>
      <c r="P164" s="177"/>
      <c r="Q164" s="177"/>
      <c r="R164" s="177"/>
      <c r="S164" s="177"/>
      <c r="T164" s="177"/>
      <c r="U164" s="177"/>
      <c r="V164" s="177"/>
      <c r="W164" s="177"/>
      <c r="X164" s="177"/>
      <c r="Y164" s="177"/>
      <c r="Z164" s="177"/>
      <c r="AA164" s="177"/>
      <c r="AB164" s="177"/>
      <c r="AC164" s="177"/>
      <c r="AD164" s="177"/>
      <c r="AE164" s="177"/>
      <c r="AF164" s="177"/>
      <c r="AG164" s="177"/>
      <c r="AH164" s="177"/>
      <c r="AI164" s="177"/>
      <c r="AJ164" s="177"/>
      <c r="AK164" s="177"/>
      <c r="AL164" s="177"/>
      <c r="AM164" s="177"/>
      <c r="AN164" s="177"/>
      <c r="AO164" s="177"/>
      <c r="AP164" s="177"/>
      <c r="AQ164" s="177"/>
      <c r="AR164" s="177"/>
      <c r="AS164" s="177"/>
      <c r="AT164" s="177"/>
      <c r="AU164" s="177"/>
      <c r="AV164" s="177"/>
      <c r="AW164" s="177"/>
      <c r="AX164" s="177"/>
      <c r="AY164" s="177"/>
      <c r="AZ164" s="177"/>
      <c r="BA164" s="177"/>
      <c r="BB164" s="177"/>
      <c r="BC164" s="177"/>
      <c r="BD164" s="177"/>
      <c r="BE164" s="177"/>
      <c r="BF164" s="177"/>
      <c r="BG164" s="177"/>
      <c r="BH164" s="177"/>
      <c r="BI164" s="177"/>
      <c r="BJ164" s="177"/>
      <c r="BK164" s="177"/>
      <c r="BL164" s="177"/>
      <c r="BM164" s="177"/>
      <c r="BN164" s="177"/>
      <c r="BO164" s="177"/>
      <c r="BP164" s="177"/>
      <c r="BQ164" s="177"/>
      <c r="BR164" s="177"/>
      <c r="BS164" s="177"/>
      <c r="BT164" s="177"/>
      <c r="BU164" s="177"/>
      <c r="BV164" s="177"/>
      <c r="BW164" s="177"/>
      <c r="BX164" s="177"/>
      <c r="BY164" s="177"/>
      <c r="BZ164" s="177"/>
      <c r="CA164" s="177"/>
      <c r="CB164" s="177"/>
      <c r="CC164" s="177"/>
      <c r="CD164" s="177"/>
      <c r="CE164" s="177"/>
      <c r="CF164" s="177"/>
      <c r="CG164" s="177"/>
      <c r="CH164" s="177"/>
      <c r="CI164" s="177"/>
      <c r="CJ164" s="177"/>
      <c r="CK164" s="177"/>
      <c r="CL164" s="177"/>
      <c r="CM164" s="177"/>
      <c r="CN164" s="177"/>
      <c r="CO164" s="177"/>
      <c r="CP164" s="177"/>
      <c r="CQ164" s="177"/>
      <c r="CR164" s="177"/>
      <c r="CS164" s="177"/>
      <c r="CT164" s="177"/>
      <c r="CU164" s="177"/>
      <c r="CV164" s="177"/>
      <c r="CW164" s="177"/>
      <c r="CX164" s="177"/>
      <c r="CY164" s="177"/>
      <c r="CZ164" s="177"/>
      <c r="DA164" s="177"/>
      <c r="DB164" s="177"/>
      <c r="DC164" s="177"/>
      <c r="DD164" s="177"/>
      <c r="DE164" s="177"/>
      <c r="DF164" s="177"/>
      <c r="DG164" s="177"/>
      <c r="DH164" s="177"/>
      <c r="DI164" s="177"/>
      <c r="DJ164" s="177"/>
      <c r="DK164" s="177"/>
      <c r="DL164" s="177"/>
      <c r="DM164" s="177"/>
      <c r="DN164" s="177"/>
      <c r="DO164" s="177"/>
      <c r="DP164" s="177"/>
      <c r="DQ164" s="177"/>
      <c r="DR164" s="177"/>
      <c r="DS164" s="177"/>
      <c r="DT164" s="177"/>
      <c r="DU164" s="177"/>
      <c r="DV164" s="177"/>
      <c r="DW164" s="177"/>
      <c r="DX164" s="177"/>
      <c r="DY164" s="177"/>
      <c r="DZ164" s="177"/>
      <c r="EA164" s="177"/>
      <c r="EB164" s="177"/>
      <c r="EC164" s="177"/>
      <c r="ED164" s="177"/>
      <c r="EE164" s="177"/>
      <c r="EF164" s="177"/>
      <c r="EG164" s="177"/>
      <c r="EH164" s="177"/>
      <c r="EI164" s="177"/>
      <c r="EJ164" s="177"/>
      <c r="EK164" s="177"/>
      <c r="EL164" s="177"/>
      <c r="EM164" s="177"/>
      <c r="EN164" s="177"/>
      <c r="EO164" s="177"/>
      <c r="EP164" s="177"/>
      <c r="EQ164" s="177"/>
      <c r="ER164" s="177"/>
      <c r="ES164" s="177"/>
      <c r="ET164" s="177"/>
      <c r="EU164" s="177"/>
      <c r="EV164" s="177"/>
      <c r="EW164" s="177"/>
      <c r="EX164" s="177"/>
      <c r="EY164" s="177"/>
      <c r="EZ164" s="177"/>
      <c r="FA164" s="177"/>
      <c r="FB164" s="177"/>
      <c r="FC164" s="177"/>
      <c r="FD164" s="177"/>
      <c r="FE164" s="177"/>
      <c r="FF164" s="177"/>
      <c r="FG164" s="177"/>
      <c r="FH164" s="177"/>
      <c r="FI164" s="177"/>
      <c r="FJ164" s="177"/>
      <c r="FK164" s="177"/>
      <c r="FL164" s="177"/>
      <c r="FM164" s="177"/>
      <c r="FN164" s="177"/>
      <c r="FO164" s="177"/>
      <c r="FP164" s="177"/>
      <c r="FQ164" s="177"/>
      <c r="FR164" s="177"/>
      <c r="FS164" s="177"/>
      <c r="FT164" s="177"/>
      <c r="FU164" s="177"/>
      <c r="FV164" s="177"/>
      <c r="FW164" s="177"/>
      <c r="FX164" s="177"/>
      <c r="FY164" s="177"/>
      <c r="FZ164" s="177"/>
      <c r="GA164" s="177"/>
      <c r="GB164" s="177"/>
      <c r="GC164" s="177"/>
      <c r="GD164" s="177"/>
      <c r="GE164" s="177"/>
      <c r="GF164" s="177"/>
      <c r="GG164" s="177"/>
      <c r="GH164" s="177"/>
      <c r="GI164" s="177"/>
      <c r="GJ164" s="177"/>
      <c r="GK164" s="177"/>
      <c r="GL164" s="177"/>
      <c r="GM164" s="177"/>
      <c r="GN164" s="177"/>
      <c r="GO164" s="177"/>
      <c r="GP164" s="177"/>
      <c r="GQ164" s="177"/>
      <c r="GR164" s="177"/>
      <c r="GS164" s="177"/>
      <c r="GT164" s="177"/>
      <c r="GU164" s="177"/>
      <c r="GV164" s="177"/>
      <c r="GW164" s="177"/>
      <c r="GX164" s="177"/>
      <c r="GY164" s="177"/>
      <c r="GZ164" s="177"/>
      <c r="HA164" s="177"/>
      <c r="HB164" s="177"/>
      <c r="HC164" s="177"/>
      <c r="HD164" s="177"/>
      <c r="HE164" s="177"/>
      <c r="HF164" s="177"/>
      <c r="HG164" s="177"/>
      <c r="HH164" s="177"/>
      <c r="HI164" s="177"/>
      <c r="HJ164" s="177"/>
      <c r="HK164" s="177"/>
      <c r="HL164" s="177"/>
      <c r="HM164" s="177"/>
      <c r="HN164" s="177"/>
      <c r="HO164" s="177"/>
      <c r="HP164" s="177"/>
      <c r="HQ164" s="177"/>
      <c r="HR164" s="177"/>
      <c r="HS164" s="177"/>
      <c r="HT164" s="177"/>
      <c r="HU164" s="177"/>
      <c r="HV164" s="177"/>
      <c r="HW164" s="177"/>
      <c r="HX164" s="177"/>
      <c r="HY164" s="177"/>
      <c r="HZ164" s="177"/>
      <c r="IA164" s="177"/>
      <c r="IB164" s="177"/>
      <c r="IC164" s="177"/>
      <c r="ID164" s="177"/>
      <c r="IE164" s="177"/>
      <c r="IF164" s="177"/>
      <c r="IG164" s="177"/>
      <c r="IH164" s="177"/>
      <c r="II164" s="177"/>
      <c r="IJ164" s="177"/>
      <c r="IK164" s="177"/>
      <c r="IL164" s="177"/>
      <c r="IM164" s="177"/>
      <c r="IN164" s="177"/>
      <c r="IO164" s="177"/>
      <c r="IP164" s="177"/>
      <c r="IQ164" s="177"/>
      <c r="IR164" s="177"/>
      <c r="IS164" s="177"/>
      <c r="IT164" s="177"/>
      <c r="IU164" s="177"/>
      <c r="IV164" s="177"/>
    </row>
    <row r="165" spans="1:256" customFormat="1" x14ac:dyDescent="0.25">
      <c r="A165" s="167"/>
      <c r="B165" s="168" t="s">
        <v>156</v>
      </c>
      <c r="C165" s="169">
        <v>992</v>
      </c>
      <c r="D165" s="170" t="s">
        <v>40</v>
      </c>
      <c r="E165" s="171" t="s">
        <v>22</v>
      </c>
      <c r="F165" s="172" t="s">
        <v>157</v>
      </c>
      <c r="G165" s="173" t="s">
        <v>64</v>
      </c>
      <c r="H165" s="173" t="s">
        <v>23</v>
      </c>
      <c r="I165" s="174" t="s">
        <v>123</v>
      </c>
      <c r="J165" s="175"/>
      <c r="K165" s="176">
        <f>K168</f>
        <v>1</v>
      </c>
      <c r="L165" s="213"/>
      <c r="M165" s="214"/>
      <c r="N165" s="214"/>
      <c r="O165" s="177"/>
      <c r="P165" s="177"/>
      <c r="Q165" s="177"/>
      <c r="R165" s="177"/>
      <c r="S165" s="177"/>
      <c r="T165" s="177"/>
      <c r="U165" s="177"/>
      <c r="V165" s="177"/>
      <c r="W165" s="177"/>
      <c r="X165" s="177"/>
      <c r="Y165" s="177"/>
      <c r="Z165" s="177"/>
      <c r="AA165" s="177"/>
      <c r="AB165" s="177"/>
      <c r="AC165" s="177"/>
      <c r="AD165" s="177"/>
      <c r="AE165" s="177"/>
      <c r="AF165" s="177"/>
      <c r="AG165" s="177"/>
      <c r="AH165" s="177"/>
      <c r="AI165" s="177"/>
      <c r="AJ165" s="177"/>
      <c r="AK165" s="177"/>
      <c r="AL165" s="177"/>
      <c r="AM165" s="177"/>
      <c r="AN165" s="177"/>
      <c r="AO165" s="177"/>
      <c r="AP165" s="177"/>
      <c r="AQ165" s="177"/>
      <c r="AR165" s="177"/>
      <c r="AS165" s="177"/>
      <c r="AT165" s="177"/>
      <c r="AU165" s="177"/>
      <c r="AV165" s="177"/>
      <c r="AW165" s="177"/>
      <c r="AX165" s="177"/>
      <c r="AY165" s="177"/>
      <c r="AZ165" s="177"/>
      <c r="BA165" s="177"/>
      <c r="BB165" s="177"/>
      <c r="BC165" s="177"/>
      <c r="BD165" s="177"/>
      <c r="BE165" s="177"/>
      <c r="BF165" s="177"/>
      <c r="BG165" s="177"/>
      <c r="BH165" s="177"/>
      <c r="BI165" s="177"/>
      <c r="BJ165" s="177"/>
      <c r="BK165" s="177"/>
      <c r="BL165" s="177"/>
      <c r="BM165" s="177"/>
      <c r="BN165" s="177"/>
      <c r="BO165" s="177"/>
      <c r="BP165" s="177"/>
      <c r="BQ165" s="177"/>
      <c r="BR165" s="177"/>
      <c r="BS165" s="177"/>
      <c r="BT165" s="177"/>
      <c r="BU165" s="177"/>
      <c r="BV165" s="177"/>
      <c r="BW165" s="177"/>
      <c r="BX165" s="177"/>
      <c r="BY165" s="177"/>
      <c r="BZ165" s="177"/>
      <c r="CA165" s="177"/>
      <c r="CB165" s="177"/>
      <c r="CC165" s="177"/>
      <c r="CD165" s="177"/>
      <c r="CE165" s="177"/>
      <c r="CF165" s="177"/>
      <c r="CG165" s="177"/>
      <c r="CH165" s="177"/>
      <c r="CI165" s="177"/>
      <c r="CJ165" s="177"/>
      <c r="CK165" s="177"/>
      <c r="CL165" s="177"/>
      <c r="CM165" s="177"/>
      <c r="CN165" s="177"/>
      <c r="CO165" s="177"/>
      <c r="CP165" s="177"/>
      <c r="CQ165" s="177"/>
      <c r="CR165" s="177"/>
      <c r="CS165" s="177"/>
      <c r="CT165" s="177"/>
      <c r="CU165" s="177"/>
      <c r="CV165" s="177"/>
      <c r="CW165" s="177"/>
      <c r="CX165" s="177"/>
      <c r="CY165" s="177"/>
      <c r="CZ165" s="177"/>
      <c r="DA165" s="177"/>
      <c r="DB165" s="177"/>
      <c r="DC165" s="177"/>
      <c r="DD165" s="177"/>
      <c r="DE165" s="177"/>
      <c r="DF165" s="177"/>
      <c r="DG165" s="177"/>
      <c r="DH165" s="177"/>
      <c r="DI165" s="177"/>
      <c r="DJ165" s="177"/>
      <c r="DK165" s="177"/>
      <c r="DL165" s="177"/>
      <c r="DM165" s="177"/>
      <c r="DN165" s="177"/>
      <c r="DO165" s="177"/>
      <c r="DP165" s="177"/>
      <c r="DQ165" s="177"/>
      <c r="DR165" s="177"/>
      <c r="DS165" s="177"/>
      <c r="DT165" s="177"/>
      <c r="DU165" s="177"/>
      <c r="DV165" s="177"/>
      <c r="DW165" s="177"/>
      <c r="DX165" s="177"/>
      <c r="DY165" s="177"/>
      <c r="DZ165" s="177"/>
      <c r="EA165" s="177"/>
      <c r="EB165" s="177"/>
      <c r="EC165" s="177"/>
      <c r="ED165" s="177"/>
      <c r="EE165" s="177"/>
      <c r="EF165" s="177"/>
      <c r="EG165" s="177"/>
      <c r="EH165" s="177"/>
      <c r="EI165" s="177"/>
      <c r="EJ165" s="177"/>
      <c r="EK165" s="177"/>
      <c r="EL165" s="177"/>
      <c r="EM165" s="177"/>
      <c r="EN165" s="177"/>
      <c r="EO165" s="177"/>
      <c r="EP165" s="177"/>
      <c r="EQ165" s="177"/>
      <c r="ER165" s="177"/>
      <c r="ES165" s="177"/>
      <c r="ET165" s="177"/>
      <c r="EU165" s="177"/>
      <c r="EV165" s="177"/>
      <c r="EW165" s="177"/>
      <c r="EX165" s="177"/>
      <c r="EY165" s="177"/>
      <c r="EZ165" s="177"/>
      <c r="FA165" s="177"/>
      <c r="FB165" s="177"/>
      <c r="FC165" s="177"/>
      <c r="FD165" s="177"/>
      <c r="FE165" s="177"/>
      <c r="FF165" s="177"/>
      <c r="FG165" s="177"/>
      <c r="FH165" s="177"/>
      <c r="FI165" s="177"/>
      <c r="FJ165" s="177"/>
      <c r="FK165" s="177"/>
      <c r="FL165" s="177"/>
      <c r="FM165" s="177"/>
      <c r="FN165" s="177"/>
      <c r="FO165" s="177"/>
      <c r="FP165" s="177"/>
      <c r="FQ165" s="177"/>
      <c r="FR165" s="177"/>
      <c r="FS165" s="177"/>
      <c r="FT165" s="177"/>
      <c r="FU165" s="177"/>
      <c r="FV165" s="177"/>
      <c r="FW165" s="177"/>
      <c r="FX165" s="177"/>
      <c r="FY165" s="177"/>
      <c r="FZ165" s="177"/>
      <c r="GA165" s="177"/>
      <c r="GB165" s="177"/>
      <c r="GC165" s="177"/>
      <c r="GD165" s="177"/>
      <c r="GE165" s="177"/>
      <c r="GF165" s="177"/>
      <c r="GG165" s="177"/>
      <c r="GH165" s="177"/>
      <c r="GI165" s="177"/>
      <c r="GJ165" s="177"/>
      <c r="GK165" s="177"/>
      <c r="GL165" s="177"/>
      <c r="GM165" s="177"/>
      <c r="GN165" s="177"/>
      <c r="GO165" s="177"/>
      <c r="GP165" s="177"/>
      <c r="GQ165" s="177"/>
      <c r="GR165" s="177"/>
      <c r="GS165" s="177"/>
      <c r="GT165" s="177"/>
      <c r="GU165" s="177"/>
      <c r="GV165" s="177"/>
      <c r="GW165" s="177"/>
      <c r="GX165" s="177"/>
      <c r="GY165" s="177"/>
      <c r="GZ165" s="177"/>
      <c r="HA165" s="177"/>
      <c r="HB165" s="177"/>
      <c r="HC165" s="177"/>
      <c r="HD165" s="177"/>
      <c r="HE165" s="177"/>
      <c r="HF165" s="177"/>
      <c r="HG165" s="177"/>
      <c r="HH165" s="177"/>
      <c r="HI165" s="177"/>
      <c r="HJ165" s="177"/>
      <c r="HK165" s="177"/>
      <c r="HL165" s="177"/>
      <c r="HM165" s="177"/>
      <c r="HN165" s="177"/>
      <c r="HO165" s="177"/>
      <c r="HP165" s="177"/>
      <c r="HQ165" s="177"/>
      <c r="HR165" s="177"/>
      <c r="HS165" s="177"/>
      <c r="HT165" s="177"/>
      <c r="HU165" s="177"/>
      <c r="HV165" s="177"/>
      <c r="HW165" s="177"/>
      <c r="HX165" s="177"/>
      <c r="HY165" s="177"/>
      <c r="HZ165" s="177"/>
      <c r="IA165" s="177"/>
      <c r="IB165" s="177"/>
      <c r="IC165" s="177"/>
      <c r="ID165" s="177"/>
      <c r="IE165" s="177"/>
      <c r="IF165" s="177"/>
      <c r="IG165" s="177"/>
      <c r="IH165" s="177"/>
      <c r="II165" s="177"/>
      <c r="IJ165" s="177"/>
      <c r="IK165" s="177"/>
      <c r="IL165" s="177"/>
      <c r="IM165" s="177"/>
      <c r="IN165" s="177"/>
      <c r="IO165" s="177"/>
      <c r="IP165" s="177"/>
      <c r="IQ165" s="177"/>
      <c r="IR165" s="177"/>
      <c r="IS165" s="177"/>
      <c r="IT165" s="177"/>
      <c r="IU165" s="177"/>
      <c r="IV165" s="177"/>
    </row>
    <row r="166" spans="1:256" customFormat="1" ht="30" x14ac:dyDescent="0.25">
      <c r="A166" s="178"/>
      <c r="B166" s="469" t="s">
        <v>519</v>
      </c>
      <c r="C166" s="179">
        <v>992</v>
      </c>
      <c r="D166" s="180" t="s">
        <v>40</v>
      </c>
      <c r="E166" s="172" t="s">
        <v>22</v>
      </c>
      <c r="F166" s="171" t="s">
        <v>157</v>
      </c>
      <c r="G166" s="181" t="s">
        <v>66</v>
      </c>
      <c r="H166" s="181" t="s">
        <v>23</v>
      </c>
      <c r="I166" s="175" t="s">
        <v>123</v>
      </c>
      <c r="J166" s="174"/>
      <c r="K166" s="182">
        <f>K167</f>
        <v>1</v>
      </c>
      <c r="L166" s="213"/>
      <c r="M166" s="214"/>
      <c r="N166" s="214"/>
      <c r="O166" s="177"/>
      <c r="P166" s="177"/>
      <c r="Q166" s="177"/>
      <c r="R166" s="177"/>
      <c r="S166" s="177"/>
      <c r="T166" s="177"/>
      <c r="U166" s="177"/>
      <c r="V166" s="177"/>
      <c r="W166" s="177"/>
      <c r="X166" s="177"/>
      <c r="Y166" s="177"/>
      <c r="Z166" s="177"/>
      <c r="AA166" s="177"/>
      <c r="AB166" s="177"/>
      <c r="AC166" s="177"/>
      <c r="AD166" s="177"/>
      <c r="AE166" s="177"/>
      <c r="AF166" s="177"/>
      <c r="AG166" s="177"/>
      <c r="AH166" s="177"/>
      <c r="AI166" s="177"/>
      <c r="AJ166" s="177"/>
      <c r="AK166" s="177"/>
      <c r="AL166" s="177"/>
      <c r="AM166" s="177"/>
      <c r="AN166" s="177"/>
      <c r="AO166" s="177"/>
      <c r="AP166" s="177"/>
      <c r="AQ166" s="177"/>
      <c r="AR166" s="177"/>
      <c r="AS166" s="177"/>
      <c r="AT166" s="177"/>
      <c r="AU166" s="177"/>
      <c r="AV166" s="177"/>
      <c r="AW166" s="177"/>
      <c r="AX166" s="177"/>
      <c r="AY166" s="177"/>
      <c r="AZ166" s="177"/>
      <c r="BA166" s="177"/>
      <c r="BB166" s="177"/>
      <c r="BC166" s="177"/>
      <c r="BD166" s="177"/>
      <c r="BE166" s="177"/>
      <c r="BF166" s="177"/>
      <c r="BG166" s="177"/>
      <c r="BH166" s="177"/>
      <c r="BI166" s="177"/>
      <c r="BJ166" s="177"/>
      <c r="BK166" s="177"/>
      <c r="BL166" s="177"/>
      <c r="BM166" s="177"/>
      <c r="BN166" s="177"/>
      <c r="BO166" s="177"/>
      <c r="BP166" s="177"/>
      <c r="BQ166" s="177"/>
      <c r="BR166" s="177"/>
      <c r="BS166" s="177"/>
      <c r="BT166" s="177"/>
      <c r="BU166" s="177"/>
      <c r="BV166" s="177"/>
      <c r="BW166" s="177"/>
      <c r="BX166" s="177"/>
      <c r="BY166" s="177"/>
      <c r="BZ166" s="177"/>
      <c r="CA166" s="177"/>
      <c r="CB166" s="177"/>
      <c r="CC166" s="177"/>
      <c r="CD166" s="177"/>
      <c r="CE166" s="177"/>
      <c r="CF166" s="177"/>
      <c r="CG166" s="177"/>
      <c r="CH166" s="177"/>
      <c r="CI166" s="177"/>
      <c r="CJ166" s="177"/>
      <c r="CK166" s="177"/>
      <c r="CL166" s="177"/>
      <c r="CM166" s="177"/>
      <c r="CN166" s="177"/>
      <c r="CO166" s="177"/>
      <c r="CP166" s="177"/>
      <c r="CQ166" s="177"/>
      <c r="CR166" s="177"/>
      <c r="CS166" s="177"/>
      <c r="CT166" s="177"/>
      <c r="CU166" s="177"/>
      <c r="CV166" s="177"/>
      <c r="CW166" s="177"/>
      <c r="CX166" s="177"/>
      <c r="CY166" s="177"/>
      <c r="CZ166" s="177"/>
      <c r="DA166" s="177"/>
      <c r="DB166" s="177"/>
      <c r="DC166" s="177"/>
      <c r="DD166" s="177"/>
      <c r="DE166" s="177"/>
      <c r="DF166" s="177"/>
      <c r="DG166" s="177"/>
      <c r="DH166" s="177"/>
      <c r="DI166" s="177"/>
      <c r="DJ166" s="177"/>
      <c r="DK166" s="177"/>
      <c r="DL166" s="177"/>
      <c r="DM166" s="177"/>
      <c r="DN166" s="177"/>
      <c r="DO166" s="177"/>
      <c r="DP166" s="177"/>
      <c r="DQ166" s="177"/>
      <c r="DR166" s="177"/>
      <c r="DS166" s="177"/>
      <c r="DT166" s="177"/>
      <c r="DU166" s="177"/>
      <c r="DV166" s="177"/>
      <c r="DW166" s="177"/>
      <c r="DX166" s="177"/>
      <c r="DY166" s="177"/>
      <c r="DZ166" s="177"/>
      <c r="EA166" s="177"/>
      <c r="EB166" s="177"/>
      <c r="EC166" s="177"/>
      <c r="ED166" s="177"/>
      <c r="EE166" s="177"/>
      <c r="EF166" s="177"/>
      <c r="EG166" s="177"/>
      <c r="EH166" s="177"/>
      <c r="EI166" s="177"/>
      <c r="EJ166" s="177"/>
      <c r="EK166" s="177"/>
      <c r="EL166" s="177"/>
      <c r="EM166" s="177"/>
      <c r="EN166" s="177"/>
      <c r="EO166" s="177"/>
      <c r="EP166" s="177"/>
      <c r="EQ166" s="177"/>
      <c r="ER166" s="177"/>
      <c r="ES166" s="177"/>
      <c r="ET166" s="177"/>
      <c r="EU166" s="177"/>
      <c r="EV166" s="177"/>
      <c r="EW166" s="177"/>
      <c r="EX166" s="177"/>
      <c r="EY166" s="177"/>
      <c r="EZ166" s="177"/>
      <c r="FA166" s="177"/>
      <c r="FB166" s="177"/>
      <c r="FC166" s="177"/>
      <c r="FD166" s="177"/>
      <c r="FE166" s="177"/>
      <c r="FF166" s="177"/>
      <c r="FG166" s="177"/>
      <c r="FH166" s="177"/>
      <c r="FI166" s="177"/>
      <c r="FJ166" s="177"/>
      <c r="FK166" s="177"/>
      <c r="FL166" s="177"/>
      <c r="FM166" s="177"/>
      <c r="FN166" s="177"/>
      <c r="FO166" s="177"/>
      <c r="FP166" s="177"/>
      <c r="FQ166" s="177"/>
      <c r="FR166" s="177"/>
      <c r="FS166" s="177"/>
      <c r="FT166" s="177"/>
      <c r="FU166" s="177"/>
      <c r="FV166" s="177"/>
      <c r="FW166" s="177"/>
      <c r="FX166" s="177"/>
      <c r="FY166" s="177"/>
      <c r="FZ166" s="177"/>
      <c r="GA166" s="177"/>
      <c r="GB166" s="177"/>
      <c r="GC166" s="177"/>
      <c r="GD166" s="177"/>
      <c r="GE166" s="177"/>
      <c r="GF166" s="177"/>
      <c r="GG166" s="177"/>
      <c r="GH166" s="177"/>
      <c r="GI166" s="177"/>
      <c r="GJ166" s="177"/>
      <c r="GK166" s="177"/>
      <c r="GL166" s="177"/>
      <c r="GM166" s="177"/>
      <c r="GN166" s="177"/>
      <c r="GO166" s="177"/>
      <c r="GP166" s="177"/>
      <c r="GQ166" s="177"/>
      <c r="GR166" s="177"/>
      <c r="GS166" s="177"/>
      <c r="GT166" s="177"/>
      <c r="GU166" s="177"/>
      <c r="GV166" s="177"/>
      <c r="GW166" s="177"/>
      <c r="GX166" s="177"/>
      <c r="GY166" s="177"/>
      <c r="GZ166" s="177"/>
      <c r="HA166" s="177"/>
      <c r="HB166" s="177"/>
      <c r="HC166" s="177"/>
      <c r="HD166" s="177"/>
      <c r="HE166" s="177"/>
      <c r="HF166" s="177"/>
      <c r="HG166" s="177"/>
      <c r="HH166" s="177"/>
      <c r="HI166" s="177"/>
      <c r="HJ166" s="177"/>
      <c r="HK166" s="177"/>
      <c r="HL166" s="177"/>
      <c r="HM166" s="177"/>
      <c r="HN166" s="177"/>
      <c r="HO166" s="177"/>
      <c r="HP166" s="177"/>
      <c r="HQ166" s="177"/>
      <c r="HR166" s="177"/>
      <c r="HS166" s="177"/>
      <c r="HT166" s="177"/>
      <c r="HU166" s="177"/>
      <c r="HV166" s="177"/>
      <c r="HW166" s="177"/>
      <c r="HX166" s="177"/>
      <c r="HY166" s="177"/>
      <c r="HZ166" s="177"/>
      <c r="IA166" s="177"/>
      <c r="IB166" s="177"/>
      <c r="IC166" s="177"/>
      <c r="ID166" s="177"/>
      <c r="IE166" s="177"/>
      <c r="IF166" s="177"/>
      <c r="IG166" s="177"/>
      <c r="IH166" s="177"/>
      <c r="II166" s="177"/>
      <c r="IJ166" s="177"/>
      <c r="IK166" s="177"/>
      <c r="IL166" s="177"/>
      <c r="IM166" s="177"/>
      <c r="IN166" s="177"/>
      <c r="IO166" s="177"/>
      <c r="IP166" s="177"/>
      <c r="IQ166" s="177"/>
      <c r="IR166" s="177"/>
      <c r="IS166" s="177"/>
      <c r="IT166" s="177"/>
      <c r="IU166" s="177"/>
      <c r="IV166" s="177"/>
    </row>
    <row r="167" spans="1:256" customFormat="1" x14ac:dyDescent="0.25">
      <c r="A167" s="167"/>
      <c r="B167" s="168" t="s">
        <v>158</v>
      </c>
      <c r="C167" s="169">
        <v>992</v>
      </c>
      <c r="D167" s="170" t="s">
        <v>40</v>
      </c>
      <c r="E167" s="171" t="s">
        <v>22</v>
      </c>
      <c r="F167" s="171" t="s">
        <v>157</v>
      </c>
      <c r="G167" s="181" t="s">
        <v>66</v>
      </c>
      <c r="H167" s="181" t="s">
        <v>23</v>
      </c>
      <c r="I167" s="175" t="s">
        <v>159</v>
      </c>
      <c r="J167" s="175"/>
      <c r="K167" s="176">
        <f>K168</f>
        <v>1</v>
      </c>
      <c r="L167" s="213"/>
      <c r="M167" s="214"/>
      <c r="N167" s="214"/>
      <c r="O167" s="177"/>
      <c r="P167" s="177"/>
      <c r="Q167" s="177"/>
      <c r="R167" s="177"/>
      <c r="S167" s="177"/>
      <c r="T167" s="177"/>
      <c r="U167" s="177"/>
      <c r="V167" s="177"/>
      <c r="W167" s="177"/>
      <c r="X167" s="177"/>
      <c r="Y167" s="177"/>
      <c r="Z167" s="177"/>
      <c r="AA167" s="177"/>
      <c r="AB167" s="177"/>
      <c r="AC167" s="177"/>
      <c r="AD167" s="177"/>
      <c r="AE167" s="177"/>
      <c r="AF167" s="177"/>
      <c r="AG167" s="177"/>
      <c r="AH167" s="177"/>
      <c r="AI167" s="177"/>
      <c r="AJ167" s="177"/>
      <c r="AK167" s="177"/>
      <c r="AL167" s="177"/>
      <c r="AM167" s="177"/>
      <c r="AN167" s="177"/>
      <c r="AO167" s="177"/>
      <c r="AP167" s="177"/>
      <c r="AQ167" s="177"/>
      <c r="AR167" s="177"/>
      <c r="AS167" s="177"/>
      <c r="AT167" s="177"/>
      <c r="AU167" s="177"/>
      <c r="AV167" s="177"/>
      <c r="AW167" s="177"/>
      <c r="AX167" s="177"/>
      <c r="AY167" s="177"/>
      <c r="AZ167" s="177"/>
      <c r="BA167" s="177"/>
      <c r="BB167" s="177"/>
      <c r="BC167" s="177"/>
      <c r="BD167" s="177"/>
      <c r="BE167" s="177"/>
      <c r="BF167" s="177"/>
      <c r="BG167" s="177"/>
      <c r="BH167" s="177"/>
      <c r="BI167" s="177"/>
      <c r="BJ167" s="177"/>
      <c r="BK167" s="177"/>
      <c r="BL167" s="177"/>
      <c r="BM167" s="177"/>
      <c r="BN167" s="177"/>
      <c r="BO167" s="177"/>
      <c r="BP167" s="177"/>
      <c r="BQ167" s="177"/>
      <c r="BR167" s="177"/>
      <c r="BS167" s="177"/>
      <c r="BT167" s="177"/>
      <c r="BU167" s="177"/>
      <c r="BV167" s="177"/>
      <c r="BW167" s="177"/>
      <c r="BX167" s="177"/>
      <c r="BY167" s="177"/>
      <c r="BZ167" s="177"/>
      <c r="CA167" s="177"/>
      <c r="CB167" s="177"/>
      <c r="CC167" s="177"/>
      <c r="CD167" s="177"/>
      <c r="CE167" s="177"/>
      <c r="CF167" s="177"/>
      <c r="CG167" s="177"/>
      <c r="CH167" s="177"/>
      <c r="CI167" s="177"/>
      <c r="CJ167" s="177"/>
      <c r="CK167" s="177"/>
      <c r="CL167" s="177"/>
      <c r="CM167" s="177"/>
      <c r="CN167" s="177"/>
      <c r="CO167" s="177"/>
      <c r="CP167" s="177"/>
      <c r="CQ167" s="177"/>
      <c r="CR167" s="177"/>
      <c r="CS167" s="177"/>
      <c r="CT167" s="177"/>
      <c r="CU167" s="177"/>
      <c r="CV167" s="177"/>
      <c r="CW167" s="177"/>
      <c r="CX167" s="177"/>
      <c r="CY167" s="177"/>
      <c r="CZ167" s="177"/>
      <c r="DA167" s="177"/>
      <c r="DB167" s="177"/>
      <c r="DC167" s="177"/>
      <c r="DD167" s="177"/>
      <c r="DE167" s="177"/>
      <c r="DF167" s="177"/>
      <c r="DG167" s="177"/>
      <c r="DH167" s="177"/>
      <c r="DI167" s="177"/>
      <c r="DJ167" s="177"/>
      <c r="DK167" s="177"/>
      <c r="DL167" s="177"/>
      <c r="DM167" s="177"/>
      <c r="DN167" s="177"/>
      <c r="DO167" s="177"/>
      <c r="DP167" s="177"/>
      <c r="DQ167" s="177"/>
      <c r="DR167" s="177"/>
      <c r="DS167" s="177"/>
      <c r="DT167" s="177"/>
      <c r="DU167" s="177"/>
      <c r="DV167" s="177"/>
      <c r="DW167" s="177"/>
      <c r="DX167" s="177"/>
      <c r="DY167" s="177"/>
      <c r="DZ167" s="177"/>
      <c r="EA167" s="177"/>
      <c r="EB167" s="177"/>
      <c r="EC167" s="177"/>
      <c r="ED167" s="177"/>
      <c r="EE167" s="177"/>
      <c r="EF167" s="177"/>
      <c r="EG167" s="177"/>
      <c r="EH167" s="177"/>
      <c r="EI167" s="177"/>
      <c r="EJ167" s="177"/>
      <c r="EK167" s="177"/>
      <c r="EL167" s="177"/>
      <c r="EM167" s="177"/>
      <c r="EN167" s="177"/>
      <c r="EO167" s="177"/>
      <c r="EP167" s="177"/>
      <c r="EQ167" s="177"/>
      <c r="ER167" s="177"/>
      <c r="ES167" s="177"/>
      <c r="ET167" s="177"/>
      <c r="EU167" s="177"/>
      <c r="EV167" s="177"/>
      <c r="EW167" s="177"/>
      <c r="EX167" s="177"/>
      <c r="EY167" s="177"/>
      <c r="EZ167" s="177"/>
      <c r="FA167" s="177"/>
      <c r="FB167" s="177"/>
      <c r="FC167" s="177"/>
      <c r="FD167" s="177"/>
      <c r="FE167" s="177"/>
      <c r="FF167" s="177"/>
      <c r="FG167" s="177"/>
      <c r="FH167" s="177"/>
      <c r="FI167" s="177"/>
      <c r="FJ167" s="177"/>
      <c r="FK167" s="177"/>
      <c r="FL167" s="177"/>
      <c r="FM167" s="177"/>
      <c r="FN167" s="177"/>
      <c r="FO167" s="177"/>
      <c r="FP167" s="177"/>
      <c r="FQ167" s="177"/>
      <c r="FR167" s="177"/>
      <c r="FS167" s="177"/>
      <c r="FT167" s="177"/>
      <c r="FU167" s="177"/>
      <c r="FV167" s="177"/>
      <c r="FW167" s="177"/>
      <c r="FX167" s="177"/>
      <c r="FY167" s="177"/>
      <c r="FZ167" s="177"/>
      <c r="GA167" s="177"/>
      <c r="GB167" s="177"/>
      <c r="GC167" s="177"/>
      <c r="GD167" s="177"/>
      <c r="GE167" s="177"/>
      <c r="GF167" s="177"/>
      <c r="GG167" s="177"/>
      <c r="GH167" s="177"/>
      <c r="GI167" s="177"/>
      <c r="GJ167" s="177"/>
      <c r="GK167" s="177"/>
      <c r="GL167" s="177"/>
      <c r="GM167" s="177"/>
      <c r="GN167" s="177"/>
      <c r="GO167" s="177"/>
      <c r="GP167" s="177"/>
      <c r="GQ167" s="177"/>
      <c r="GR167" s="177"/>
      <c r="GS167" s="177"/>
      <c r="GT167" s="177"/>
      <c r="GU167" s="177"/>
      <c r="GV167" s="177"/>
      <c r="GW167" s="177"/>
      <c r="GX167" s="177"/>
      <c r="GY167" s="177"/>
      <c r="GZ167" s="177"/>
      <c r="HA167" s="177"/>
      <c r="HB167" s="177"/>
      <c r="HC167" s="177"/>
      <c r="HD167" s="177"/>
      <c r="HE167" s="177"/>
      <c r="HF167" s="177"/>
      <c r="HG167" s="177"/>
      <c r="HH167" s="177"/>
      <c r="HI167" s="177"/>
      <c r="HJ167" s="177"/>
      <c r="HK167" s="177"/>
      <c r="HL167" s="177"/>
      <c r="HM167" s="177"/>
      <c r="HN167" s="177"/>
      <c r="HO167" s="177"/>
      <c r="HP167" s="177"/>
      <c r="HQ167" s="177"/>
      <c r="HR167" s="177"/>
      <c r="HS167" s="177"/>
      <c r="HT167" s="177"/>
      <c r="HU167" s="177"/>
      <c r="HV167" s="177"/>
      <c r="HW167" s="177"/>
      <c r="HX167" s="177"/>
      <c r="HY167" s="177"/>
      <c r="HZ167" s="177"/>
      <c r="IA167" s="177"/>
      <c r="IB167" s="177"/>
      <c r="IC167" s="177"/>
      <c r="ID167" s="177"/>
      <c r="IE167" s="177"/>
      <c r="IF167" s="177"/>
      <c r="IG167" s="177"/>
      <c r="IH167" s="177"/>
      <c r="II167" s="177"/>
      <c r="IJ167" s="177"/>
      <c r="IK167" s="177"/>
      <c r="IL167" s="177"/>
      <c r="IM167" s="177"/>
      <c r="IN167" s="177"/>
      <c r="IO167" s="177"/>
      <c r="IP167" s="177"/>
      <c r="IQ167" s="177"/>
      <c r="IR167" s="177"/>
      <c r="IS167" s="177"/>
      <c r="IT167" s="177"/>
      <c r="IU167" s="177"/>
      <c r="IV167" s="177"/>
    </row>
    <row r="168" spans="1:256" customFormat="1" x14ac:dyDescent="0.25">
      <c r="A168" s="458"/>
      <c r="B168" s="459" t="s">
        <v>160</v>
      </c>
      <c r="C168" s="460">
        <v>992</v>
      </c>
      <c r="D168" s="461" t="s">
        <v>40</v>
      </c>
      <c r="E168" s="462" t="s">
        <v>22</v>
      </c>
      <c r="F168" s="462" t="s">
        <v>157</v>
      </c>
      <c r="G168" s="463" t="s">
        <v>66</v>
      </c>
      <c r="H168" s="463" t="s">
        <v>23</v>
      </c>
      <c r="I168" s="464" t="s">
        <v>159</v>
      </c>
      <c r="J168" s="464" t="s">
        <v>183</v>
      </c>
      <c r="K168" s="465">
        <v>1</v>
      </c>
      <c r="L168" s="215"/>
      <c r="M168" s="214"/>
      <c r="N168" s="214"/>
      <c r="O168" s="177"/>
      <c r="P168" s="177"/>
      <c r="Q168" s="177"/>
      <c r="R168" s="177"/>
      <c r="S168" s="177"/>
      <c r="T168" s="177"/>
      <c r="U168" s="177"/>
      <c r="V168" s="177"/>
      <c r="W168" s="177"/>
      <c r="X168" s="177"/>
      <c r="Y168" s="177"/>
      <c r="Z168" s="177"/>
      <c r="AA168" s="177"/>
      <c r="AB168" s="177"/>
      <c r="AC168" s="177"/>
      <c r="AD168" s="177"/>
      <c r="AE168" s="177"/>
      <c r="AF168" s="177"/>
      <c r="AG168" s="177"/>
      <c r="AH168" s="177"/>
      <c r="AI168" s="177"/>
      <c r="AJ168" s="177"/>
      <c r="AK168" s="177"/>
      <c r="AL168" s="177"/>
      <c r="AM168" s="177"/>
      <c r="AN168" s="177"/>
      <c r="AO168" s="177"/>
      <c r="AP168" s="177"/>
      <c r="AQ168" s="177"/>
      <c r="AR168" s="177"/>
      <c r="AS168" s="177"/>
      <c r="AT168" s="177"/>
      <c r="AU168" s="177"/>
      <c r="AV168" s="177"/>
      <c r="AW168" s="177"/>
      <c r="AX168" s="177"/>
      <c r="AY168" s="177"/>
      <c r="AZ168" s="177"/>
      <c r="BA168" s="177"/>
      <c r="BB168" s="177"/>
      <c r="BC168" s="177"/>
      <c r="BD168" s="177"/>
      <c r="BE168" s="177"/>
      <c r="BF168" s="177"/>
      <c r="BG168" s="177"/>
      <c r="BH168" s="177"/>
      <c r="BI168" s="177"/>
      <c r="BJ168" s="177"/>
      <c r="BK168" s="177"/>
      <c r="BL168" s="177"/>
      <c r="BM168" s="177"/>
      <c r="BN168" s="177"/>
      <c r="BO168" s="177"/>
      <c r="BP168" s="177"/>
      <c r="BQ168" s="177"/>
      <c r="BR168" s="177"/>
      <c r="BS168" s="177"/>
      <c r="BT168" s="177"/>
      <c r="BU168" s="177"/>
      <c r="BV168" s="177"/>
      <c r="BW168" s="177"/>
      <c r="BX168" s="177"/>
      <c r="BY168" s="177"/>
      <c r="BZ168" s="177"/>
      <c r="CA168" s="177"/>
      <c r="CB168" s="177"/>
      <c r="CC168" s="177"/>
      <c r="CD168" s="177"/>
      <c r="CE168" s="177"/>
      <c r="CF168" s="177"/>
      <c r="CG168" s="177"/>
      <c r="CH168" s="177"/>
      <c r="CI168" s="177"/>
      <c r="CJ168" s="177"/>
      <c r="CK168" s="177"/>
      <c r="CL168" s="177"/>
      <c r="CM168" s="177"/>
      <c r="CN168" s="177"/>
      <c r="CO168" s="177"/>
      <c r="CP168" s="177"/>
      <c r="CQ168" s="177"/>
      <c r="CR168" s="177"/>
      <c r="CS168" s="177"/>
      <c r="CT168" s="177"/>
      <c r="CU168" s="177"/>
      <c r="CV168" s="177"/>
      <c r="CW168" s="177"/>
      <c r="CX168" s="177"/>
      <c r="CY168" s="177"/>
      <c r="CZ168" s="177"/>
      <c r="DA168" s="177"/>
      <c r="DB168" s="177"/>
      <c r="DC168" s="177"/>
      <c r="DD168" s="177"/>
      <c r="DE168" s="177"/>
      <c r="DF168" s="177"/>
      <c r="DG168" s="177"/>
      <c r="DH168" s="177"/>
      <c r="DI168" s="177"/>
      <c r="DJ168" s="177"/>
      <c r="DK168" s="177"/>
      <c r="DL168" s="177"/>
      <c r="DM168" s="177"/>
      <c r="DN168" s="177"/>
      <c r="DO168" s="177"/>
      <c r="DP168" s="177"/>
      <c r="DQ168" s="177"/>
      <c r="DR168" s="177"/>
      <c r="DS168" s="177"/>
      <c r="DT168" s="177"/>
      <c r="DU168" s="177"/>
      <c r="DV168" s="177"/>
      <c r="DW168" s="177"/>
      <c r="DX168" s="177"/>
      <c r="DY168" s="177"/>
      <c r="DZ168" s="177"/>
      <c r="EA168" s="177"/>
      <c r="EB168" s="177"/>
      <c r="EC168" s="177"/>
      <c r="ED168" s="177"/>
      <c r="EE168" s="177"/>
      <c r="EF168" s="177"/>
      <c r="EG168" s="177"/>
      <c r="EH168" s="177"/>
      <c r="EI168" s="177"/>
      <c r="EJ168" s="177"/>
      <c r="EK168" s="177"/>
      <c r="EL168" s="177"/>
      <c r="EM168" s="177"/>
      <c r="EN168" s="177"/>
      <c r="EO168" s="177"/>
      <c r="EP168" s="177"/>
      <c r="EQ168" s="177"/>
      <c r="ER168" s="177"/>
      <c r="ES168" s="177"/>
      <c r="ET168" s="177"/>
      <c r="EU168" s="177"/>
      <c r="EV168" s="177"/>
      <c r="EW168" s="177"/>
      <c r="EX168" s="177"/>
      <c r="EY168" s="177"/>
      <c r="EZ168" s="177"/>
      <c r="FA168" s="177"/>
      <c r="FB168" s="177"/>
      <c r="FC168" s="177"/>
      <c r="FD168" s="177"/>
      <c r="FE168" s="177"/>
      <c r="FF168" s="177"/>
      <c r="FG168" s="177"/>
      <c r="FH168" s="177"/>
      <c r="FI168" s="177"/>
      <c r="FJ168" s="177"/>
      <c r="FK168" s="177"/>
      <c r="FL168" s="177"/>
      <c r="FM168" s="177"/>
      <c r="FN168" s="177"/>
      <c r="FO168" s="177"/>
      <c r="FP168" s="177"/>
      <c r="FQ168" s="177"/>
      <c r="FR168" s="177"/>
      <c r="FS168" s="177"/>
      <c r="FT168" s="177"/>
      <c r="FU168" s="177"/>
      <c r="FV168" s="177"/>
      <c r="FW168" s="177"/>
      <c r="FX168" s="177"/>
      <c r="FY168" s="177"/>
      <c r="FZ168" s="177"/>
      <c r="GA168" s="177"/>
      <c r="GB168" s="177"/>
      <c r="GC168" s="177"/>
      <c r="GD168" s="177"/>
      <c r="GE168" s="177"/>
      <c r="GF168" s="177"/>
      <c r="GG168" s="177"/>
      <c r="GH168" s="177"/>
      <c r="GI168" s="177"/>
      <c r="GJ168" s="177"/>
      <c r="GK168" s="177"/>
      <c r="GL168" s="177"/>
      <c r="GM168" s="177"/>
      <c r="GN168" s="177"/>
      <c r="GO168" s="177"/>
      <c r="GP168" s="177"/>
      <c r="GQ168" s="177"/>
      <c r="GR168" s="177"/>
      <c r="GS168" s="177"/>
      <c r="GT168" s="177"/>
      <c r="GU168" s="177"/>
      <c r="GV168" s="177"/>
      <c r="GW168" s="177"/>
      <c r="GX168" s="177"/>
      <c r="GY168" s="177"/>
      <c r="GZ168" s="177"/>
      <c r="HA168" s="177"/>
      <c r="HB168" s="177"/>
      <c r="HC168" s="177"/>
      <c r="HD168" s="177"/>
      <c r="HE168" s="177"/>
      <c r="HF168" s="177"/>
      <c r="HG168" s="177"/>
      <c r="HH168" s="177"/>
      <c r="HI168" s="177"/>
      <c r="HJ168" s="177"/>
      <c r="HK168" s="177"/>
      <c r="HL168" s="177"/>
      <c r="HM168" s="177"/>
      <c r="HN168" s="177"/>
      <c r="HO168" s="177"/>
      <c r="HP168" s="177"/>
      <c r="HQ168" s="177"/>
      <c r="HR168" s="177"/>
      <c r="HS168" s="177"/>
      <c r="HT168" s="177"/>
      <c r="HU168" s="177"/>
      <c r="HV168" s="177"/>
      <c r="HW168" s="177"/>
      <c r="HX168" s="177"/>
      <c r="HY168" s="177"/>
      <c r="HZ168" s="177"/>
      <c r="IA168" s="177"/>
      <c r="IB168" s="177"/>
      <c r="IC168" s="177"/>
      <c r="ID168" s="177"/>
      <c r="IE168" s="177"/>
      <c r="IF168" s="177"/>
      <c r="IG168" s="177"/>
      <c r="IH168" s="177"/>
      <c r="II168" s="177"/>
      <c r="IJ168" s="177"/>
      <c r="IK168" s="177"/>
      <c r="IL168" s="177"/>
      <c r="IM168" s="177"/>
      <c r="IN168" s="177"/>
      <c r="IO168" s="177"/>
      <c r="IP168" s="177"/>
      <c r="IQ168" s="177"/>
      <c r="IR168" s="177"/>
      <c r="IS168" s="177"/>
      <c r="IT168" s="177"/>
      <c r="IU168" s="177"/>
      <c r="IV168" s="177"/>
    </row>
    <row r="169" spans="1:256" x14ac:dyDescent="0.25">
      <c r="A169" s="78"/>
      <c r="B169" s="79"/>
      <c r="C169" s="80"/>
      <c r="D169" s="70"/>
      <c r="E169" s="70"/>
      <c r="F169" s="70"/>
      <c r="G169" s="70"/>
      <c r="H169" s="70"/>
      <c r="I169" s="70"/>
      <c r="J169" s="70"/>
      <c r="K169" s="81"/>
    </row>
    <row r="170" spans="1:256" ht="18.75" x14ac:dyDescent="0.3">
      <c r="B170" s="550" t="s">
        <v>367</v>
      </c>
      <c r="C170" s="551"/>
      <c r="D170" s="551"/>
      <c r="E170" s="551"/>
      <c r="F170" s="551"/>
      <c r="G170" s="551"/>
      <c r="H170" s="551"/>
      <c r="I170" s="551"/>
      <c r="J170" s="551"/>
      <c r="K170" s="551"/>
    </row>
  </sheetData>
  <mergeCells count="17">
    <mergeCell ref="C1:K1"/>
    <mergeCell ref="C2:K2"/>
    <mergeCell ref="C3:K3"/>
    <mergeCell ref="C4:K4"/>
    <mergeCell ref="B5:K5"/>
    <mergeCell ref="C11:K11"/>
    <mergeCell ref="D6:L6"/>
    <mergeCell ref="D7:L7"/>
    <mergeCell ref="D8:L8"/>
    <mergeCell ref="D9:L9"/>
    <mergeCell ref="C10:L10"/>
    <mergeCell ref="B170:K170"/>
    <mergeCell ref="A15:K15"/>
    <mergeCell ref="F17:I17"/>
    <mergeCell ref="F18:I18"/>
    <mergeCell ref="C13:K13"/>
    <mergeCell ref="A14:K14"/>
  </mergeCells>
  <phoneticPr fontId="38" type="noConversion"/>
  <pageMargins left="0.7" right="0.7" top="0.75" bottom="0.75" header="0.3" footer="0.3"/>
  <pageSetup paperSize="9" scale="5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60" zoomScaleNormal="80" workbookViewId="0">
      <selection activeCell="C39" sqref="C39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43"/>
      <c r="C1" s="253" t="s">
        <v>507</v>
      </c>
    </row>
    <row r="2" spans="1:13" ht="15.75" x14ac:dyDescent="0.25">
      <c r="B2" s="243"/>
      <c r="C2" s="253" t="s">
        <v>0</v>
      </c>
      <c r="L2" s="244"/>
      <c r="M2" s="244"/>
    </row>
    <row r="3" spans="1:13" ht="15.75" x14ac:dyDescent="0.25">
      <c r="B3" s="243"/>
      <c r="C3" s="253" t="s">
        <v>1</v>
      </c>
    </row>
    <row r="4" spans="1:13" ht="15.75" x14ac:dyDescent="0.25">
      <c r="B4" s="243"/>
      <c r="C4" s="253" t="s">
        <v>2</v>
      </c>
    </row>
    <row r="5" spans="1:13" x14ac:dyDescent="0.25">
      <c r="B5" s="564" t="s">
        <v>522</v>
      </c>
      <c r="C5" s="532"/>
    </row>
    <row r="6" spans="1:13" x14ac:dyDescent="0.25">
      <c r="B6" s="411"/>
      <c r="C6" s="409"/>
    </row>
    <row r="7" spans="1:13" ht="15.75" x14ac:dyDescent="0.25">
      <c r="B7" s="243"/>
      <c r="C7" s="253" t="s">
        <v>479</v>
      </c>
    </row>
    <row r="8" spans="1:13" ht="15.75" x14ac:dyDescent="0.25">
      <c r="B8" s="243"/>
      <c r="C8" s="253" t="s">
        <v>0</v>
      </c>
    </row>
    <row r="9" spans="1:13" ht="15.75" x14ac:dyDescent="0.25">
      <c r="B9" s="243"/>
      <c r="C9" s="253" t="s">
        <v>1</v>
      </c>
    </row>
    <row r="10" spans="1:13" ht="15.75" x14ac:dyDescent="0.25">
      <c r="B10" s="243"/>
      <c r="C10" s="253" t="s">
        <v>2</v>
      </c>
    </row>
    <row r="11" spans="1:13" x14ac:dyDescent="0.25">
      <c r="B11" s="564" t="s">
        <v>480</v>
      </c>
      <c r="C11" s="532"/>
    </row>
    <row r="12" spans="1:13" x14ac:dyDescent="0.25">
      <c r="B12" s="411"/>
      <c r="C12" s="409"/>
    </row>
    <row r="13" spans="1:13" ht="18.75" x14ac:dyDescent="0.3">
      <c r="A13" s="1"/>
      <c r="B13" s="564"/>
      <c r="C13" s="532"/>
    </row>
    <row r="14" spans="1:13" ht="4.5" customHeight="1" x14ac:dyDescent="0.3">
      <c r="A14" s="313"/>
      <c r="B14" s="242"/>
      <c r="C14" s="242"/>
    </row>
    <row r="15" spans="1:13" ht="46.5" customHeight="1" x14ac:dyDescent="0.25">
      <c r="A15" s="565" t="s">
        <v>496</v>
      </c>
      <c r="B15" s="565"/>
      <c r="C15" s="565"/>
    </row>
    <row r="16" spans="1:13" ht="18.75" x14ac:dyDescent="0.25">
      <c r="A16" s="565"/>
      <c r="B16" s="565"/>
      <c r="C16" s="565"/>
    </row>
    <row r="17" spans="1:7" ht="18.75" x14ac:dyDescent="0.25">
      <c r="B17" s="396"/>
      <c r="C17" s="397" t="s">
        <v>3</v>
      </c>
    </row>
    <row r="18" spans="1:7" ht="93.75" x14ac:dyDescent="0.25">
      <c r="A18" s="398" t="s">
        <v>208</v>
      </c>
      <c r="B18" s="398" t="s">
        <v>224</v>
      </c>
      <c r="C18" s="82" t="s">
        <v>143</v>
      </c>
      <c r="D18" s="39" t="s">
        <v>117</v>
      </c>
      <c r="E18" s="39" t="s">
        <v>116</v>
      </c>
    </row>
    <row r="19" spans="1:7" s="239" customFormat="1" ht="37.5" x14ac:dyDescent="0.25">
      <c r="A19" s="241"/>
      <c r="B19" s="399" t="s">
        <v>223</v>
      </c>
      <c r="C19" s="370">
        <f>C20+C24</f>
        <v>3285.7000000000007</v>
      </c>
      <c r="G19" s="240"/>
    </row>
    <row r="20" spans="1:7" s="239" customFormat="1" ht="31.5" x14ac:dyDescent="0.25">
      <c r="A20" s="452" t="s">
        <v>219</v>
      </c>
      <c r="B20" s="444" t="s">
        <v>218</v>
      </c>
      <c r="C20" s="370">
        <f>C22</f>
        <v>1000</v>
      </c>
      <c r="D20" s="370">
        <f>D22</f>
        <v>0</v>
      </c>
      <c r="G20" s="240"/>
    </row>
    <row r="21" spans="1:7" s="239" customFormat="1" ht="31.5" x14ac:dyDescent="0.25">
      <c r="A21" s="453" t="s">
        <v>221</v>
      </c>
      <c r="B21" s="443" t="s">
        <v>218</v>
      </c>
      <c r="C21" s="400">
        <v>1000</v>
      </c>
      <c r="D21" s="400">
        <v>0</v>
      </c>
      <c r="G21" s="240"/>
    </row>
    <row r="22" spans="1:7" s="239" customFormat="1" ht="47.25" x14ac:dyDescent="0.25">
      <c r="A22" s="443" t="s">
        <v>221</v>
      </c>
      <c r="B22" s="443" t="s">
        <v>220</v>
      </c>
      <c r="C22" s="400">
        <v>1000</v>
      </c>
      <c r="D22" s="400">
        <v>0</v>
      </c>
      <c r="G22" s="240"/>
    </row>
    <row r="23" spans="1:7" s="239" customFormat="1" ht="47.25" x14ac:dyDescent="0.25">
      <c r="A23" s="443" t="s">
        <v>497</v>
      </c>
      <c r="B23" s="443" t="s">
        <v>220</v>
      </c>
      <c r="C23" s="400">
        <v>1000</v>
      </c>
      <c r="D23" s="400">
        <v>0</v>
      </c>
      <c r="G23" s="240"/>
    </row>
    <row r="24" spans="1:7" s="239" customFormat="1" ht="31.5" x14ac:dyDescent="0.25">
      <c r="A24" s="444" t="s">
        <v>216</v>
      </c>
      <c r="B24" s="444" t="s">
        <v>215</v>
      </c>
      <c r="C24" s="370">
        <f>C28+C32</f>
        <v>2285.7000000000007</v>
      </c>
      <c r="D24" s="370">
        <f>D28+D32</f>
        <v>504.29999999999927</v>
      </c>
      <c r="G24" s="240"/>
    </row>
    <row r="25" spans="1:7" s="239" customFormat="1" ht="18.75" x14ac:dyDescent="0.25">
      <c r="A25" s="443" t="s">
        <v>382</v>
      </c>
      <c r="B25" s="443" t="s">
        <v>498</v>
      </c>
      <c r="C25" s="400">
        <f>C28</f>
        <v>-26178</v>
      </c>
      <c r="D25" s="400">
        <f>D28</f>
        <v>-11030.2</v>
      </c>
      <c r="G25" s="240"/>
    </row>
    <row r="26" spans="1:7" s="239" customFormat="1" ht="18.75" x14ac:dyDescent="0.25">
      <c r="A26" s="443" t="s">
        <v>499</v>
      </c>
      <c r="B26" s="443" t="s">
        <v>500</v>
      </c>
      <c r="C26" s="400">
        <f>C28</f>
        <v>-26178</v>
      </c>
      <c r="D26" s="400">
        <f>D28</f>
        <v>-11030.2</v>
      </c>
      <c r="G26" s="240"/>
    </row>
    <row r="27" spans="1:7" s="239" customFormat="1" ht="18.75" x14ac:dyDescent="0.25">
      <c r="A27" s="443" t="s">
        <v>501</v>
      </c>
      <c r="B27" s="443" t="s">
        <v>502</v>
      </c>
      <c r="C27" s="400">
        <f>C28</f>
        <v>-26178</v>
      </c>
      <c r="D27" s="400">
        <f>D28</f>
        <v>-11030.2</v>
      </c>
      <c r="G27" s="240"/>
    </row>
    <row r="28" spans="1:7" s="239" customFormat="1" ht="31.5" x14ac:dyDescent="0.25">
      <c r="A28" s="443" t="s">
        <v>214</v>
      </c>
      <c r="B28" s="443" t="s">
        <v>213</v>
      </c>
      <c r="C28" s="400">
        <v>-26178</v>
      </c>
      <c r="D28" s="400">
        <v>-11030.2</v>
      </c>
      <c r="G28" s="240"/>
    </row>
    <row r="29" spans="1:7" s="239" customFormat="1" ht="18.75" x14ac:dyDescent="0.25">
      <c r="A29" s="443" t="s">
        <v>212</v>
      </c>
      <c r="B29" s="443" t="s">
        <v>503</v>
      </c>
      <c r="C29" s="400">
        <f>C32</f>
        <v>28463.7</v>
      </c>
      <c r="D29" s="400">
        <f>D32</f>
        <v>11534.5</v>
      </c>
      <c r="G29" s="240"/>
    </row>
    <row r="30" spans="1:7" s="239" customFormat="1" ht="18.75" x14ac:dyDescent="0.25">
      <c r="A30" s="443" t="s">
        <v>211</v>
      </c>
      <c r="B30" s="443" t="s">
        <v>504</v>
      </c>
      <c r="C30" s="400">
        <f>C32</f>
        <v>28463.7</v>
      </c>
      <c r="D30" s="400">
        <f>D32</f>
        <v>11534.5</v>
      </c>
      <c r="G30" s="240"/>
    </row>
    <row r="31" spans="1:7" s="239" customFormat="1" ht="18.75" x14ac:dyDescent="0.25">
      <c r="A31" s="443" t="s">
        <v>210</v>
      </c>
      <c r="B31" s="443" t="s">
        <v>505</v>
      </c>
      <c r="C31" s="400">
        <f>C32</f>
        <v>28463.7</v>
      </c>
      <c r="D31" s="400">
        <f>D32</f>
        <v>11534.5</v>
      </c>
      <c r="G31" s="240"/>
    </row>
    <row r="32" spans="1:7" s="239" customFormat="1" ht="31.5" x14ac:dyDescent="0.25">
      <c r="A32" s="443" t="s">
        <v>236</v>
      </c>
      <c r="B32" s="443" t="s">
        <v>506</v>
      </c>
      <c r="C32" s="400">
        <f>прил._3!K19</f>
        <v>28463.7</v>
      </c>
      <c r="D32" s="400">
        <v>11534.5</v>
      </c>
      <c r="G32" s="240"/>
    </row>
    <row r="33" spans="1:6" x14ac:dyDescent="0.25">
      <c r="D33" s="222"/>
      <c r="E33" s="222"/>
      <c r="F33" s="222"/>
    </row>
    <row r="34" spans="1:6" ht="18.75" x14ac:dyDescent="0.3">
      <c r="A34" s="563" t="s">
        <v>347</v>
      </c>
      <c r="B34" s="563"/>
      <c r="C34" s="563"/>
    </row>
    <row r="35" spans="1:6" ht="18.75" x14ac:dyDescent="0.25">
      <c r="C35" s="387"/>
    </row>
  </sheetData>
  <mergeCells count="6">
    <mergeCell ref="A34:C34"/>
    <mergeCell ref="B5:C5"/>
    <mergeCell ref="A15:C15"/>
    <mergeCell ref="A16:C16"/>
    <mergeCell ref="B11:C11"/>
    <mergeCell ref="B13:C13"/>
  </mergeCells>
  <phoneticPr fontId="38" type="noConversion"/>
  <pageMargins left="0.7" right="0.7" top="0.75" bottom="0.75" header="0.3" footer="0.3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53" t="s">
        <v>280</v>
      </c>
    </row>
    <row r="2" spans="1:2" ht="15.75" x14ac:dyDescent="0.25">
      <c r="B2" s="253" t="s">
        <v>0</v>
      </c>
    </row>
    <row r="3" spans="1:2" ht="15.75" x14ac:dyDescent="0.25">
      <c r="B3" s="253" t="s">
        <v>1</v>
      </c>
    </row>
    <row r="4" spans="1:2" ht="15.75" x14ac:dyDescent="0.25">
      <c r="B4" s="253" t="s">
        <v>2</v>
      </c>
    </row>
    <row r="5" spans="1:2" x14ac:dyDescent="0.25">
      <c r="A5" s="532" t="s">
        <v>465</v>
      </c>
      <c r="B5" s="532"/>
    </row>
    <row r="9" spans="1:2" ht="78.75" customHeight="1" x14ac:dyDescent="0.25">
      <c r="A9" s="566" t="s">
        <v>402</v>
      </c>
      <c r="B9" s="567"/>
    </row>
    <row r="10" spans="1:2" ht="18.75" x14ac:dyDescent="0.25">
      <c r="A10" s="304"/>
      <c r="B10" s="304"/>
    </row>
    <row r="11" spans="1:2" ht="18.75" x14ac:dyDescent="0.3">
      <c r="A11" s="305"/>
      <c r="B11" s="305" t="s">
        <v>3</v>
      </c>
    </row>
    <row r="12" spans="1:2" ht="18.75" x14ac:dyDescent="0.25">
      <c r="A12" s="279" t="s">
        <v>281</v>
      </c>
      <c r="B12" s="306" t="s">
        <v>282</v>
      </c>
    </row>
    <row r="13" spans="1:2" ht="18.75" x14ac:dyDescent="0.25">
      <c r="A13" s="307">
        <v>1</v>
      </c>
      <c r="B13" s="307">
        <v>2</v>
      </c>
    </row>
    <row r="14" spans="1:2" ht="63" x14ac:dyDescent="0.25">
      <c r="A14" s="380" t="s">
        <v>399</v>
      </c>
      <c r="B14" s="307">
        <v>48.2</v>
      </c>
    </row>
    <row r="15" spans="1:2" ht="19.5" thickBot="1" x14ac:dyDescent="0.3">
      <c r="A15" s="380" t="s">
        <v>400</v>
      </c>
      <c r="B15" s="307">
        <v>37.200000000000003</v>
      </c>
    </row>
    <row r="16" spans="1:2" ht="19.5" thickBot="1" x14ac:dyDescent="0.3">
      <c r="A16" s="379" t="s">
        <v>283</v>
      </c>
      <c r="B16" s="381">
        <v>70</v>
      </c>
    </row>
    <row r="17" spans="1:3" ht="18.75" x14ac:dyDescent="0.3">
      <c r="A17" s="308" t="s">
        <v>284</v>
      </c>
      <c r="B17" s="381">
        <f>SUM(B14:B16)</f>
        <v>155.4</v>
      </c>
    </row>
    <row r="19" spans="1:3" x14ac:dyDescent="0.25">
      <c r="A19" s="568" t="s">
        <v>391</v>
      </c>
      <c r="B19" s="568"/>
      <c r="C19" s="568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1  (2)</vt:lpstr>
      <vt:lpstr>Прил 2</vt:lpstr>
      <vt:lpstr>Прил 3</vt:lpstr>
      <vt:lpstr>Прил 4 (2)</vt:lpstr>
      <vt:lpstr>прил1</vt:lpstr>
      <vt:lpstr>прил.2</vt:lpstr>
      <vt:lpstr>прил._3</vt:lpstr>
      <vt:lpstr>Прил 5</vt:lpstr>
      <vt:lpstr>прил 9</vt:lpstr>
      <vt:lpstr>Прил 10+</vt:lpstr>
      <vt:lpstr>Заимст 11</vt:lpstr>
      <vt:lpstr>Гарант 12</vt:lpstr>
      <vt:lpstr>нормативы 13</vt:lpstr>
      <vt:lpstr>Диаграмма1</vt:lpstr>
      <vt:lpstr>'Прил 1  (2)'!Область_печати</vt:lpstr>
      <vt:lpstr>'Прил 2'!Область_печати</vt:lpstr>
      <vt:lpstr>'прил 9'!Область_печати</vt:lpstr>
      <vt:lpstr>прил._3!Область_печати</vt:lpstr>
      <vt:lpstr>прил.2!Область_печати</vt:lpstr>
      <vt:lpstr>прил1!Область_печати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2020-10-26T06:33:01Z</cp:lastPrinted>
  <dcterms:created xsi:type="dcterms:W3CDTF">2010-11-10T14:00:24Z</dcterms:created>
  <dcterms:modified xsi:type="dcterms:W3CDTF">2020-10-28T08:45:49Z</dcterms:modified>
</cp:coreProperties>
</file>