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декабрь\"/>
    </mc:Choice>
  </mc:AlternateContent>
  <bookViews>
    <workbookView xWindow="-135" yWindow="735" windowWidth="12855" windowHeight="9150" tabRatio="849" firstSheet="8" activeTab="8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Диаграмма1" sheetId="52" state="hidden" r:id="rId7"/>
    <sheet name="прил._7" sheetId="24" state="hidden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прил._7!$A$19:$K$172</definedName>
    <definedName name="_xlnm._FilterDatabase" localSheetId="5" hidden="1">прил.6!$A$16:$H$130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прил._7!$A$1:$L$175</definedName>
    <definedName name="_xlnm.Print_Area" localSheetId="5">прил.6!$A$1:$J$133</definedName>
    <definedName name="_xlnm.Print_Area" localSheetId="4">прил5!$A$1:$F$49</definedName>
  </definedNames>
  <calcPr calcId="152511"/>
</workbook>
</file>

<file path=xl/calcChain.xml><?xml version="1.0" encoding="utf-8"?>
<calcChain xmlns="http://schemas.openxmlformats.org/spreadsheetml/2006/main">
  <c r="K126" i="24" l="1"/>
  <c r="K116" i="24" l="1"/>
  <c r="K123" i="24"/>
  <c r="K68" i="24" l="1"/>
  <c r="B89" i="40" l="1"/>
  <c r="H79" i="40"/>
  <c r="K115" i="24" l="1"/>
  <c r="K104" i="24" l="1"/>
  <c r="H48" i="40"/>
  <c r="K69" i="24" l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61" i="40" l="1"/>
  <c r="H83" i="40"/>
  <c r="H84" i="40"/>
  <c r="B72" i="40"/>
  <c r="B67" i="40"/>
  <c r="H50" i="40"/>
  <c r="H46" i="40" s="1"/>
  <c r="H49" i="40"/>
  <c r="H47" i="40"/>
  <c r="H39" i="40"/>
  <c r="H38" i="40"/>
  <c r="H35" i="40" l="1"/>
  <c r="H34" i="40" s="1"/>
  <c r="H33" i="40" s="1"/>
  <c r="H36" i="40"/>
  <c r="B22" i="40"/>
  <c r="K78" i="24" l="1"/>
  <c r="D25" i="6" s="1"/>
  <c r="K135" i="24"/>
  <c r="K142" i="24"/>
  <c r="K141" i="24"/>
  <c r="K132" i="24"/>
  <c r="K131" i="24"/>
  <c r="K130" i="24"/>
  <c r="K129" i="24" s="1"/>
  <c r="K128" i="24" s="1"/>
  <c r="D35" i="6" s="1"/>
  <c r="D34" i="6" s="1"/>
  <c r="K120" i="24" l="1"/>
  <c r="K121" i="24"/>
  <c r="K155" i="24" l="1"/>
  <c r="K90" i="24"/>
  <c r="K93" i="24"/>
  <c r="K92" i="24" s="1"/>
  <c r="K91" i="24" s="1"/>
  <c r="K105" i="24" l="1"/>
  <c r="H70" i="40"/>
  <c r="H74" i="40" l="1"/>
  <c r="K59" i="24"/>
  <c r="D21" i="6" s="1"/>
  <c r="K71" i="24"/>
  <c r="D23" i="6" s="1"/>
  <c r="K75" i="24"/>
  <c r="K79" i="24"/>
  <c r="K80" i="24"/>
  <c r="K81" i="24"/>
  <c r="K111" i="24"/>
  <c r="D33" i="6"/>
  <c r="K136" i="24"/>
  <c r="K137" i="24"/>
  <c r="H101" i="40"/>
  <c r="K85" i="24"/>
  <c r="D26" i="6" s="1"/>
  <c r="B17" i="46" l="1"/>
  <c r="K42" i="24" l="1"/>
  <c r="H125" i="40"/>
  <c r="H124" i="40"/>
  <c r="H123" i="40"/>
  <c r="H130" i="40" l="1"/>
  <c r="H118" i="40"/>
  <c r="H116" i="40"/>
  <c r="H115" i="40" s="1"/>
  <c r="H113" i="40"/>
  <c r="H110" i="40"/>
  <c r="H107" i="40"/>
  <c r="H104" i="40"/>
  <c r="H100" i="40"/>
  <c r="H98" i="40"/>
  <c r="H94" i="40"/>
  <c r="H82" i="40"/>
  <c r="H66" i="40"/>
  <c r="H45" i="40"/>
  <c r="H43" i="40" s="1"/>
  <c r="H32" i="40"/>
  <c r="H28" i="40"/>
  <c r="H27" i="40" s="1"/>
  <c r="H92" i="40"/>
  <c r="K52" i="24"/>
  <c r="K50" i="24"/>
  <c r="H112" i="40" l="1"/>
  <c r="H111" i="40"/>
  <c r="H41" i="40"/>
  <c r="H44" i="40"/>
  <c r="K49" i="24"/>
  <c r="K39" i="24" s="1"/>
  <c r="H97" i="40"/>
  <c r="K162" i="24"/>
  <c r="H64" i="40" l="1"/>
  <c r="H117" i="40"/>
  <c r="H114" i="40"/>
  <c r="D22" i="6"/>
  <c r="C12" i="45" l="1"/>
  <c r="C11" i="44"/>
  <c r="C18" i="44"/>
  <c r="K134" i="24" l="1"/>
  <c r="K138" i="24"/>
  <c r="B41" i="40" l="1"/>
  <c r="C11" i="41" l="1"/>
  <c r="H120" i="40" l="1"/>
  <c r="K110" i="24"/>
  <c r="D32" i="6" s="1"/>
  <c r="K77" i="24"/>
  <c r="K54" i="24"/>
  <c r="D20" i="6" s="1"/>
  <c r="K150" i="24"/>
  <c r="K124" i="24"/>
  <c r="K64" i="24"/>
  <c r="K65" i="24"/>
  <c r="K66" i="24"/>
  <c r="C14" i="44"/>
  <c r="C13" i="44" s="1"/>
  <c r="C12" i="44" s="1"/>
  <c r="H21" i="40"/>
  <c r="H53" i="40"/>
  <c r="H52" i="40" s="1"/>
  <c r="H51" i="40" s="1"/>
  <c r="H55" i="40"/>
  <c r="H60" i="40" s="1"/>
  <c r="H59" i="40" s="1"/>
  <c r="H77" i="40"/>
  <c r="H80" i="40"/>
  <c r="H87" i="40"/>
  <c r="H86" i="40" s="1"/>
  <c r="H91" i="40"/>
  <c r="H108" i="40"/>
  <c r="H127" i="40"/>
  <c r="K112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8" i="24"/>
  <c r="K118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71" i="24"/>
  <c r="K168" i="24" s="1"/>
  <c r="K163" i="24"/>
  <c r="K165" i="24"/>
  <c r="K164" i="24" s="1"/>
  <c r="K161" i="24"/>
  <c r="D43" i="6" s="1"/>
  <c r="K145" i="24"/>
  <c r="D39" i="6" s="1"/>
  <c r="K146" i="24"/>
  <c r="K147" i="24"/>
  <c r="K101" i="24"/>
  <c r="B86" i="40"/>
  <c r="B83" i="40"/>
  <c r="B81" i="40"/>
  <c r="B79" i="40"/>
  <c r="B77" i="40"/>
  <c r="B74" i="40"/>
  <c r="B63" i="40"/>
  <c r="B51" i="40"/>
  <c r="B36" i="40"/>
  <c r="B33" i="40"/>
  <c r="B31" i="40"/>
  <c r="B25" i="40"/>
  <c r="B23" i="40"/>
  <c r="I95" i="40"/>
  <c r="J95" i="40"/>
  <c r="I91" i="40"/>
  <c r="J91" i="40"/>
  <c r="H19" i="40"/>
  <c r="H18" i="40" s="1"/>
  <c r="H17" i="40" s="1"/>
  <c r="K97" i="24"/>
  <c r="K96" i="24" s="1"/>
  <c r="K95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13" i="24"/>
  <c r="K25" i="24"/>
  <c r="K23" i="24"/>
  <c r="K22" i="24"/>
  <c r="K99" i="24"/>
  <c r="K89" i="24" s="1"/>
  <c r="K102" i="24"/>
  <c r="K100" i="24"/>
  <c r="K139" i="24"/>
  <c r="K169" i="24"/>
  <c r="K167" i="24"/>
  <c r="D45" i="6" s="1"/>
  <c r="D46" i="6" s="1"/>
  <c r="K33" i="24" l="1"/>
  <c r="D41" i="6"/>
  <c r="K73" i="24"/>
  <c r="K109" i="24"/>
  <c r="D31" i="6" s="1"/>
  <c r="K20" i="24"/>
  <c r="K21" i="24" s="1"/>
  <c r="D27" i="6"/>
  <c r="K157" i="24"/>
  <c r="K41" i="24"/>
  <c r="K40" i="24" s="1"/>
  <c r="D36" i="6"/>
  <c r="K159" i="24"/>
  <c r="K151" i="24"/>
  <c r="K153" i="24"/>
  <c r="D40" i="6"/>
  <c r="K144" i="24"/>
  <c r="D38" i="6" s="1"/>
  <c r="K156" i="24"/>
  <c r="D42" i="6" s="1"/>
  <c r="H81" i="40"/>
  <c r="H68" i="40"/>
  <c r="H67" i="40" s="1"/>
  <c r="H63" i="40" s="1"/>
  <c r="H109" i="40"/>
  <c r="H26" i="40"/>
  <c r="H25" i="40" s="1"/>
  <c r="H129" i="40"/>
  <c r="H128" i="40" s="1"/>
  <c r="H121" i="40"/>
  <c r="H119" i="40"/>
  <c r="D21" i="41"/>
  <c r="E21" i="41" s="1"/>
  <c r="G27" i="41"/>
  <c r="D26" i="41"/>
  <c r="E26" i="41" s="1"/>
  <c r="H23" i="40"/>
  <c r="H22" i="40" s="1"/>
  <c r="H76" i="40"/>
  <c r="H75" i="40"/>
  <c r="H57" i="40"/>
  <c r="H56" i="40" s="1"/>
  <c r="H93" i="40"/>
  <c r="D24" i="6"/>
  <c r="K72" i="24"/>
  <c r="K158" i="24"/>
  <c r="E14" i="6"/>
  <c r="F14" i="6" s="1"/>
  <c r="K170" i="24"/>
  <c r="K32" i="24" l="1"/>
  <c r="D37" i="6"/>
  <c r="D15" i="6"/>
  <c r="D14" i="6" s="1"/>
  <c r="H103" i="40"/>
  <c r="K19" i="24" l="1"/>
  <c r="H96" i="40"/>
  <c r="H95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<sst xmlns="http://schemas.openxmlformats.org/spreadsheetml/2006/main" count="2063" uniqueCount="533">
  <si>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</si>
  <si>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</si>
  <si>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</si>
  <si>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</si>
  <si>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</si>
  <si>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</si>
  <si>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</si>
  <si>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</si>
  <si>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</si>
  <si>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</si>
  <si>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</si>
  <si>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</si>
  <si>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</si>
  <si>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</si>
  <si>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</si>
  <si>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</si>
  <si>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</si>
  <si>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</si>
  <si>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</si>
  <si>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</si>
  <si>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</si>
  <si>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</si>
  <si>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</si>
  <si>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</si>
  <si>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</si>
  <si>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</si>
  <si>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</si>
  <si>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</si>
  <si>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</si>
  <si>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</si>
  <si>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</si>
  <si>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</si>
  <si>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</si>
  <si>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</si>
  <si>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</si>
  <si>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</si>
  <si>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</si>
  <si>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</si>
  <si>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</si>
  <si>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</si>
  <si>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</si>
  <si>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</si>
  <si>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</si>
  <si>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</si>
  <si>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</si>
  <si>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</si>
  <si>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</si>
  <si>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</si>
  <si>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</si>
  <si>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</si>
  <si>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</si>
  <si>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</si>
  <si>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</si>
  <si>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</si>
  <si>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</si>
  <si>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</si>
  <si>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</si>
  <si>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</si>
  <si>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</si>
  <si>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</si>
  <si>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</si>
  <si>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</si>
  <si>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</si>
  <si>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</si>
  <si>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</si>
  <si>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</si>
  <si>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</si>
  <si>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</si>
  <si>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</si>
  <si>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</si>
  <si>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</si>
  <si>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</si>
  <si>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</si>
  <si>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</si>
  <si>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</si>
  <si>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</si>
  <si>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</si>
  <si>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</si>
  <si>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</si>
  <si>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</si>
  <si>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</si>
  <si>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</si>
  <si>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</si>
  <si>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</si>
  <si>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</si>
  <si>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</si>
  <si>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</si>
  <si>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</si>
  <si>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</si>
  <si>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</si>
  <si>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</si>
  <si>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</si>
  <si>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</si>
  <si>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</si>
  <si>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</si>
  <si>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</si>
  <si>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</si>
  <si>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</si>
  <si>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</si>
  <si>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</si>
  <si>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</si>
  <si>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</si>
  <si>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</si>
  <si>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</si>
  <si>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</si>
  <si>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</si>
  <si>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</si>
  <si>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</si>
  <si>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</si>
  <si>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</si>
  <si>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</si>
  <si>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</si>
  <si>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</si>
  <si>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</si>
  <si>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</si>
  <si>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</si>
  <si>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</si>
  <si>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"Доступная среда"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</si>
  <si>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</si>
  <si>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</si>
  <si>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</si>
  <si>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</si>
  <si>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</si>
  <si>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</si>
  <si>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</si>
  <si>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</si>
  <si>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</si>
  <si>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</si>
  <si>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</si>
  <si>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</si>
  <si>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</si>
  <si>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</si>
  <si>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</si>
  <si>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</si>
  <si>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</si>
  <si>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</si>
  <si>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</si>
  <si>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</si>
  <si>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</si>
  <si>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</si>
  <si>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</si>
  <si>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</si>
  <si>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</si>
  <si>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</si>
  <si>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</si>
  <si>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</si>
  <si>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</si>
  <si>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</si>
  <si>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</si>
  <si>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</si>
  <si>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</si>
  <si>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</si>
  <si>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</si>
  <si>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</si>
  <si>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</si>
  <si>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</si>
  <si>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</si>
  <si>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</si>
  <si>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</si>
  <si>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</si>
  <si>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</si>
  <si>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</si>
  <si>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</si>
  <si>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</si>
  <si>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</si>
  <si>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</si>
  <si>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</si>
  <si>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</si>
  <si>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</si>
  <si>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</si>
  <si>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</si>
  <si>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</si>
  <si>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</si>
  <si>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</si>
  <si>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</si>
  <si>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</si>
  <si>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</si>
  <si>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</si>
  <si>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</si>
  <si>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</si>
  <si>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</si>
  <si>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</si>
  <si>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</si>
  <si>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</si>
  <si>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</si>
  <si>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</si>
  <si>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</si>
  <si>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</si>
  <si>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</si>
  <si>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</si>
  <si>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</si>
  <si>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</si>
  <si>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</si>
  <si>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</si>
  <si>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</si>
  <si>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</si>
  <si>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</si>
  <si>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</si>
  <si>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</si>
  <si>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</si>
  <si>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</si>
  <si>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</si>
  <si>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</si>
  <si>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</si>
  <si>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</si>
  <si>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</si>
  <si>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</si>
  <si>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</si>
  <si>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</si>
  <si>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</si>
  <si>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</si>
  <si>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</si>
  <si>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</si>
  <si>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</si>
  <si>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</si>
  <si>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</si>
  <si>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</si>
  <si>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</si>
  <si>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</si>
  <si>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</si>
  <si>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</si>
  <si>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</si>
  <si>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</si>
  <si>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</si>
  <si>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</si>
  <si>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</si>
  <si>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</si>
  <si>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</si>
  <si>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</si>
  <si>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</si>
  <si>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</si>
  <si>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</si>
  <si>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</si>
  <si>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</si>
  <si>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</si>
  <si>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</si>
  <si>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</si>
  <si>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</si>
  <si>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</si>
  <si>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</si>
  <si>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</si>
  <si>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</si>
  <si>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</si>
  <si>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</si>
  <si>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</si>
  <si>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</si>
  <si>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</si>
  <si>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</si>
  <si>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</si>
  <si>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</si>
  <si>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</si>
  <si>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</si>
  <si>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</si>
  <si>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</si>
  <si>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</si>
  <si>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</si>
  <si>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</si>
  <si>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</si>
  <si>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</si>
  <si>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</si>
  <si>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</si>
  <si>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</si>
  <si>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</si>
  <si>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</si>
  <si>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</si>
  <si>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</si>
  <si>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</si>
  <si>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</si>
  <si>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</si>
  <si>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</si>
  <si>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</si>
  <si>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</si>
  <si>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</si>
  <si>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</si>
  <si>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</si>
  <si>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</si>
  <si>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</si>
  <si>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</si>
  <si>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</si>
  <si>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</si>
  <si>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</si>
  <si>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</si>
  <si>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</si>
  <si>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</si>
  <si>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</si>
  <si>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</si>
  <si>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</si>
  <si>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</si>
  <si>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</si>
  <si>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</si>
  <si>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</si>
  <si>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</si>
  <si>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</si>
  <si>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</si>
  <si>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</si>
  <si>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</si>
  <si>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</si>
  <si>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</si>
  <si>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</si>
  <si>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</si>
  <si>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</si>
  <si>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</si>
  <si>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</si>
  <si>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</si>
  <si>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</si>
  <si>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</si>
  <si>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</si>
  <si>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</si>
  <si>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</si>
  <si>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</si>
  <si>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</si>
  <si>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</si>
  <si>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</si>
  <si>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</si>
  <si>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</si>
  <si>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</si>
  <si>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</si>
  <si>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</si>
  <si>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</si>
  <si>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</si>
  <si>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</si>
  <si>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</si>
  <si>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</si>
  <si>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</si>
  <si>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</si>
  <si>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</si>
  <si>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</si>
  <si>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</si>
  <si>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</si>
  <si>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</si>
  <si>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</si>
  <si>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</si>
  <si>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</si>
  <si>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</si>
  <si>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</si>
  <si>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</si>
  <si>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</si>
  <si>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</si>
  <si>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</si>
  <si>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</si>
  <si>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</si>
  <si>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</si>
  <si>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</si>
  <si>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</si>
  <si>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</si>
  <si>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</si>
  <si>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</si>
  <si>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</si>
  <si>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</si>
  <si>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</si>
  <si>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</si>
  <si>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</si>
  <si>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</si>
  <si>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</si>
  <si>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</si>
  <si>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</si>
  <si>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</si>
  <si>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</si>
  <si>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</si>
  <si>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</si>
  <si>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</si>
  <si>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</si>
  <si>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</si>
  <si>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</si>
  <si>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</si>
  <si>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</si>
  <si>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</si>
  <si>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</si>
  <si>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</si>
  <si>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</si>
  <si>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</si>
  <si>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</si>
  <si>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</si>
  <si>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</si>
  <si>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</si>
  <si>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</si>
  <si>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</si>
  <si>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</si>
  <si>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</si>
  <si>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</si>
  <si>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</si>
  <si>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</si>
  <si>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</si>
  <si>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</si>
  <si>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</si>
  <si>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</si>
  <si>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</si>
  <si>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</si>
  <si>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</si>
  <si>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</si>
  <si>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</si>
  <si>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</si>
  <si>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</si>
  <si>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</si>
  <si>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</si>
  <si>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</si>
  <si>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</si>
  <si>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</si>
  <si>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</si>
  <si>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</si>
  <si>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</si>
  <si>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</si>
  <si>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</si>
  <si>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</si>
  <si>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</si>
  <si>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</si>
  <si>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</si>
  <si>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</si>
  <si>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</si>
  <si>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</si>
  <si>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</si>
  <si>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</si>
  <si>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</si>
  <si>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</si>
  <si>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</si>
  <si>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</si>
  <si>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</si>
  <si>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</si>
  <si>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</si>
  <si>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</si>
  <si>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</si>
  <si>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</si>
  <si>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</si>
  <si>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</si>
  <si>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</si>
  <si>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</si>
  <si>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</si>
  <si>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</si>
  <si>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</si>
  <si>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</si>
  <si>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</si>
  <si>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</si>
  <si>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</si>
  <si>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</si>
  <si>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</si>
  <si>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</si>
  <si>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</si>
  <si>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</si>
  <si>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</si>
  <si>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</si>
  <si>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</si>
  <si>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</si>
  <si>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</si>
  <si>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</si>
  <si>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</si>
  <si>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</si>
  <si>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</si>
  <si>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</si>
  <si>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</si>
  <si>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</si>
  <si>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</si>
  <si>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</si>
  <si>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</si>
  <si>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</si>
  <si>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</si>
  <si>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</si>
  <si>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</si>
  <si>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</si>
  <si>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</si>
  <si>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</si>
  <si>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</si>
  <si>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</si>
  <si>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</si>
  <si>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</si>
  <si>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</si>
  <si>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</si>
  <si>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</si>
  <si>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</si>
  <si>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</si>
  <si>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</si>
  <si>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</si>
  <si>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</si>
  <si>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</si>
  <si>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</si>
  <si>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</si>
  <si>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</si>
  <si>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</si>
  <si>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</si>
  <si>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</si>
  <si>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</si>
  <si>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</si>
  <si>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</si>
  <si>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</si>
  <si>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</si>
  <si>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</si>
  <si>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</si>
  <si>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</si>
  <si>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</si>
  <si>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</si>
  <si>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</si>
  <si>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</si>
  <si>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</si>
  <si>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</si>
  <si>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</si>
  <si>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</si>
  <si>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</si>
  <si>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</si>
  <si>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</si>
  <si>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</si>
  <si>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</si>
  <si>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</si>
  <si>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</si>
  <si>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</si>
  <si>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</si>
  <si>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</si>
  <si>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</si>
  <si>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</si>
  <si>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</si>
  <si>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</si>
  <si>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</si>
  <si>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</si>
  <si>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</si>
  <si>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</si>
  <si>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№3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</si>
  <si>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</si>
  <si>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</si>
  <si>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</si>
  <si>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</si>
  <si>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</si>
  <si>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</si>
  <si>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</si>
  <si>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</si>
  <si>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</si>
  <si>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</si>
  <si>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</si>
  <si>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</si>
  <si>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</si>
  <si>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</si>
  <si>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</si>
  <si>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 xml:space="preserve">от   20.08.2020 г. № 76 </t>
  </si>
  <si>
    <t xml:space="preserve">от  20.08.2020г № 76  </t>
  </si>
  <si>
    <t xml:space="preserve">от 20.08.2020 №76  </t>
  </si>
  <si>
    <t>от 22.12. 2020г. № 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</si>
</sst>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8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5" fontId="6" fillId="6" borderId="1" xfId="7" applyNumberFormat="1" applyFont="1" applyFill="1" applyBorder="1" applyAlignment="1">
      <alignment horizontal="right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8" fillId="6" borderId="6" xfId="0" applyFont="1" applyFill="1" applyBorder="1" applyAlignment="1">
      <alignment vertical="top" wrapText="1"/>
    </xf>
    <xf numFmtId="0" fontId="13" fillId="6" borderId="6" xfId="7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0" fontId="13" fillId="6" borderId="8" xfId="7" applyFont="1" applyFill="1" applyBorder="1" applyAlignment="1">
      <alignment wrapText="1"/>
    </xf>
    <xf numFmtId="0" fontId="13" fillId="6" borderId="1" xfId="7" applyFont="1" applyFill="1" applyBorder="1" applyAlignment="1">
      <alignment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6" fillId="6" borderId="1" xfId="7" applyFont="1" applyFill="1" applyBorder="1" applyAlignment="1">
      <alignment vertical="center" wrapText="1"/>
    </xf>
    <xf numFmtId="0" fontId="6" fillId="6" borderId="1" xfId="7" applyFont="1" applyFill="1" applyBorder="1"/>
    <xf numFmtId="0" fontId="13" fillId="6" borderId="4" xfId="7" applyFont="1" applyFill="1" applyBorder="1" applyAlignment="1">
      <alignment wrapText="1"/>
    </xf>
    <xf numFmtId="0" fontId="8" fillId="6" borderId="6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vertical="top" wrapText="1"/>
    </xf>
    <xf numFmtId="49" fontId="11" fillId="6" borderId="1" xfId="0" applyNumberFormat="1" applyFont="1" applyFill="1" applyBorder="1" applyAlignment="1">
      <alignment horizontal="center" wrapText="1"/>
    </xf>
    <xf numFmtId="165" fontId="11" fillId="6" borderId="1" xfId="13" applyNumberFormat="1" applyFont="1" applyFill="1" applyBorder="1" applyAlignment="1">
      <alignment wrapText="1"/>
    </xf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0" fontId="2" fillId="6" borderId="1" xfId="0" applyFont="1" applyFill="1" applyBorder="1" applyAlignment="1">
      <alignment wrapText="1"/>
    </xf>
    <xf numFmtId="49" fontId="13" fillId="6" borderId="1" xfId="7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прил._7!$A$17:$J$172</c:f>
              <c:multiLvlStrCache>
                <c:ptCount val="156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1">
                    <c:v>200</c:v>
                  </c:pt>
                  <c:pt idx="86">
                    <c:v>200</c:v>
                  </c:pt>
                  <c:pt idx="91">
                    <c:v>200</c:v>
                  </c:pt>
                  <c:pt idx="97">
                    <c:v>200</c:v>
                  </c:pt>
                  <c:pt idx="102">
                    <c:v>200</c:v>
                  </c:pt>
                  <c:pt idx="105">
                    <c:v>200</c:v>
                  </c:pt>
                  <c:pt idx="108">
                    <c:v>200</c:v>
                  </c:pt>
                  <c:pt idx="110">
                    <c:v>200</c:v>
                  </c:pt>
                  <c:pt idx="116">
                    <c:v>200</c:v>
                  </c:pt>
                  <c:pt idx="123">
                    <c:v>600</c:v>
                  </c:pt>
                  <c:pt idx="126">
                    <c:v>200</c:v>
                  </c:pt>
                  <c:pt idx="132">
                    <c:v>300</c:v>
                  </c:pt>
                  <c:pt idx="137">
                    <c:v>600</c:v>
                  </c:pt>
                  <c:pt idx="143">
                    <c:v>100</c:v>
                  </c:pt>
                  <c:pt idx="149">
                    <c:v>200</c:v>
                  </c:pt>
                  <c:pt idx="155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10660</c:v>
                  </c:pt>
                  <c:pt idx="77">
                    <c:v>10660</c:v>
                  </c:pt>
                  <c:pt idx="78">
                    <c:v>00000</c:v>
                  </c:pt>
                  <c:pt idx="79">
                    <c:v>00000</c:v>
                  </c:pt>
                  <c:pt idx="80">
                    <c:v>10360</c:v>
                  </c:pt>
                  <c:pt idx="81">
                    <c:v>10360</c:v>
                  </c:pt>
                  <c:pt idx="83">
                    <c:v>00000</c:v>
                  </c:pt>
                  <c:pt idx="84">
                    <c:v>00000</c:v>
                  </c:pt>
                  <c:pt idx="85">
                    <c:v>10620</c:v>
                  </c:pt>
                  <c:pt idx="86">
                    <c:v>10620</c:v>
                  </c:pt>
                  <c:pt idx="88">
                    <c:v>00000</c:v>
                  </c:pt>
                  <c:pt idx="89">
                    <c:v>00000</c:v>
                  </c:pt>
                  <c:pt idx="90">
                    <c:v>10300</c:v>
                  </c:pt>
                  <c:pt idx="91">
                    <c:v>10300</c:v>
                  </c:pt>
                  <c:pt idx="94">
                    <c:v>00000</c:v>
                  </c:pt>
                  <c:pt idx="95">
                    <c:v>00000</c:v>
                  </c:pt>
                  <c:pt idx="96">
                    <c:v>10480</c:v>
                  </c:pt>
                  <c:pt idx="97">
                    <c:v>10480</c:v>
                  </c:pt>
                  <c:pt idx="99">
                    <c:v>00000</c:v>
                  </c:pt>
                  <c:pt idx="100">
                    <c:v>00000</c:v>
                  </c:pt>
                  <c:pt idx="101">
                    <c:v>10410</c:v>
                  </c:pt>
                  <c:pt idx="102">
                    <c:v>10410</c:v>
                  </c:pt>
                  <c:pt idx="103">
                    <c:v>00000</c:v>
                  </c:pt>
                  <c:pt idx="104">
                    <c:v>10430</c:v>
                  </c:pt>
                  <c:pt idx="105">
                    <c:v>10430</c:v>
                  </c:pt>
                  <c:pt idx="106">
                    <c:v>00000</c:v>
                  </c:pt>
                  <c:pt idx="107">
                    <c:v>10450</c:v>
                  </c:pt>
                  <c:pt idx="108">
                    <c:v>10450</c:v>
                  </c:pt>
                  <c:pt idx="109">
                    <c:v>20110</c:v>
                  </c:pt>
                  <c:pt idx="110">
                    <c:v>20110</c:v>
                  </c:pt>
                  <c:pt idx="113">
                    <c:v>00000</c:v>
                  </c:pt>
                  <c:pt idx="114">
                    <c:v>00000</c:v>
                  </c:pt>
                  <c:pt idx="115">
                    <c:v>10520</c:v>
                  </c:pt>
                  <c:pt idx="116">
                    <c:v>10520</c:v>
                  </c:pt>
                  <c:pt idx="119">
                    <c:v>00000</c:v>
                  </c:pt>
                  <c:pt idx="120">
                    <c:v>00000</c:v>
                  </c:pt>
                  <c:pt idx="121">
                    <c:v>00000</c:v>
                  </c:pt>
                  <c:pt idx="122">
                    <c:v>00590</c:v>
                  </c:pt>
                  <c:pt idx="123">
                    <c:v>00590</c:v>
                  </c:pt>
                  <c:pt idx="124">
                    <c:v>0000</c:v>
                  </c:pt>
                  <c:pt idx="125">
                    <c:v>10550</c:v>
                  </c:pt>
                  <c:pt idx="126">
                    <c:v>10550</c:v>
                  </c:pt>
                  <c:pt idx="129">
                    <c:v>00000</c:v>
                  </c:pt>
                  <c:pt idx="130">
                    <c:v>00000</c:v>
                  </c:pt>
                  <c:pt idx="131">
                    <c:v>10030</c:v>
                  </c:pt>
                  <c:pt idx="132">
                    <c:v>10030</c:v>
                  </c:pt>
                  <c:pt idx="134">
                    <c:v>00000</c:v>
                  </c:pt>
                  <c:pt idx="135">
                    <c:v>00000</c:v>
                  </c:pt>
                  <c:pt idx="136">
                    <c:v>10590</c:v>
                  </c:pt>
                  <c:pt idx="137">
                    <c:v>10590</c:v>
                  </c:pt>
                  <c:pt idx="139">
                    <c:v>00000</c:v>
                  </c:pt>
                  <c:pt idx="140">
                    <c:v>00000</c:v>
                  </c:pt>
                  <c:pt idx="141">
                    <c:v>00000</c:v>
                  </c:pt>
                  <c:pt idx="142">
                    <c:v>10570</c:v>
                  </c:pt>
                  <c:pt idx="143">
                    <c:v>10570</c:v>
                  </c:pt>
                  <c:pt idx="146">
                    <c:v>00000</c:v>
                  </c:pt>
                  <c:pt idx="147">
                    <c:v>00000</c:v>
                  </c:pt>
                  <c:pt idx="148">
                    <c:v>10600</c:v>
                  </c:pt>
                  <c:pt idx="149">
                    <c:v>10600</c:v>
                  </c:pt>
                  <c:pt idx="152">
                    <c:v>00000</c:v>
                  </c:pt>
                  <c:pt idx="153">
                    <c:v>00000</c:v>
                  </c:pt>
                  <c:pt idx="154">
                    <c:v>10090</c:v>
                  </c:pt>
                  <c:pt idx="155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00</c:v>
                  </c:pt>
                  <c:pt idx="88">
                    <c:v>00</c:v>
                  </c:pt>
                  <c:pt idx="89">
                    <c:v>00</c:v>
                  </c:pt>
                  <c:pt idx="90">
                    <c:v>01</c:v>
                  </c:pt>
                  <c:pt idx="91">
                    <c:v>01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08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3">
                    <c:v>00</c:v>
                  </c:pt>
                  <c:pt idx="114">
                    <c:v>00</c:v>
                  </c:pt>
                  <c:pt idx="115">
                    <c:v>01</c:v>
                  </c:pt>
                  <c:pt idx="116">
                    <c:v>01</c:v>
                  </c:pt>
                  <c:pt idx="119">
                    <c:v>00</c:v>
                  </c:pt>
                  <c:pt idx="120">
                    <c:v>00</c:v>
                  </c:pt>
                  <c:pt idx="121">
                    <c:v>05</c:v>
                  </c:pt>
                  <c:pt idx="122">
                    <c:v>05</c:v>
                  </c:pt>
                  <c:pt idx="123">
                    <c:v>05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4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9">
                    <c:v>00</c:v>
                  </c:pt>
                  <c:pt idx="140">
                    <c:v>00</c:v>
                  </c:pt>
                  <c:pt idx="141">
                    <c:v>00</c:v>
                  </c:pt>
                  <c:pt idx="142">
                    <c:v>03</c:v>
                  </c:pt>
                  <c:pt idx="143">
                    <c:v>03</c:v>
                  </c:pt>
                  <c:pt idx="146">
                    <c:v>00</c:v>
                  </c:pt>
                  <c:pt idx="147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2">
                    <c:v>00</c:v>
                  </c:pt>
                  <c:pt idx="153">
                    <c:v>00</c:v>
                  </c:pt>
                  <c:pt idx="154">
                    <c:v>00</c:v>
                  </c:pt>
                  <c:pt idx="155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8">
                    <c:v>0</c:v>
                  </c:pt>
                  <c:pt idx="79">
                    <c:v>1</c:v>
                  </c:pt>
                  <c:pt idx="80">
                    <c:v>1</c:v>
                  </c:pt>
                  <c:pt idx="81">
                    <c:v>1</c:v>
                  </c:pt>
                  <c:pt idx="83">
                    <c:v>0</c:v>
                  </c:pt>
                  <c:pt idx="84">
                    <c:v>2</c:v>
                  </c:pt>
                  <c:pt idx="85">
                    <c:v>2</c:v>
                  </c:pt>
                  <c:pt idx="86">
                    <c:v>2</c:v>
                  </c:pt>
                  <c:pt idx="88">
                    <c:v>0</c:v>
                  </c:pt>
                  <c:pt idx="89">
                    <c:v>1</c:v>
                  </c:pt>
                  <c:pt idx="90">
                    <c:v>1</c:v>
                  </c:pt>
                  <c:pt idx="91">
                    <c:v>1</c:v>
                  </c:pt>
                  <c:pt idx="94">
                    <c:v>0</c:v>
                  </c:pt>
                  <c:pt idx="95">
                    <c:v>2</c:v>
                  </c:pt>
                  <c:pt idx="96">
                    <c:v>2</c:v>
                  </c:pt>
                  <c:pt idx="97">
                    <c:v>2</c:v>
                  </c:pt>
                  <c:pt idx="99">
                    <c:v>0</c:v>
                  </c:pt>
                  <c:pt idx="100">
                    <c:v>1</c:v>
                  </c:pt>
                  <c:pt idx="101">
                    <c:v>1</c:v>
                  </c:pt>
                  <c:pt idx="102">
                    <c:v>1</c:v>
                  </c:pt>
                  <c:pt idx="103">
                    <c:v>2</c:v>
                  </c:pt>
                  <c:pt idx="104">
                    <c:v>2</c:v>
                  </c:pt>
                  <c:pt idx="105">
                    <c:v>2</c:v>
                  </c:pt>
                  <c:pt idx="106">
                    <c:v>4</c:v>
                  </c:pt>
                  <c:pt idx="107">
                    <c:v>4</c:v>
                  </c:pt>
                  <c:pt idx="108">
                    <c:v>4</c:v>
                  </c:pt>
                  <c:pt idx="109">
                    <c:v>4</c:v>
                  </c:pt>
                  <c:pt idx="110">
                    <c:v>4</c:v>
                  </c:pt>
                  <c:pt idx="113">
                    <c:v>0</c:v>
                  </c:pt>
                  <c:pt idx="114">
                    <c:v>1</c:v>
                  </c:pt>
                  <c:pt idx="115">
                    <c:v>1</c:v>
                  </c:pt>
                  <c:pt idx="116">
                    <c:v>1</c:v>
                  </c:pt>
                  <c:pt idx="119">
                    <c:v>0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4">
                    <c:v>1</c:v>
                  </c:pt>
                  <c:pt idx="125">
                    <c:v>1</c:v>
                  </c:pt>
                  <c:pt idx="126">
                    <c:v>1</c:v>
                  </c:pt>
                  <c:pt idx="129">
                    <c:v>0</c:v>
                  </c:pt>
                  <c:pt idx="130">
                    <c:v>7</c:v>
                  </c:pt>
                  <c:pt idx="131">
                    <c:v>7</c:v>
                  </c:pt>
                  <c:pt idx="132">
                    <c:v>7</c:v>
                  </c:pt>
                  <c:pt idx="134">
                    <c:v>0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9">
                    <c:v>1</c:v>
                  </c:pt>
                  <c:pt idx="140">
                    <c:v>1</c:v>
                  </c:pt>
                  <c:pt idx="141">
                    <c:v>1</c:v>
                  </c:pt>
                  <c:pt idx="142">
                    <c:v>1</c:v>
                  </c:pt>
                  <c:pt idx="143">
                    <c:v>1</c:v>
                  </c:pt>
                  <c:pt idx="146">
                    <c:v>0</c:v>
                  </c:pt>
                  <c:pt idx="147">
                    <c:v>1</c:v>
                  </c:pt>
                  <c:pt idx="148">
                    <c:v>1</c:v>
                  </c:pt>
                  <c:pt idx="149">
                    <c:v>1</c:v>
                  </c:pt>
                  <c:pt idx="152">
                    <c:v>0</c:v>
                  </c:pt>
                  <c:pt idx="153">
                    <c:v>2</c:v>
                  </c:pt>
                  <c:pt idx="154">
                    <c:v>2</c:v>
                  </c:pt>
                  <c:pt idx="155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02</c:v>
                  </c:pt>
                  <c:pt idx="77">
                    <c:v>02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3">
                    <c:v>15</c:v>
                  </c:pt>
                  <c:pt idx="84">
                    <c:v>15</c:v>
                  </c:pt>
                  <c:pt idx="85">
                    <c:v>15</c:v>
                  </c:pt>
                  <c:pt idx="86">
                    <c:v>15</c:v>
                  </c:pt>
                  <c:pt idx="88">
                    <c:v>19</c:v>
                  </c:pt>
                  <c:pt idx="89">
                    <c:v>19</c:v>
                  </c:pt>
                  <c:pt idx="90">
                    <c:v>19</c:v>
                  </c:pt>
                  <c:pt idx="91">
                    <c:v>19</c:v>
                  </c:pt>
                  <c:pt idx="94">
                    <c:v>20</c:v>
                  </c:pt>
                  <c:pt idx="95">
                    <c:v>20</c:v>
                  </c:pt>
                  <c:pt idx="96">
                    <c:v>20</c:v>
                  </c:pt>
                  <c:pt idx="97">
                    <c:v>20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7">
                    <c:v>21</c:v>
                  </c:pt>
                  <c:pt idx="108">
                    <c:v>21</c:v>
                  </c:pt>
                  <c:pt idx="109">
                    <c:v>21</c:v>
                  </c:pt>
                  <c:pt idx="110">
                    <c:v>21</c:v>
                  </c:pt>
                  <c:pt idx="113">
                    <c:v>10</c:v>
                  </c:pt>
                  <c:pt idx="114">
                    <c:v>10</c:v>
                  </c:pt>
                  <c:pt idx="115">
                    <c:v>10</c:v>
                  </c:pt>
                  <c:pt idx="116">
                    <c:v>10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3">
                    <c:v>06</c:v>
                  </c:pt>
                  <c:pt idx="124">
                    <c:v>06</c:v>
                  </c:pt>
                  <c:pt idx="125">
                    <c:v>06</c:v>
                  </c:pt>
                  <c:pt idx="126">
                    <c:v>06</c:v>
                  </c:pt>
                  <c:pt idx="129">
                    <c:v>51</c:v>
                  </c:pt>
                  <c:pt idx="130">
                    <c:v>51</c:v>
                  </c:pt>
                  <c:pt idx="131">
                    <c:v>51</c:v>
                  </c:pt>
                  <c:pt idx="132">
                    <c:v>51</c:v>
                  </c:pt>
                  <c:pt idx="134">
                    <c:v>12</c:v>
                  </c:pt>
                  <c:pt idx="135">
                    <c:v>12</c:v>
                  </c:pt>
                  <c:pt idx="136">
                    <c:v>12</c:v>
                  </c:pt>
                  <c:pt idx="137">
                    <c:v>12</c:v>
                  </c:pt>
                  <c:pt idx="139">
                    <c:v>08</c:v>
                  </c:pt>
                  <c:pt idx="140">
                    <c:v>08</c:v>
                  </c:pt>
                  <c:pt idx="141">
                    <c:v>08</c:v>
                  </c:pt>
                  <c:pt idx="142">
                    <c:v>08</c:v>
                  </c:pt>
                  <c:pt idx="143">
                    <c:v>08</c:v>
                  </c:pt>
                  <c:pt idx="146">
                    <c:v>15</c:v>
                  </c:pt>
                  <c:pt idx="147">
                    <c:v>15</c:v>
                  </c:pt>
                  <c:pt idx="148">
                    <c:v>15</c:v>
                  </c:pt>
                  <c:pt idx="149">
                    <c:v>15</c:v>
                  </c:pt>
                  <c:pt idx="152">
                    <c:v>54</c:v>
                  </c:pt>
                  <c:pt idx="153">
                    <c:v>54</c:v>
                  </c:pt>
                  <c:pt idx="154">
                    <c:v>54</c:v>
                  </c:pt>
                  <c:pt idx="155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09</c:v>
                  </c:pt>
                  <c:pt idx="81">
                    <c:v>09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10</c:v>
                  </c:pt>
                  <c:pt idx="86">
                    <c:v>10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12</c:v>
                  </c:pt>
                  <c:pt idx="90">
                    <c:v>12</c:v>
                  </c:pt>
                  <c:pt idx="91">
                    <c:v>12</c:v>
                  </c:pt>
                  <c:pt idx="92">
                    <c:v>00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02</c:v>
                  </c:pt>
                  <c:pt idx="96">
                    <c:v>02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03</c:v>
                  </c:pt>
                  <c:pt idx="108">
                    <c:v>03</c:v>
                  </c:pt>
                  <c:pt idx="109">
                    <c:v>03</c:v>
                  </c:pt>
                  <c:pt idx="110">
                    <c:v>03</c:v>
                  </c:pt>
                  <c:pt idx="111">
                    <c:v>00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07</c:v>
                  </c:pt>
                  <c:pt idx="115">
                    <c:v>07</c:v>
                  </c:pt>
                  <c:pt idx="116">
                    <c:v>07</c:v>
                  </c:pt>
                  <c:pt idx="117">
                    <c:v>00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01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00</c:v>
                  </c:pt>
                  <c:pt idx="128">
                    <c:v>01</c:v>
                  </c:pt>
                  <c:pt idx="129">
                    <c:v>01</c:v>
                  </c:pt>
                  <c:pt idx="130">
                    <c:v>01</c:v>
                  </c:pt>
                  <c:pt idx="131">
                    <c:v>01</c:v>
                  </c:pt>
                  <c:pt idx="132">
                    <c:v>01</c:v>
                  </c:pt>
                  <c:pt idx="133">
                    <c:v>03</c:v>
                  </c:pt>
                  <c:pt idx="134">
                    <c:v>03</c:v>
                  </c:pt>
                  <c:pt idx="135">
                    <c:v>03</c:v>
                  </c:pt>
                  <c:pt idx="136">
                    <c:v>03</c:v>
                  </c:pt>
                  <c:pt idx="137">
                    <c:v>03</c:v>
                  </c:pt>
                  <c:pt idx="138">
                    <c:v>00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00</c:v>
                  </c:pt>
                  <c:pt idx="145">
                    <c:v>02</c:v>
                  </c:pt>
                  <c:pt idx="146">
                    <c:v>02</c:v>
                  </c:pt>
                  <c:pt idx="147">
                    <c:v>02</c:v>
                  </c:pt>
                  <c:pt idx="148">
                    <c:v>02</c:v>
                  </c:pt>
                  <c:pt idx="149">
                    <c:v>02</c:v>
                  </c:pt>
                  <c:pt idx="150">
                    <c:v>00</c:v>
                  </c:pt>
                  <c:pt idx="151">
                    <c:v>01</c:v>
                  </c:pt>
                  <c:pt idx="152">
                    <c:v>01</c:v>
                  </c:pt>
                  <c:pt idx="153">
                    <c:v>01</c:v>
                  </c:pt>
                  <c:pt idx="154">
                    <c:v>01</c:v>
                  </c:pt>
                  <c:pt idx="155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04</c:v>
                  </c:pt>
                  <c:pt idx="90">
                    <c:v>04</c:v>
                  </c:pt>
                  <c:pt idx="91">
                    <c:v>04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05</c:v>
                  </c:pt>
                  <c:pt idx="108">
                    <c:v>05</c:v>
                  </c:pt>
                  <c:pt idx="109">
                    <c:v>05</c:v>
                  </c:pt>
                  <c:pt idx="110">
                    <c:v>05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07</c:v>
                  </c:pt>
                  <c:pt idx="115">
                    <c:v>07</c:v>
                  </c:pt>
                  <c:pt idx="116">
                    <c:v>07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10</c:v>
                  </c:pt>
                  <c:pt idx="135">
                    <c:v>10</c:v>
                  </c:pt>
                  <c:pt idx="136">
                    <c:v>10</c:v>
                  </c:pt>
                  <c:pt idx="137">
                    <c:v>10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11</c:v>
                  </c:pt>
                  <c:pt idx="141">
                    <c:v>11</c:v>
                  </c:pt>
                  <c:pt idx="142">
                    <c:v>11</c:v>
                  </c:pt>
                  <c:pt idx="143">
                    <c:v>11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12</c:v>
                  </c:pt>
                  <c:pt idx="147">
                    <c:v>12</c:v>
                  </c:pt>
                  <c:pt idx="148">
                    <c:v>12</c:v>
                  </c:pt>
                  <c:pt idx="149">
                    <c:v>12</c:v>
                  </c:pt>
                  <c:pt idx="150">
                    <c:v>13</c:v>
                  </c:pt>
                  <c:pt idx="151">
                    <c:v>13</c:v>
                  </c:pt>
                  <c:pt idx="152">
                    <c:v>13</c:v>
                  </c:pt>
                  <c:pt idx="153">
                    <c:v>13</c:v>
                  </c:pt>
                  <c:pt idx="154">
                    <c:v>13</c:v>
                  </c:pt>
                  <c:pt idx="155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5">
                    <c:v>Доступная среда</c:v>
                  </c:pt>
                  <c:pt idx="76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9">
                    <c:v>Дорожная деятельность в отношении автомобильных дорог местного значения</c:v>
                  </c:pt>
                  <c:pt idx="80">
                    <c:v>Подпрограмма "Мероприятия, финансируемые за счет средств дорожного фонда"</c:v>
                  </c:pt>
                  <c:pt idx="81">
                    <c:v>Закупка товаров работ и услуг для государственных (муниципальных) нужд</c:v>
                  </c:pt>
                  <c:pt idx="82">
                    <c:v>Связь и информатика</c:v>
                  </c:pt>
                  <c:pt idx="83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4">
                    <c:v>Информационное Новодмитриевское сельское поселение</c:v>
                  </c:pt>
                  <c:pt idx="85">
                    <c:v>Информационное обеспечение деятельности администрации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Другие вопросы в области национальной экономики</c:v>
                  </c:pt>
                  <c:pt idx="88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9">
                    <c:v>Развитие малого и среднего предпринимательства на территории поселения</c:v>
                  </c:pt>
                  <c:pt idx="90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91">
                    <c:v>Закупка товаров работ и услуг для государственных (муниципальных) нужд</c:v>
                  </c:pt>
                  <c:pt idx="92">
                    <c:v>Жилищно-коммунальное хозяйство</c:v>
                  </c:pt>
                  <c:pt idx="93">
                    <c:v>Коммунальное хозяйство</c:v>
                  </c:pt>
                  <c:pt idx="94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5">
                    <c:v>Развитие водоснабжения и водоотведения</c:v>
                  </c:pt>
                  <c:pt idx="96">
                    <c:v>Мероприятия в области коммунального хозяйства</c:v>
                  </c:pt>
                  <c:pt idx="97">
                    <c:v>Закупка товаров работ и услуг для государственных (муниципальных) нужд</c:v>
                  </c:pt>
                  <c:pt idx="98">
                    <c:v>Благоустройство</c:v>
                  </c:pt>
                  <c:pt idx="99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100">
                    <c:v>Развитие, содержание и ремонт систем наружного освещения населенных пунктов</c:v>
                  </c:pt>
                  <c:pt idx="101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102">
                    <c:v>Закупка товаров работ и услуг для государственных (муниципальных) нужд</c:v>
                  </c:pt>
                  <c:pt idx="103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4">
                    <c:v>Организация ритуальных услуг и содержание мест захоронения</c:v>
                  </c:pt>
                  <c:pt idx="105">
                    <c:v>Закупка товаров работ и услуг для государственных (муниципальных) нужд</c:v>
                  </c:pt>
                  <c:pt idx="106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7">
                    <c:v>Строительство, капитальный ремонт, ремонт и содержание объектов благоустройства поселения</c:v>
                  </c:pt>
                  <c:pt idx="108">
                    <c:v>Закупка товаров работ и услуг для государственных (муниципальных) нужд</c:v>
                  </c:pt>
                  <c:pt idx="109">
                    <c:v>Поддержка местных инициатив граждан по вопросам развития территорий</c:v>
                  </c:pt>
                  <c:pt idx="110">
                    <c:v>Закупка товаров работ и услуг для государственных (муниципальных) нужд</c:v>
                  </c:pt>
                  <c:pt idx="111">
                    <c:v>Образование</c:v>
                  </c:pt>
                  <c:pt idx="112">
                    <c:v>Молодежная политика</c:v>
                  </c:pt>
                  <c:pt idx="113">
                    <c:v>Муниципальная программа "Молодежь Новодмитриевского сельского поселения Северского района "</c:v>
                  </c:pt>
                  <c:pt idx="114">
                    <c:v>Молодежь Новодмитриевского сельского поселения Северского района</c:v>
                  </c:pt>
                  <c:pt idx="115">
                    <c:v>Проведение мероприятий для детей и молодежи</c:v>
                  </c:pt>
                  <c:pt idx="116">
                    <c:v>Закупка товаров работ и услуг для государственных (муниципальных) нужд</c:v>
                  </c:pt>
                  <c:pt idx="117">
                    <c:v>Культура, кинематография </c:v>
                  </c:pt>
                  <c:pt idx="118">
                    <c:v>Культура</c:v>
                  </c:pt>
                  <c:pt idx="119">
                    <c:v>Муниципальная программа "Развитие культуры на 2018-2020 годы  в Новодмитриевском сельском поселении"</c:v>
                  </c:pt>
                  <c:pt idx="120">
                    <c:v>Развитие культуры</c:v>
                  </c:pt>
                  <c:pt idx="121">
                    <c:v>Развитие централизованной клубной системы</c:v>
                  </c:pt>
                  <c:pt idx="122">
                    <c:v>Подпрограмма "Расходы на обеспечение деятельности (оказание услуг) муниципальных учреждений"</c:v>
                  </c:pt>
                  <c:pt idx="123">
                    <c:v>Предоставление субсидий бюджетным, автономным учреждениям и иным некоммерческим организациям</c:v>
                  </c:pt>
                  <c:pt idx="124">
                    <c:v>Проведение праздничных мероприятий</c:v>
                  </c:pt>
                  <c:pt idx="125">
                    <c:v>мероприятия в сфере сохранения и развития культуры</c:v>
                  </c:pt>
                  <c:pt idx="126">
                    <c:v>Закупка товаров работ и услуг для государственных (муниципальных) нужд</c:v>
                  </c:pt>
                  <c:pt idx="127">
                    <c:v>Социальная политика</c:v>
                  </c:pt>
                  <c:pt idx="128">
                    <c:v>Пенсионное обеспечение</c:v>
                  </c:pt>
                  <c:pt idx="129">
                    <c:v>Обеспечение деятельности администрации</c:v>
                  </c:pt>
                  <c:pt idx="130">
                    <c:v>Реализация муниципальных функций, связанных с муниципальным управлением</c:v>
                  </c:pt>
                  <c:pt idx="131">
                    <c:v>Доплата к пенсиям муниципальных служащих</c:v>
                  </c:pt>
                  <c:pt idx="132">
                    <c:v>Социальное обеспечение и иные выплаты населению</c:v>
                  </c:pt>
                  <c:pt idx="133">
                    <c:v>Социальное обеспечение населения</c:v>
                  </c:pt>
                  <c:pt idx="134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5">
                    <c:v>Поддержка социально-ориентированных некоммерческих организаций</c:v>
                  </c:pt>
                  <c:pt idx="136">
                    <c:v>Поддержка социально-ориентированных некоммерческих организаций</c:v>
                  </c:pt>
                  <c:pt idx="137">
                    <c:v>Предоставление субсидий бюджетным, автономным учреждениям и иным некоммерческим организациям</c:v>
                  </c:pt>
                  <c:pt idx="138">
                    <c:v>Физическая культура и спорт</c:v>
                  </c:pt>
                  <c:pt idx="139">
                    <c:v>Массовый спорт</c:v>
                  </c:pt>
                  <c:pt idx="140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41">
                    <c:v>Развитие  физической культуры и спорта</c:v>
                  </c:pt>
                  <c:pt idx="142">
                    <c:v>Мероприятия в области   физической культуры и спорта</c:v>
                  </c:pt>
                  <c:pt idx="143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4">
                    <c:v>Средства массовой информации</c:v>
                  </c:pt>
                  <c:pt idx="145">
                    <c:v>Периодическая печать и издательства</c:v>
                  </c:pt>
                  <c:pt idx="146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7">
                    <c:v>Информационное обеспечение и сопровождение</c:v>
                  </c:pt>
                  <c:pt idx="148">
                    <c:v>Информационное обеспечение деятельности администрации</c:v>
                  </c:pt>
                  <c:pt idx="149">
                    <c:v>Закупка товаров работ и услуг для государственных (муниципальных) нужд</c:v>
                  </c:pt>
                  <c:pt idx="150">
                    <c:v>Обслуживание государственного внутреннего и муниципального долга</c:v>
                  </c:pt>
                  <c:pt idx="151">
                    <c:v>Обслуживание государственного внутреннего и муниципального долга</c:v>
                  </c:pt>
                  <c:pt idx="152">
                    <c:v>Управление муниципальными финансами</c:v>
                  </c:pt>
                  <c:pt idx="153">
                    <c:v>Управление муниципальным долгом и муниципальными финансовыми активами Краснодарского края</c:v>
                  </c:pt>
                  <c:pt idx="154">
                    <c:v>Процентные платежи по муниципальному долгу</c:v>
                  </c:pt>
                  <c:pt idx="155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прил._7!$K$17:$K$172</c:f>
              <c:numCache>
                <c:formatCode>General</c:formatCode>
                <c:ptCount val="156"/>
                <c:pt idx="0">
                  <c:v>0</c:v>
                </c:pt>
                <c:pt idx="1">
                  <c:v>8</c:v>
                </c:pt>
                <c:pt idx="2" formatCode="0.0">
                  <c:v>28433.000000000004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28353.000000000004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5907.5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5688.6</c:v>
                </c:pt>
                <c:pt idx="52" formatCode="0.0">
                  <c:v>5688.6</c:v>
                </c:pt>
                <c:pt idx="53" formatCode="0.0">
                  <c:v>5688.6</c:v>
                </c:pt>
                <c:pt idx="54" formatCode="0.0">
                  <c:v>212.3</c:v>
                </c:pt>
                <c:pt idx="55" formatCode="0.0">
                  <c:v>212.3</c:v>
                </c:pt>
                <c:pt idx="56" formatCode="0.0">
                  <c:v>212.3</c:v>
                </c:pt>
                <c:pt idx="57" formatCode="0.0">
                  <c:v>212.3</c:v>
                </c:pt>
                <c:pt idx="58" formatCode="0.0">
                  <c:v>212.3</c:v>
                </c:pt>
                <c:pt idx="59" formatCode="0.0">
                  <c:v>212.3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34.6</c:v>
                </c:pt>
                <c:pt idx="63" formatCode="0.0">
                  <c:v>34.6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5446.6</c:v>
                </c:pt>
                <c:pt idx="79" formatCode="0.0">
                  <c:v>5446.6</c:v>
                </c:pt>
                <c:pt idx="80" formatCode="0.0">
                  <c:v>5446.6</c:v>
                </c:pt>
                <c:pt idx="81" formatCode="0.0">
                  <c:v>5446.6</c:v>
                </c:pt>
                <c:pt idx="82" formatCode="0.0">
                  <c:v>185</c:v>
                </c:pt>
                <c:pt idx="83" formatCode="0.0">
                  <c:v>185</c:v>
                </c:pt>
                <c:pt idx="84" formatCode="0.0">
                  <c:v>185</c:v>
                </c:pt>
                <c:pt idx="85" formatCode="0.0">
                  <c:v>185</c:v>
                </c:pt>
                <c:pt idx="86" formatCode="0.0">
                  <c:v>185</c:v>
                </c:pt>
                <c:pt idx="87" formatCode="0.0">
                  <c:v>10</c:v>
                </c:pt>
                <c:pt idx="88" formatCode="0.0">
                  <c:v>10</c:v>
                </c:pt>
                <c:pt idx="89" formatCode="0.0">
                  <c:v>10</c:v>
                </c:pt>
                <c:pt idx="90" formatCode="0.0">
                  <c:v>10</c:v>
                </c:pt>
                <c:pt idx="91" formatCode="0.0">
                  <c:v>10</c:v>
                </c:pt>
                <c:pt idx="92" formatCode="0.0">
                  <c:v>4939.6000000000004</c:v>
                </c:pt>
                <c:pt idx="93" formatCode="0.0">
                  <c:v>1083.9000000000001</c:v>
                </c:pt>
                <c:pt idx="94" formatCode="0.0">
                  <c:v>1083.9000000000001</c:v>
                </c:pt>
                <c:pt idx="95" formatCode="0.0">
                  <c:v>1083.9000000000001</c:v>
                </c:pt>
                <c:pt idx="96" formatCode="0.0">
                  <c:v>1083.9000000000001</c:v>
                </c:pt>
                <c:pt idx="97" formatCode="0.0">
                  <c:v>1083.9000000000001</c:v>
                </c:pt>
                <c:pt idx="98" formatCode="0.0">
                  <c:v>3855.7</c:v>
                </c:pt>
                <c:pt idx="99" formatCode="0.0">
                  <c:v>3855.7</c:v>
                </c:pt>
                <c:pt idx="100" formatCode="0.0">
                  <c:v>840</c:v>
                </c:pt>
                <c:pt idx="101" formatCode="0.0">
                  <c:v>840</c:v>
                </c:pt>
                <c:pt idx="102" formatCode="0.0">
                  <c:v>840</c:v>
                </c:pt>
                <c:pt idx="103" formatCode="0.0">
                  <c:v>346</c:v>
                </c:pt>
                <c:pt idx="104" formatCode="0.0">
                  <c:v>346</c:v>
                </c:pt>
                <c:pt idx="105" formatCode="0.0">
                  <c:v>346</c:v>
                </c:pt>
                <c:pt idx="106" formatCode="0.0">
                  <c:v>2669.7</c:v>
                </c:pt>
                <c:pt idx="107" formatCode="0.0">
                  <c:v>181</c:v>
                </c:pt>
                <c:pt idx="108" formatCode="0.0">
                  <c:v>181</c:v>
                </c:pt>
                <c:pt idx="109" formatCode="0.0">
                  <c:v>2488.6999999999998</c:v>
                </c:pt>
                <c:pt idx="110" formatCode="0.0">
                  <c:v>2488.6999999999998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9.6999999999999993</c:v>
                </c:pt>
                <c:pt idx="114" formatCode="0.0">
                  <c:v>9.6999999999999993</c:v>
                </c:pt>
                <c:pt idx="115" formatCode="0.0">
                  <c:v>9.6999999999999993</c:v>
                </c:pt>
                <c:pt idx="116" formatCode="0.0">
                  <c:v>9.6999999999999993</c:v>
                </c:pt>
                <c:pt idx="117" formatCode="0.0">
                  <c:v>5115.8</c:v>
                </c:pt>
                <c:pt idx="118" formatCode="0.0">
                  <c:v>5115.8</c:v>
                </c:pt>
                <c:pt idx="119" formatCode="0.0">
                  <c:v>5086.2</c:v>
                </c:pt>
                <c:pt idx="120" formatCode="0.0">
                  <c:v>5086.2</c:v>
                </c:pt>
                <c:pt idx="121" formatCode="0.0">
                  <c:v>5086.2</c:v>
                </c:pt>
                <c:pt idx="122" formatCode="0.0">
                  <c:v>5086.2</c:v>
                </c:pt>
                <c:pt idx="123" formatCode="0.0">
                  <c:v>5086.2</c:v>
                </c:pt>
                <c:pt idx="124" formatCode="0.0">
                  <c:v>29.6</c:v>
                </c:pt>
                <c:pt idx="125" formatCode="0.0">
                  <c:v>29.6</c:v>
                </c:pt>
                <c:pt idx="126" formatCode="0.0">
                  <c:v>29.6</c:v>
                </c:pt>
                <c:pt idx="127" formatCode="0.0">
                  <c:v>436.2</c:v>
                </c:pt>
                <c:pt idx="128" formatCode="0.0">
                  <c:v>416.2</c:v>
                </c:pt>
                <c:pt idx="129" formatCode="0.0">
                  <c:v>416.2</c:v>
                </c:pt>
                <c:pt idx="130" formatCode="0.0">
                  <c:v>416.2</c:v>
                </c:pt>
                <c:pt idx="131" formatCode="0.0">
                  <c:v>416.2</c:v>
                </c:pt>
                <c:pt idx="132" formatCode="0.0">
                  <c:v>416.2</c:v>
                </c:pt>
                <c:pt idx="133" formatCode="0.0">
                  <c:v>20</c:v>
                </c:pt>
                <c:pt idx="134" formatCode="0.0">
                  <c:v>20</c:v>
                </c:pt>
                <c:pt idx="136" formatCode="0.0">
                  <c:v>20</c:v>
                </c:pt>
                <c:pt idx="137" formatCode="0.0">
                  <c:v>20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122.4</c:v>
                </c:pt>
                <c:pt idx="141" formatCode="0.0">
                  <c:v>122.4</c:v>
                </c:pt>
                <c:pt idx="142" formatCode="0.0">
                  <c:v>122.4</c:v>
                </c:pt>
                <c:pt idx="143" formatCode="0.0">
                  <c:v>122.4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150</c:v>
                </c:pt>
                <c:pt idx="147" formatCode="0.0">
                  <c:v>150</c:v>
                </c:pt>
                <c:pt idx="148" formatCode="0.0">
                  <c:v>150</c:v>
                </c:pt>
                <c:pt idx="149" formatCode="0.0">
                  <c:v>150</c:v>
                </c:pt>
                <c:pt idx="150" formatCode="0.0">
                  <c:v>1</c:v>
                </c:pt>
                <c:pt idx="151" formatCode="0.0">
                  <c:v>1</c:v>
                </c:pt>
                <c:pt idx="152" formatCode="0.0">
                  <c:v>1</c:v>
                </c:pt>
                <c:pt idx="153" formatCode="0.0">
                  <c:v>1</c:v>
                </c:pt>
                <c:pt idx="154" formatCode="0.0">
                  <c:v>1</c:v>
                </c:pt>
                <c:pt idx="155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прил._7!$L$16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прил._7!$A$17:$J$172</c:f>
              <c:multiLvlStrCache>
                <c:ptCount val="156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1">
                    <c:v>200</c:v>
                  </c:pt>
                  <c:pt idx="86">
                    <c:v>200</c:v>
                  </c:pt>
                  <c:pt idx="91">
                    <c:v>200</c:v>
                  </c:pt>
                  <c:pt idx="97">
                    <c:v>200</c:v>
                  </c:pt>
                  <c:pt idx="102">
                    <c:v>200</c:v>
                  </c:pt>
                  <c:pt idx="105">
                    <c:v>200</c:v>
                  </c:pt>
                  <c:pt idx="108">
                    <c:v>200</c:v>
                  </c:pt>
                  <c:pt idx="110">
                    <c:v>200</c:v>
                  </c:pt>
                  <c:pt idx="116">
                    <c:v>200</c:v>
                  </c:pt>
                  <c:pt idx="123">
                    <c:v>600</c:v>
                  </c:pt>
                  <c:pt idx="126">
                    <c:v>200</c:v>
                  </c:pt>
                  <c:pt idx="132">
                    <c:v>300</c:v>
                  </c:pt>
                  <c:pt idx="137">
                    <c:v>600</c:v>
                  </c:pt>
                  <c:pt idx="143">
                    <c:v>100</c:v>
                  </c:pt>
                  <c:pt idx="149">
                    <c:v>200</c:v>
                  </c:pt>
                  <c:pt idx="155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10660</c:v>
                  </c:pt>
                  <c:pt idx="77">
                    <c:v>10660</c:v>
                  </c:pt>
                  <c:pt idx="78">
                    <c:v>00000</c:v>
                  </c:pt>
                  <c:pt idx="79">
                    <c:v>00000</c:v>
                  </c:pt>
                  <c:pt idx="80">
                    <c:v>10360</c:v>
                  </c:pt>
                  <c:pt idx="81">
                    <c:v>10360</c:v>
                  </c:pt>
                  <c:pt idx="83">
                    <c:v>00000</c:v>
                  </c:pt>
                  <c:pt idx="84">
                    <c:v>00000</c:v>
                  </c:pt>
                  <c:pt idx="85">
                    <c:v>10620</c:v>
                  </c:pt>
                  <c:pt idx="86">
                    <c:v>10620</c:v>
                  </c:pt>
                  <c:pt idx="88">
                    <c:v>00000</c:v>
                  </c:pt>
                  <c:pt idx="89">
                    <c:v>00000</c:v>
                  </c:pt>
                  <c:pt idx="90">
                    <c:v>10300</c:v>
                  </c:pt>
                  <c:pt idx="91">
                    <c:v>10300</c:v>
                  </c:pt>
                  <c:pt idx="94">
                    <c:v>00000</c:v>
                  </c:pt>
                  <c:pt idx="95">
                    <c:v>00000</c:v>
                  </c:pt>
                  <c:pt idx="96">
                    <c:v>10480</c:v>
                  </c:pt>
                  <c:pt idx="97">
                    <c:v>10480</c:v>
                  </c:pt>
                  <c:pt idx="99">
                    <c:v>00000</c:v>
                  </c:pt>
                  <c:pt idx="100">
                    <c:v>00000</c:v>
                  </c:pt>
                  <c:pt idx="101">
                    <c:v>10410</c:v>
                  </c:pt>
                  <c:pt idx="102">
                    <c:v>10410</c:v>
                  </c:pt>
                  <c:pt idx="103">
                    <c:v>00000</c:v>
                  </c:pt>
                  <c:pt idx="104">
                    <c:v>10430</c:v>
                  </c:pt>
                  <c:pt idx="105">
                    <c:v>10430</c:v>
                  </c:pt>
                  <c:pt idx="106">
                    <c:v>00000</c:v>
                  </c:pt>
                  <c:pt idx="107">
                    <c:v>10450</c:v>
                  </c:pt>
                  <c:pt idx="108">
                    <c:v>10450</c:v>
                  </c:pt>
                  <c:pt idx="109">
                    <c:v>20110</c:v>
                  </c:pt>
                  <c:pt idx="110">
                    <c:v>20110</c:v>
                  </c:pt>
                  <c:pt idx="113">
                    <c:v>00000</c:v>
                  </c:pt>
                  <c:pt idx="114">
                    <c:v>00000</c:v>
                  </c:pt>
                  <c:pt idx="115">
                    <c:v>10520</c:v>
                  </c:pt>
                  <c:pt idx="116">
                    <c:v>10520</c:v>
                  </c:pt>
                  <c:pt idx="119">
                    <c:v>00000</c:v>
                  </c:pt>
                  <c:pt idx="120">
                    <c:v>00000</c:v>
                  </c:pt>
                  <c:pt idx="121">
                    <c:v>00000</c:v>
                  </c:pt>
                  <c:pt idx="122">
                    <c:v>00590</c:v>
                  </c:pt>
                  <c:pt idx="123">
                    <c:v>00590</c:v>
                  </c:pt>
                  <c:pt idx="124">
                    <c:v>0000</c:v>
                  </c:pt>
                  <c:pt idx="125">
                    <c:v>10550</c:v>
                  </c:pt>
                  <c:pt idx="126">
                    <c:v>10550</c:v>
                  </c:pt>
                  <c:pt idx="129">
                    <c:v>00000</c:v>
                  </c:pt>
                  <c:pt idx="130">
                    <c:v>00000</c:v>
                  </c:pt>
                  <c:pt idx="131">
                    <c:v>10030</c:v>
                  </c:pt>
                  <c:pt idx="132">
                    <c:v>10030</c:v>
                  </c:pt>
                  <c:pt idx="134">
                    <c:v>00000</c:v>
                  </c:pt>
                  <c:pt idx="135">
                    <c:v>00000</c:v>
                  </c:pt>
                  <c:pt idx="136">
                    <c:v>10590</c:v>
                  </c:pt>
                  <c:pt idx="137">
                    <c:v>10590</c:v>
                  </c:pt>
                  <c:pt idx="139">
                    <c:v>00000</c:v>
                  </c:pt>
                  <c:pt idx="140">
                    <c:v>00000</c:v>
                  </c:pt>
                  <c:pt idx="141">
                    <c:v>00000</c:v>
                  </c:pt>
                  <c:pt idx="142">
                    <c:v>10570</c:v>
                  </c:pt>
                  <c:pt idx="143">
                    <c:v>10570</c:v>
                  </c:pt>
                  <c:pt idx="146">
                    <c:v>00000</c:v>
                  </c:pt>
                  <c:pt idx="147">
                    <c:v>00000</c:v>
                  </c:pt>
                  <c:pt idx="148">
                    <c:v>10600</c:v>
                  </c:pt>
                  <c:pt idx="149">
                    <c:v>10600</c:v>
                  </c:pt>
                  <c:pt idx="152">
                    <c:v>00000</c:v>
                  </c:pt>
                  <c:pt idx="153">
                    <c:v>00000</c:v>
                  </c:pt>
                  <c:pt idx="154">
                    <c:v>10090</c:v>
                  </c:pt>
                  <c:pt idx="155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00</c:v>
                  </c:pt>
                  <c:pt idx="88">
                    <c:v>00</c:v>
                  </c:pt>
                  <c:pt idx="89">
                    <c:v>00</c:v>
                  </c:pt>
                  <c:pt idx="90">
                    <c:v>01</c:v>
                  </c:pt>
                  <c:pt idx="91">
                    <c:v>01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08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3">
                    <c:v>00</c:v>
                  </c:pt>
                  <c:pt idx="114">
                    <c:v>00</c:v>
                  </c:pt>
                  <c:pt idx="115">
                    <c:v>01</c:v>
                  </c:pt>
                  <c:pt idx="116">
                    <c:v>01</c:v>
                  </c:pt>
                  <c:pt idx="119">
                    <c:v>00</c:v>
                  </c:pt>
                  <c:pt idx="120">
                    <c:v>00</c:v>
                  </c:pt>
                  <c:pt idx="121">
                    <c:v>05</c:v>
                  </c:pt>
                  <c:pt idx="122">
                    <c:v>05</c:v>
                  </c:pt>
                  <c:pt idx="123">
                    <c:v>05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4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9">
                    <c:v>00</c:v>
                  </c:pt>
                  <c:pt idx="140">
                    <c:v>00</c:v>
                  </c:pt>
                  <c:pt idx="141">
                    <c:v>00</c:v>
                  </c:pt>
                  <c:pt idx="142">
                    <c:v>03</c:v>
                  </c:pt>
                  <c:pt idx="143">
                    <c:v>03</c:v>
                  </c:pt>
                  <c:pt idx="146">
                    <c:v>00</c:v>
                  </c:pt>
                  <c:pt idx="147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2">
                    <c:v>00</c:v>
                  </c:pt>
                  <c:pt idx="153">
                    <c:v>00</c:v>
                  </c:pt>
                  <c:pt idx="154">
                    <c:v>00</c:v>
                  </c:pt>
                  <c:pt idx="155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8">
                    <c:v>0</c:v>
                  </c:pt>
                  <c:pt idx="79">
                    <c:v>1</c:v>
                  </c:pt>
                  <c:pt idx="80">
                    <c:v>1</c:v>
                  </c:pt>
                  <c:pt idx="81">
                    <c:v>1</c:v>
                  </c:pt>
                  <c:pt idx="83">
                    <c:v>0</c:v>
                  </c:pt>
                  <c:pt idx="84">
                    <c:v>2</c:v>
                  </c:pt>
                  <c:pt idx="85">
                    <c:v>2</c:v>
                  </c:pt>
                  <c:pt idx="86">
                    <c:v>2</c:v>
                  </c:pt>
                  <c:pt idx="88">
                    <c:v>0</c:v>
                  </c:pt>
                  <c:pt idx="89">
                    <c:v>1</c:v>
                  </c:pt>
                  <c:pt idx="90">
                    <c:v>1</c:v>
                  </c:pt>
                  <c:pt idx="91">
                    <c:v>1</c:v>
                  </c:pt>
                  <c:pt idx="94">
                    <c:v>0</c:v>
                  </c:pt>
                  <c:pt idx="95">
                    <c:v>2</c:v>
                  </c:pt>
                  <c:pt idx="96">
                    <c:v>2</c:v>
                  </c:pt>
                  <c:pt idx="97">
                    <c:v>2</c:v>
                  </c:pt>
                  <c:pt idx="99">
                    <c:v>0</c:v>
                  </c:pt>
                  <c:pt idx="100">
                    <c:v>1</c:v>
                  </c:pt>
                  <c:pt idx="101">
                    <c:v>1</c:v>
                  </c:pt>
                  <c:pt idx="102">
                    <c:v>1</c:v>
                  </c:pt>
                  <c:pt idx="103">
                    <c:v>2</c:v>
                  </c:pt>
                  <c:pt idx="104">
                    <c:v>2</c:v>
                  </c:pt>
                  <c:pt idx="105">
                    <c:v>2</c:v>
                  </c:pt>
                  <c:pt idx="106">
                    <c:v>4</c:v>
                  </c:pt>
                  <c:pt idx="107">
                    <c:v>4</c:v>
                  </c:pt>
                  <c:pt idx="108">
                    <c:v>4</c:v>
                  </c:pt>
                  <c:pt idx="109">
                    <c:v>4</c:v>
                  </c:pt>
                  <c:pt idx="110">
                    <c:v>4</c:v>
                  </c:pt>
                  <c:pt idx="113">
                    <c:v>0</c:v>
                  </c:pt>
                  <c:pt idx="114">
                    <c:v>1</c:v>
                  </c:pt>
                  <c:pt idx="115">
                    <c:v>1</c:v>
                  </c:pt>
                  <c:pt idx="116">
                    <c:v>1</c:v>
                  </c:pt>
                  <c:pt idx="119">
                    <c:v>0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4">
                    <c:v>1</c:v>
                  </c:pt>
                  <c:pt idx="125">
                    <c:v>1</c:v>
                  </c:pt>
                  <c:pt idx="126">
                    <c:v>1</c:v>
                  </c:pt>
                  <c:pt idx="129">
                    <c:v>0</c:v>
                  </c:pt>
                  <c:pt idx="130">
                    <c:v>7</c:v>
                  </c:pt>
                  <c:pt idx="131">
                    <c:v>7</c:v>
                  </c:pt>
                  <c:pt idx="132">
                    <c:v>7</c:v>
                  </c:pt>
                  <c:pt idx="134">
                    <c:v>0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9">
                    <c:v>1</c:v>
                  </c:pt>
                  <c:pt idx="140">
                    <c:v>1</c:v>
                  </c:pt>
                  <c:pt idx="141">
                    <c:v>1</c:v>
                  </c:pt>
                  <c:pt idx="142">
                    <c:v>1</c:v>
                  </c:pt>
                  <c:pt idx="143">
                    <c:v>1</c:v>
                  </c:pt>
                  <c:pt idx="146">
                    <c:v>0</c:v>
                  </c:pt>
                  <c:pt idx="147">
                    <c:v>1</c:v>
                  </c:pt>
                  <c:pt idx="148">
                    <c:v>1</c:v>
                  </c:pt>
                  <c:pt idx="149">
                    <c:v>1</c:v>
                  </c:pt>
                  <c:pt idx="152">
                    <c:v>0</c:v>
                  </c:pt>
                  <c:pt idx="153">
                    <c:v>2</c:v>
                  </c:pt>
                  <c:pt idx="154">
                    <c:v>2</c:v>
                  </c:pt>
                  <c:pt idx="155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02</c:v>
                  </c:pt>
                  <c:pt idx="77">
                    <c:v>02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3">
                    <c:v>15</c:v>
                  </c:pt>
                  <c:pt idx="84">
                    <c:v>15</c:v>
                  </c:pt>
                  <c:pt idx="85">
                    <c:v>15</c:v>
                  </c:pt>
                  <c:pt idx="86">
                    <c:v>15</c:v>
                  </c:pt>
                  <c:pt idx="88">
                    <c:v>19</c:v>
                  </c:pt>
                  <c:pt idx="89">
                    <c:v>19</c:v>
                  </c:pt>
                  <c:pt idx="90">
                    <c:v>19</c:v>
                  </c:pt>
                  <c:pt idx="91">
                    <c:v>19</c:v>
                  </c:pt>
                  <c:pt idx="94">
                    <c:v>20</c:v>
                  </c:pt>
                  <c:pt idx="95">
                    <c:v>20</c:v>
                  </c:pt>
                  <c:pt idx="96">
                    <c:v>20</c:v>
                  </c:pt>
                  <c:pt idx="97">
                    <c:v>20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7">
                    <c:v>21</c:v>
                  </c:pt>
                  <c:pt idx="108">
                    <c:v>21</c:v>
                  </c:pt>
                  <c:pt idx="109">
                    <c:v>21</c:v>
                  </c:pt>
                  <c:pt idx="110">
                    <c:v>21</c:v>
                  </c:pt>
                  <c:pt idx="113">
                    <c:v>10</c:v>
                  </c:pt>
                  <c:pt idx="114">
                    <c:v>10</c:v>
                  </c:pt>
                  <c:pt idx="115">
                    <c:v>10</c:v>
                  </c:pt>
                  <c:pt idx="116">
                    <c:v>10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3">
                    <c:v>06</c:v>
                  </c:pt>
                  <c:pt idx="124">
                    <c:v>06</c:v>
                  </c:pt>
                  <c:pt idx="125">
                    <c:v>06</c:v>
                  </c:pt>
                  <c:pt idx="126">
                    <c:v>06</c:v>
                  </c:pt>
                  <c:pt idx="129">
                    <c:v>51</c:v>
                  </c:pt>
                  <c:pt idx="130">
                    <c:v>51</c:v>
                  </c:pt>
                  <c:pt idx="131">
                    <c:v>51</c:v>
                  </c:pt>
                  <c:pt idx="132">
                    <c:v>51</c:v>
                  </c:pt>
                  <c:pt idx="134">
                    <c:v>12</c:v>
                  </c:pt>
                  <c:pt idx="135">
                    <c:v>12</c:v>
                  </c:pt>
                  <c:pt idx="136">
                    <c:v>12</c:v>
                  </c:pt>
                  <c:pt idx="137">
                    <c:v>12</c:v>
                  </c:pt>
                  <c:pt idx="139">
                    <c:v>08</c:v>
                  </c:pt>
                  <c:pt idx="140">
                    <c:v>08</c:v>
                  </c:pt>
                  <c:pt idx="141">
                    <c:v>08</c:v>
                  </c:pt>
                  <c:pt idx="142">
                    <c:v>08</c:v>
                  </c:pt>
                  <c:pt idx="143">
                    <c:v>08</c:v>
                  </c:pt>
                  <c:pt idx="146">
                    <c:v>15</c:v>
                  </c:pt>
                  <c:pt idx="147">
                    <c:v>15</c:v>
                  </c:pt>
                  <c:pt idx="148">
                    <c:v>15</c:v>
                  </c:pt>
                  <c:pt idx="149">
                    <c:v>15</c:v>
                  </c:pt>
                  <c:pt idx="152">
                    <c:v>54</c:v>
                  </c:pt>
                  <c:pt idx="153">
                    <c:v>54</c:v>
                  </c:pt>
                  <c:pt idx="154">
                    <c:v>54</c:v>
                  </c:pt>
                  <c:pt idx="155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09</c:v>
                  </c:pt>
                  <c:pt idx="81">
                    <c:v>09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10</c:v>
                  </c:pt>
                  <c:pt idx="86">
                    <c:v>10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12</c:v>
                  </c:pt>
                  <c:pt idx="90">
                    <c:v>12</c:v>
                  </c:pt>
                  <c:pt idx="91">
                    <c:v>12</c:v>
                  </c:pt>
                  <c:pt idx="92">
                    <c:v>00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02</c:v>
                  </c:pt>
                  <c:pt idx="96">
                    <c:v>02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03</c:v>
                  </c:pt>
                  <c:pt idx="108">
                    <c:v>03</c:v>
                  </c:pt>
                  <c:pt idx="109">
                    <c:v>03</c:v>
                  </c:pt>
                  <c:pt idx="110">
                    <c:v>03</c:v>
                  </c:pt>
                  <c:pt idx="111">
                    <c:v>00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07</c:v>
                  </c:pt>
                  <c:pt idx="115">
                    <c:v>07</c:v>
                  </c:pt>
                  <c:pt idx="116">
                    <c:v>07</c:v>
                  </c:pt>
                  <c:pt idx="117">
                    <c:v>00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01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00</c:v>
                  </c:pt>
                  <c:pt idx="128">
                    <c:v>01</c:v>
                  </c:pt>
                  <c:pt idx="129">
                    <c:v>01</c:v>
                  </c:pt>
                  <c:pt idx="130">
                    <c:v>01</c:v>
                  </c:pt>
                  <c:pt idx="131">
                    <c:v>01</c:v>
                  </c:pt>
                  <c:pt idx="132">
                    <c:v>01</c:v>
                  </c:pt>
                  <c:pt idx="133">
                    <c:v>03</c:v>
                  </c:pt>
                  <c:pt idx="134">
                    <c:v>03</c:v>
                  </c:pt>
                  <c:pt idx="135">
                    <c:v>03</c:v>
                  </c:pt>
                  <c:pt idx="136">
                    <c:v>03</c:v>
                  </c:pt>
                  <c:pt idx="137">
                    <c:v>03</c:v>
                  </c:pt>
                  <c:pt idx="138">
                    <c:v>00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00</c:v>
                  </c:pt>
                  <c:pt idx="145">
                    <c:v>02</c:v>
                  </c:pt>
                  <c:pt idx="146">
                    <c:v>02</c:v>
                  </c:pt>
                  <c:pt idx="147">
                    <c:v>02</c:v>
                  </c:pt>
                  <c:pt idx="148">
                    <c:v>02</c:v>
                  </c:pt>
                  <c:pt idx="149">
                    <c:v>02</c:v>
                  </c:pt>
                  <c:pt idx="150">
                    <c:v>00</c:v>
                  </c:pt>
                  <c:pt idx="151">
                    <c:v>01</c:v>
                  </c:pt>
                  <c:pt idx="152">
                    <c:v>01</c:v>
                  </c:pt>
                  <c:pt idx="153">
                    <c:v>01</c:v>
                  </c:pt>
                  <c:pt idx="154">
                    <c:v>01</c:v>
                  </c:pt>
                  <c:pt idx="155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04</c:v>
                  </c:pt>
                  <c:pt idx="90">
                    <c:v>04</c:v>
                  </c:pt>
                  <c:pt idx="91">
                    <c:v>04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05</c:v>
                  </c:pt>
                  <c:pt idx="108">
                    <c:v>05</c:v>
                  </c:pt>
                  <c:pt idx="109">
                    <c:v>05</c:v>
                  </c:pt>
                  <c:pt idx="110">
                    <c:v>05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07</c:v>
                  </c:pt>
                  <c:pt idx="115">
                    <c:v>07</c:v>
                  </c:pt>
                  <c:pt idx="116">
                    <c:v>07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10</c:v>
                  </c:pt>
                  <c:pt idx="135">
                    <c:v>10</c:v>
                  </c:pt>
                  <c:pt idx="136">
                    <c:v>10</c:v>
                  </c:pt>
                  <c:pt idx="137">
                    <c:v>10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11</c:v>
                  </c:pt>
                  <c:pt idx="141">
                    <c:v>11</c:v>
                  </c:pt>
                  <c:pt idx="142">
                    <c:v>11</c:v>
                  </c:pt>
                  <c:pt idx="143">
                    <c:v>11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12</c:v>
                  </c:pt>
                  <c:pt idx="147">
                    <c:v>12</c:v>
                  </c:pt>
                  <c:pt idx="148">
                    <c:v>12</c:v>
                  </c:pt>
                  <c:pt idx="149">
                    <c:v>12</c:v>
                  </c:pt>
                  <c:pt idx="150">
                    <c:v>13</c:v>
                  </c:pt>
                  <c:pt idx="151">
                    <c:v>13</c:v>
                  </c:pt>
                  <c:pt idx="152">
                    <c:v>13</c:v>
                  </c:pt>
                  <c:pt idx="153">
                    <c:v>13</c:v>
                  </c:pt>
                  <c:pt idx="154">
                    <c:v>13</c:v>
                  </c:pt>
                  <c:pt idx="155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  <c:pt idx="153">
                    <c:v>992</c:v>
                  </c:pt>
                  <c:pt idx="154">
                    <c:v>992</c:v>
                  </c:pt>
                  <c:pt idx="155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5">
                    <c:v>Доступная среда</c:v>
                  </c:pt>
                  <c:pt idx="76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9">
                    <c:v>Дорожная деятельность в отношении автомобильных дорог местного значения</c:v>
                  </c:pt>
                  <c:pt idx="80">
                    <c:v>Подпрограмма "Мероприятия, финансируемые за счет средств дорожного фонда"</c:v>
                  </c:pt>
                  <c:pt idx="81">
                    <c:v>Закупка товаров работ и услуг для государственных (муниципальных) нужд</c:v>
                  </c:pt>
                  <c:pt idx="82">
                    <c:v>Связь и информатика</c:v>
                  </c:pt>
                  <c:pt idx="83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4">
                    <c:v>Информационное Новодмитриевское сельское поселение</c:v>
                  </c:pt>
                  <c:pt idx="85">
                    <c:v>Информационное обеспечение деятельности администрации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Другие вопросы в области национальной экономики</c:v>
                  </c:pt>
                  <c:pt idx="88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9">
                    <c:v>Развитие малого и среднего предпринимательства на территории поселения</c:v>
                  </c:pt>
                  <c:pt idx="90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91">
                    <c:v>Закупка товаров работ и услуг для государственных (муниципальных) нужд</c:v>
                  </c:pt>
                  <c:pt idx="92">
                    <c:v>Жилищно-коммунальное хозяйство</c:v>
                  </c:pt>
                  <c:pt idx="93">
                    <c:v>Коммунальное хозяйство</c:v>
                  </c:pt>
                  <c:pt idx="94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5">
                    <c:v>Развитие водоснабжения и водоотведения</c:v>
                  </c:pt>
                  <c:pt idx="96">
                    <c:v>Мероприятия в области коммунального хозяйства</c:v>
                  </c:pt>
                  <c:pt idx="97">
                    <c:v>Закупка товаров работ и услуг для государственных (муниципальных) нужд</c:v>
                  </c:pt>
                  <c:pt idx="98">
                    <c:v>Благоустройство</c:v>
                  </c:pt>
                  <c:pt idx="99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100">
                    <c:v>Развитие, содержание и ремонт систем наружного освещения населенных пунктов</c:v>
                  </c:pt>
                  <c:pt idx="101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102">
                    <c:v>Закупка товаров работ и услуг для государственных (муниципальных) нужд</c:v>
                  </c:pt>
                  <c:pt idx="103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4">
                    <c:v>Организация ритуальных услуг и содержание мест захоронения</c:v>
                  </c:pt>
                  <c:pt idx="105">
                    <c:v>Закупка товаров работ и услуг для государственных (муниципальных) нужд</c:v>
                  </c:pt>
                  <c:pt idx="106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7">
                    <c:v>Строительство, капитальный ремонт, ремонт и содержание объектов благоустройства поселения</c:v>
                  </c:pt>
                  <c:pt idx="108">
                    <c:v>Закупка товаров работ и услуг для государственных (муниципальных) нужд</c:v>
                  </c:pt>
                  <c:pt idx="109">
                    <c:v>Поддержка местных инициатив граждан по вопросам развития территорий</c:v>
                  </c:pt>
                  <c:pt idx="110">
                    <c:v>Закупка товаров работ и услуг для государственных (муниципальных) нужд</c:v>
                  </c:pt>
                  <c:pt idx="111">
                    <c:v>Образование</c:v>
                  </c:pt>
                  <c:pt idx="112">
                    <c:v>Молодежная политика</c:v>
                  </c:pt>
                  <c:pt idx="113">
                    <c:v>Муниципальная программа "Молодежь Новодмитриевского сельского поселения Северского района "</c:v>
                  </c:pt>
                  <c:pt idx="114">
                    <c:v>Молодежь Новодмитриевского сельского поселения Северского района</c:v>
                  </c:pt>
                  <c:pt idx="115">
                    <c:v>Проведение мероприятий для детей и молодежи</c:v>
                  </c:pt>
                  <c:pt idx="116">
                    <c:v>Закупка товаров работ и услуг для государственных (муниципальных) нужд</c:v>
                  </c:pt>
                  <c:pt idx="117">
                    <c:v>Культура, кинематография </c:v>
                  </c:pt>
                  <c:pt idx="118">
                    <c:v>Культура</c:v>
                  </c:pt>
                  <c:pt idx="119">
                    <c:v>Муниципальная программа "Развитие культуры на 2018-2020 годы  в Новодмитриевском сельском поселении"</c:v>
                  </c:pt>
                  <c:pt idx="120">
                    <c:v>Развитие культуры</c:v>
                  </c:pt>
                  <c:pt idx="121">
                    <c:v>Развитие централизованной клубной системы</c:v>
                  </c:pt>
                  <c:pt idx="122">
                    <c:v>Подпрограмма "Расходы на обеспечение деятельности (оказание услуг) муниципальных учреждений"</c:v>
                  </c:pt>
                  <c:pt idx="123">
                    <c:v>Предоставление субсидий бюджетным, автономным учреждениям и иным некоммерческим организациям</c:v>
                  </c:pt>
                  <c:pt idx="124">
                    <c:v>Проведение праздничных мероприятий</c:v>
                  </c:pt>
                  <c:pt idx="125">
                    <c:v>мероприятия в сфере сохранения и развития культуры</c:v>
                  </c:pt>
                  <c:pt idx="126">
                    <c:v>Закупка товаров работ и услуг для государственных (муниципальных) нужд</c:v>
                  </c:pt>
                  <c:pt idx="127">
                    <c:v>Социальная политика</c:v>
                  </c:pt>
                  <c:pt idx="128">
                    <c:v>Пенсионное обеспечение</c:v>
                  </c:pt>
                  <c:pt idx="129">
                    <c:v>Обеспечение деятельности администрации</c:v>
                  </c:pt>
                  <c:pt idx="130">
                    <c:v>Реализация муниципальных функций, связанных с муниципальным управлением</c:v>
                  </c:pt>
                  <c:pt idx="131">
                    <c:v>Доплата к пенсиям муниципальных служащих</c:v>
                  </c:pt>
                  <c:pt idx="132">
                    <c:v>Социальное обеспечение и иные выплаты населению</c:v>
                  </c:pt>
                  <c:pt idx="133">
                    <c:v>Социальное обеспечение населения</c:v>
                  </c:pt>
                  <c:pt idx="134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5">
                    <c:v>Поддержка социально-ориентированных некоммерческих организаций</c:v>
                  </c:pt>
                  <c:pt idx="136">
                    <c:v>Поддержка социально-ориентированных некоммерческих организаций</c:v>
                  </c:pt>
                  <c:pt idx="137">
                    <c:v>Предоставление субсидий бюджетным, автономным учреждениям и иным некоммерческим организациям</c:v>
                  </c:pt>
                  <c:pt idx="138">
                    <c:v>Физическая культура и спорт</c:v>
                  </c:pt>
                  <c:pt idx="139">
                    <c:v>Массовый спорт</c:v>
                  </c:pt>
                  <c:pt idx="140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41">
                    <c:v>Развитие  физической культуры и спорта</c:v>
                  </c:pt>
                  <c:pt idx="142">
                    <c:v>Мероприятия в области   физической культуры и спорта</c:v>
                  </c:pt>
                  <c:pt idx="143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4">
                    <c:v>Средства массовой информации</c:v>
                  </c:pt>
                  <c:pt idx="145">
                    <c:v>Периодическая печать и издательства</c:v>
                  </c:pt>
                  <c:pt idx="146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7">
                    <c:v>Информационное обеспечение и сопровождение</c:v>
                  </c:pt>
                  <c:pt idx="148">
                    <c:v>Информационное обеспечение деятельности администрации</c:v>
                  </c:pt>
                  <c:pt idx="149">
                    <c:v>Закупка товаров работ и услуг для государственных (муниципальных) нужд</c:v>
                  </c:pt>
                  <c:pt idx="150">
                    <c:v>Обслуживание государственного внутреннего и муниципального долга</c:v>
                  </c:pt>
                  <c:pt idx="151">
                    <c:v>Обслуживание государственного внутреннего и муниципального долга</c:v>
                  </c:pt>
                  <c:pt idx="152">
                    <c:v>Управление муниципальными финансами</c:v>
                  </c:pt>
                  <c:pt idx="153">
                    <c:v>Управление муниципальным долгом и муниципальными финансовыми активами Краснодарского края</c:v>
                  </c:pt>
                  <c:pt idx="154">
                    <c:v>Процентные платежи по муниципальному долгу</c:v>
                  </c:pt>
                  <c:pt idx="155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прил._7!$L$17:$L$172</c:f>
              <c:numCache>
                <c:formatCode>m/d/yyyy</c:formatCode>
                <c:ptCount val="15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926432"/>
        <c:axId val="169926992"/>
      </c:barChart>
      <c:catAx>
        <c:axId val="16992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26992"/>
        <c:crosses val="autoZero"/>
        <c:auto val="1"/>
        <c:lblAlgn val="ctr"/>
        <c:lblOffset val="100"/>
        <c:noMultiLvlLbl val="0"/>
      </c:catAx>
      <c:valAx>
        <c:axId val="16992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2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74" t="s">
        <v>213</v>
      </c>
    </row>
    <row r="2" spans="1:2" ht="15.75" x14ac:dyDescent="0.25">
      <c r="B2" s="274" t="s">
        <v>0</v>
      </c>
    </row>
    <row r="3" spans="1:2" ht="15.75" x14ac:dyDescent="0.25">
      <c r="A3" s="294"/>
      <c r="B3" s="274" t="s">
        <v>1</v>
      </c>
    </row>
    <row r="4" spans="1:2" ht="15.75" x14ac:dyDescent="0.25">
      <c r="B4" s="274" t="s">
        <v>2</v>
      </c>
    </row>
    <row r="5" spans="1:2" x14ac:dyDescent="0.25">
      <c r="B5" s="291" t="s">
        <v>470</v>
      </c>
    </row>
    <row r="6" spans="1:2" x14ac:dyDescent="0.25">
      <c r="B6" s="291"/>
    </row>
    <row r="7" spans="1:2" ht="63" customHeight="1" x14ac:dyDescent="0.3">
      <c r="A7" s="515" t="s">
        <v>237</v>
      </c>
      <c r="B7" s="515"/>
    </row>
    <row r="8" spans="1:2" ht="60" customHeight="1" x14ac:dyDescent="0.25">
      <c r="A8" s="516" t="s">
        <v>238</v>
      </c>
      <c r="B8" s="516"/>
    </row>
    <row r="9" spans="1:2" ht="16.5" customHeight="1" thickBot="1" x14ac:dyDescent="0.3">
      <c r="A9" s="411">
        <v>1</v>
      </c>
      <c r="B9" s="411">
        <v>2</v>
      </c>
    </row>
    <row r="10" spans="1:2" ht="19.5" customHeight="1" thickBot="1" x14ac:dyDescent="0.3">
      <c r="A10" s="517" t="s">
        <v>239</v>
      </c>
      <c r="B10" s="518"/>
    </row>
    <row r="11" spans="1:2" ht="56.25" x14ac:dyDescent="0.25">
      <c r="A11" s="412" t="s">
        <v>374</v>
      </c>
      <c r="B11" s="413" t="s">
        <v>408</v>
      </c>
    </row>
    <row r="12" spans="1:2" ht="37.5" x14ac:dyDescent="0.25">
      <c r="A12" s="414" t="s">
        <v>221</v>
      </c>
      <c r="B12" s="425" t="s">
        <v>409</v>
      </c>
    </row>
    <row r="13" spans="1:2" ht="18.75" x14ac:dyDescent="0.25">
      <c r="A13" s="414" t="s">
        <v>218</v>
      </c>
      <c r="B13" s="425" t="s">
        <v>217</v>
      </c>
    </row>
    <row r="14" spans="1:2" ht="18.75" x14ac:dyDescent="0.25">
      <c r="A14" s="414" t="s">
        <v>240</v>
      </c>
      <c r="B14" s="425" t="s">
        <v>241</v>
      </c>
    </row>
    <row r="15" spans="1:2" ht="56.25" x14ac:dyDescent="0.25">
      <c r="A15" s="414" t="s">
        <v>312</v>
      </c>
      <c r="B15" s="3" t="s">
        <v>410</v>
      </c>
    </row>
    <row r="16" spans="1:2" ht="89.25" customHeight="1" x14ac:dyDescent="0.25">
      <c r="A16" s="414" t="s">
        <v>314</v>
      </c>
      <c r="B16" s="3" t="s">
        <v>473</v>
      </c>
    </row>
    <row r="17" spans="1:2" ht="75" x14ac:dyDescent="0.25">
      <c r="A17" s="414" t="s">
        <v>411</v>
      </c>
      <c r="B17" s="3" t="s">
        <v>412</v>
      </c>
    </row>
    <row r="18" spans="1:2" ht="37.5" x14ac:dyDescent="0.25">
      <c r="A18" s="414" t="s">
        <v>413</v>
      </c>
      <c r="B18" s="3" t="s">
        <v>414</v>
      </c>
    </row>
    <row r="19" spans="1:2" ht="56.25" x14ac:dyDescent="0.25">
      <c r="A19" s="414" t="s">
        <v>415</v>
      </c>
      <c r="B19" s="3" t="s">
        <v>416</v>
      </c>
    </row>
    <row r="20" spans="1:2" ht="75" x14ac:dyDescent="0.25">
      <c r="A20" s="414" t="s">
        <v>417</v>
      </c>
      <c r="B20" s="3" t="s">
        <v>418</v>
      </c>
    </row>
    <row r="21" spans="1:2" ht="37.5" x14ac:dyDescent="0.25">
      <c r="A21" s="414" t="s">
        <v>419</v>
      </c>
      <c r="B21" s="3" t="s">
        <v>420</v>
      </c>
    </row>
    <row r="22" spans="1:2" ht="75" x14ac:dyDescent="0.25">
      <c r="A22" s="414" t="s">
        <v>421</v>
      </c>
      <c r="B22" s="3" t="s">
        <v>422</v>
      </c>
    </row>
    <row r="23" spans="1:2" ht="56.25" x14ac:dyDescent="0.25">
      <c r="A23" s="414" t="s">
        <v>423</v>
      </c>
      <c r="B23" s="3" t="s">
        <v>424</v>
      </c>
    </row>
    <row r="24" spans="1:2" ht="37.5" x14ac:dyDescent="0.25">
      <c r="A24" s="414" t="s">
        <v>242</v>
      </c>
      <c r="B24" s="3" t="s">
        <v>243</v>
      </c>
    </row>
    <row r="25" spans="1:2" ht="37.5" x14ac:dyDescent="0.25">
      <c r="A25" s="414" t="s">
        <v>244</v>
      </c>
      <c r="B25" s="3" t="s">
        <v>245</v>
      </c>
    </row>
    <row r="26" spans="1:2" ht="18.75" x14ac:dyDescent="0.25">
      <c r="A26" s="414" t="s">
        <v>246</v>
      </c>
      <c r="B26" s="425" t="s">
        <v>247</v>
      </c>
    </row>
    <row r="27" spans="1:2" ht="93.75" x14ac:dyDescent="0.25">
      <c r="A27" s="414" t="s">
        <v>425</v>
      </c>
      <c r="B27" s="425" t="s">
        <v>426</v>
      </c>
    </row>
    <row r="28" spans="1:2" ht="75" x14ac:dyDescent="0.25">
      <c r="A28" s="426" t="s">
        <v>427</v>
      </c>
      <c r="B28" s="426" t="s">
        <v>428</v>
      </c>
    </row>
    <row r="29" spans="1:2" s="294" customFormat="1" ht="75" x14ac:dyDescent="0.3">
      <c r="A29" s="415" t="s">
        <v>429</v>
      </c>
      <c r="B29" s="415" t="s">
        <v>430</v>
      </c>
    </row>
    <row r="30" spans="1:2" ht="37.5" x14ac:dyDescent="0.3">
      <c r="A30" s="415" t="s">
        <v>431</v>
      </c>
      <c r="B30" s="415" t="s">
        <v>432</v>
      </c>
    </row>
    <row r="31" spans="1:2" ht="75" x14ac:dyDescent="0.3">
      <c r="A31" s="415" t="s">
        <v>433</v>
      </c>
      <c r="B31" s="415" t="s">
        <v>434</v>
      </c>
    </row>
    <row r="32" spans="1:2" ht="37.5" x14ac:dyDescent="0.3">
      <c r="A32" s="415" t="s">
        <v>435</v>
      </c>
      <c r="B32" s="415" t="s">
        <v>436</v>
      </c>
    </row>
    <row r="33" spans="1:2" ht="56.25" x14ac:dyDescent="0.3">
      <c r="A33" s="415" t="s">
        <v>437</v>
      </c>
      <c r="B33" s="415" t="s">
        <v>438</v>
      </c>
    </row>
    <row r="34" spans="1:2" ht="75" x14ac:dyDescent="0.3">
      <c r="A34" s="415" t="s">
        <v>439</v>
      </c>
      <c r="B34" s="415" t="s">
        <v>440</v>
      </c>
    </row>
    <row r="35" spans="1:2" ht="93.75" x14ac:dyDescent="0.3">
      <c r="A35" s="415" t="s">
        <v>441</v>
      </c>
      <c r="B35" s="415" t="s">
        <v>442</v>
      </c>
    </row>
    <row r="36" spans="1:2" ht="75" x14ac:dyDescent="0.3">
      <c r="A36" s="415" t="s">
        <v>443</v>
      </c>
      <c r="B36" s="415" t="s">
        <v>444</v>
      </c>
    </row>
    <row r="37" spans="1:2" ht="15" customHeight="1" x14ac:dyDescent="0.25">
      <c r="A37" s="519" t="s">
        <v>445</v>
      </c>
      <c r="B37" s="519" t="s">
        <v>248</v>
      </c>
    </row>
    <row r="38" spans="1:2" ht="50.25" customHeight="1" x14ac:dyDescent="0.25">
      <c r="A38" s="519"/>
      <c r="B38" s="519"/>
    </row>
    <row r="39" spans="1:2" ht="75" x14ac:dyDescent="0.25">
      <c r="A39" s="426" t="s">
        <v>446</v>
      </c>
      <c r="B39" s="426" t="s">
        <v>447</v>
      </c>
    </row>
    <row r="40" spans="1:2" ht="18.75" x14ac:dyDescent="0.25">
      <c r="A40" s="292"/>
      <c r="B40" s="425"/>
    </row>
    <row r="41" spans="1:2" ht="18.75" x14ac:dyDescent="0.25">
      <c r="A41" s="414" t="s">
        <v>249</v>
      </c>
      <c r="B41" s="425" t="s">
        <v>250</v>
      </c>
    </row>
    <row r="42" spans="1:2" ht="18.75" x14ac:dyDescent="0.25">
      <c r="A42" s="414" t="s">
        <v>251</v>
      </c>
      <c r="B42" s="425" t="s">
        <v>252</v>
      </c>
    </row>
    <row r="43" spans="1:2" ht="56.25" x14ac:dyDescent="0.25">
      <c r="A43" s="427" t="s">
        <v>448</v>
      </c>
      <c r="B43" s="426" t="s">
        <v>449</v>
      </c>
    </row>
    <row r="44" spans="1:2" ht="15" customHeight="1" x14ac:dyDescent="0.25">
      <c r="A44" s="520" t="s">
        <v>251</v>
      </c>
      <c r="B44" s="519" t="s">
        <v>450</v>
      </c>
    </row>
    <row r="45" spans="1:2" ht="15" customHeight="1" x14ac:dyDescent="0.25">
      <c r="A45" s="520"/>
      <c r="B45" s="519"/>
    </row>
    <row r="46" spans="1:2" ht="37.5" x14ac:dyDescent="0.25">
      <c r="A46" s="416" t="s">
        <v>375</v>
      </c>
      <c r="B46" s="425" t="s">
        <v>253</v>
      </c>
    </row>
    <row r="47" spans="1:2" ht="56.25" x14ac:dyDescent="0.25">
      <c r="A47" s="416" t="s">
        <v>376</v>
      </c>
      <c r="B47" s="425" t="s">
        <v>254</v>
      </c>
    </row>
    <row r="48" spans="1:2" ht="49.5" customHeight="1" x14ac:dyDescent="0.25">
      <c r="A48" s="417" t="s">
        <v>451</v>
      </c>
      <c r="B48" s="426" t="s">
        <v>452</v>
      </c>
    </row>
    <row r="49" spans="1:93" ht="18.75" x14ac:dyDescent="0.25">
      <c r="A49" s="389" t="s">
        <v>377</v>
      </c>
      <c r="B49" s="425" t="s">
        <v>196</v>
      </c>
    </row>
    <row r="50" spans="1:93" ht="37.5" x14ac:dyDescent="0.25">
      <c r="A50" s="389" t="s">
        <v>378</v>
      </c>
      <c r="B50" s="425" t="s">
        <v>195</v>
      </c>
    </row>
    <row r="51" spans="1:93" ht="37.5" x14ac:dyDescent="0.25">
      <c r="A51" s="389" t="s">
        <v>379</v>
      </c>
      <c r="B51" s="425" t="s">
        <v>194</v>
      </c>
    </row>
    <row r="52" spans="1:93" ht="18.75" x14ac:dyDescent="0.25">
      <c r="A52" s="389" t="s">
        <v>380</v>
      </c>
      <c r="B52" s="425" t="s">
        <v>255</v>
      </c>
    </row>
    <row r="53" spans="1:93" ht="56.25" x14ac:dyDescent="0.25">
      <c r="A53" s="295" t="s">
        <v>381</v>
      </c>
      <c r="B53" s="425" t="s">
        <v>256</v>
      </c>
    </row>
    <row r="54" spans="1:93" ht="18.75" x14ac:dyDescent="0.25">
      <c r="A54" s="295" t="s">
        <v>382</v>
      </c>
      <c r="B54" s="425" t="s">
        <v>257</v>
      </c>
    </row>
    <row r="55" spans="1:93" ht="18.75" x14ac:dyDescent="0.25">
      <c r="A55" s="292" t="s">
        <v>258</v>
      </c>
      <c r="B55" s="425" t="s">
        <v>259</v>
      </c>
    </row>
    <row r="56" spans="1:93" ht="75" x14ac:dyDescent="0.25">
      <c r="A56" s="426" t="s">
        <v>453</v>
      </c>
      <c r="B56" s="426" t="s">
        <v>454</v>
      </c>
    </row>
    <row r="57" spans="1:93" ht="37.5" x14ac:dyDescent="0.25">
      <c r="A57" s="426" t="s">
        <v>455</v>
      </c>
      <c r="B57" s="426" t="s">
        <v>456</v>
      </c>
    </row>
    <row r="58" spans="1:93" ht="18.75" x14ac:dyDescent="0.25">
      <c r="A58" s="426" t="s">
        <v>457</v>
      </c>
      <c r="B58" s="426" t="s">
        <v>259</v>
      </c>
    </row>
    <row r="59" spans="1:93" ht="75" x14ac:dyDescent="0.25">
      <c r="A59" s="292" t="s">
        <v>260</v>
      </c>
      <c r="B59" s="425" t="s">
        <v>315</v>
      </c>
    </row>
    <row r="60" spans="1:93" ht="56.25" x14ac:dyDescent="0.25">
      <c r="A60" s="292" t="s">
        <v>383</v>
      </c>
      <c r="B60" s="425" t="s">
        <v>261</v>
      </c>
    </row>
    <row r="61" spans="1:93" s="294" customFormat="1" ht="37.5" x14ac:dyDescent="0.25">
      <c r="A61" s="292" t="s">
        <v>262</v>
      </c>
      <c r="B61" s="425" t="s">
        <v>263</v>
      </c>
    </row>
    <row r="62" spans="1:93" ht="56.25" x14ac:dyDescent="0.3">
      <c r="A62" s="417" t="s">
        <v>458</v>
      </c>
      <c r="B62" s="415" t="s">
        <v>261</v>
      </c>
      <c r="I62" s="294"/>
      <c r="J62" s="294"/>
      <c r="K62" s="294"/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4"/>
      <c r="AH62" s="294"/>
      <c r="AI62" s="294"/>
      <c r="AJ62" s="294"/>
      <c r="AK62" s="294"/>
      <c r="AL62" s="294"/>
      <c r="AM62" s="294"/>
      <c r="AN62" s="294"/>
      <c r="AO62" s="294"/>
      <c r="AP62" s="294"/>
      <c r="AQ62" s="294"/>
      <c r="AR62" s="294"/>
      <c r="AS62" s="294"/>
      <c r="AT62" s="294"/>
      <c r="AU62" s="294"/>
      <c r="AV62" s="294"/>
      <c r="AW62" s="294"/>
      <c r="AX62" s="294"/>
      <c r="AY62" s="294"/>
      <c r="AZ62" s="294"/>
      <c r="BA62" s="294"/>
      <c r="BB62" s="294"/>
      <c r="BC62" s="294"/>
      <c r="BD62" s="294"/>
      <c r="BE62" s="294"/>
      <c r="BF62" s="294"/>
      <c r="BG62" s="294"/>
      <c r="BH62" s="294"/>
      <c r="BI62" s="294"/>
      <c r="BJ62" s="294"/>
      <c r="BK62" s="294"/>
      <c r="BL62" s="294"/>
      <c r="BM62" s="294"/>
      <c r="BN62" s="294"/>
      <c r="BO62" s="294"/>
      <c r="BP62" s="294"/>
      <c r="BQ62" s="294"/>
      <c r="BR62" s="294"/>
      <c r="BS62" s="294"/>
      <c r="BT62" s="294"/>
      <c r="BU62" s="294"/>
      <c r="BV62" s="294"/>
      <c r="BW62" s="294"/>
      <c r="BX62" s="294"/>
      <c r="BY62" s="294"/>
      <c r="BZ62" s="294"/>
      <c r="CA62" s="294"/>
      <c r="CB62" s="294"/>
      <c r="CC62" s="294"/>
      <c r="CD62" s="294"/>
      <c r="CE62" s="294"/>
      <c r="CF62" s="294"/>
      <c r="CG62" s="294"/>
      <c r="CH62" s="294"/>
      <c r="CI62" s="294"/>
      <c r="CJ62" s="294"/>
      <c r="CK62" s="294"/>
      <c r="CL62" s="294"/>
      <c r="CM62" s="294"/>
      <c r="CN62" s="294"/>
      <c r="CO62" s="294"/>
    </row>
    <row r="63" spans="1:93" ht="56.25" x14ac:dyDescent="0.25">
      <c r="A63" s="414" t="s">
        <v>474</v>
      </c>
      <c r="B63" s="429" t="s">
        <v>475</v>
      </c>
      <c r="I63" s="294"/>
      <c r="J63" s="294"/>
      <c r="K63" s="294"/>
      <c r="L63" s="294"/>
      <c r="M63" s="294"/>
      <c r="N63" s="294"/>
      <c r="O63" s="294"/>
      <c r="P63" s="294"/>
      <c r="Q63" s="294"/>
      <c r="R63" s="294"/>
      <c r="S63" s="294"/>
      <c r="T63" s="294"/>
      <c r="U63" s="294"/>
      <c r="V63" s="294"/>
      <c r="W63" s="294"/>
      <c r="X63" s="294"/>
      <c r="Y63" s="294"/>
      <c r="Z63" s="294"/>
      <c r="AA63" s="294"/>
      <c r="AB63" s="294"/>
      <c r="AC63" s="294"/>
      <c r="AD63" s="294"/>
      <c r="AE63" s="294"/>
      <c r="AF63" s="294"/>
      <c r="AG63" s="294"/>
      <c r="AH63" s="294"/>
      <c r="AI63" s="294"/>
      <c r="AJ63" s="294"/>
      <c r="AK63" s="294"/>
      <c r="AL63" s="294"/>
      <c r="AM63" s="294"/>
      <c r="AN63" s="294"/>
      <c r="AO63" s="294"/>
      <c r="AP63" s="294"/>
      <c r="AQ63" s="294"/>
      <c r="AR63" s="294"/>
      <c r="AS63" s="294"/>
      <c r="AT63" s="294"/>
      <c r="AU63" s="294"/>
      <c r="AV63" s="294"/>
      <c r="AW63" s="294"/>
      <c r="AX63" s="294"/>
      <c r="AY63" s="294"/>
      <c r="AZ63" s="294"/>
      <c r="BA63" s="294"/>
      <c r="BB63" s="294"/>
      <c r="BC63" s="294"/>
      <c r="BD63" s="294"/>
      <c r="BE63" s="294"/>
      <c r="BF63" s="294"/>
      <c r="BG63" s="294"/>
      <c r="BH63" s="294"/>
      <c r="BI63" s="294"/>
      <c r="BJ63" s="294"/>
      <c r="BK63" s="294"/>
      <c r="BL63" s="294"/>
      <c r="BM63" s="294"/>
      <c r="BN63" s="294"/>
      <c r="BO63" s="294"/>
      <c r="BP63" s="294"/>
      <c r="BQ63" s="294"/>
      <c r="BR63" s="294"/>
      <c r="BS63" s="294"/>
      <c r="BT63" s="294"/>
      <c r="BU63" s="294"/>
      <c r="BV63" s="294"/>
      <c r="BW63" s="294"/>
      <c r="BX63" s="294"/>
      <c r="BY63" s="294"/>
      <c r="BZ63" s="294"/>
      <c r="CA63" s="294"/>
      <c r="CB63" s="294"/>
      <c r="CC63" s="294"/>
      <c r="CD63" s="294"/>
      <c r="CE63" s="294"/>
      <c r="CF63" s="294"/>
      <c r="CG63" s="294"/>
      <c r="CH63" s="294"/>
      <c r="CI63" s="294"/>
      <c r="CJ63" s="294"/>
      <c r="CK63" s="294"/>
      <c r="CL63" s="294"/>
      <c r="CM63" s="294"/>
      <c r="CN63" s="294"/>
      <c r="CO63" s="294"/>
    </row>
    <row r="64" spans="1:93" ht="38.25" thickBot="1" x14ac:dyDescent="0.3">
      <c r="A64" s="418" t="s">
        <v>384</v>
      </c>
      <c r="B64" s="411" t="s">
        <v>264</v>
      </c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4"/>
      <c r="W64" s="294"/>
      <c r="X64" s="294"/>
      <c r="Y64" s="294"/>
      <c r="Z64" s="294"/>
      <c r="AA64" s="294"/>
      <c r="AB64" s="294"/>
      <c r="AC64" s="294"/>
      <c r="AD64" s="294"/>
      <c r="AE64" s="294"/>
      <c r="AF64" s="294"/>
      <c r="AG64" s="294"/>
      <c r="AH64" s="294"/>
      <c r="AI64" s="294"/>
      <c r="AJ64" s="294"/>
      <c r="AK64" s="294"/>
      <c r="AL64" s="294"/>
      <c r="AM64" s="294"/>
      <c r="AN64" s="294"/>
      <c r="AO64" s="294"/>
      <c r="AP64" s="294"/>
      <c r="AQ64" s="294"/>
      <c r="AR64" s="294"/>
      <c r="AS64" s="294"/>
      <c r="AT64" s="294"/>
      <c r="AU64" s="294"/>
      <c r="AV64" s="294"/>
      <c r="AW64" s="294"/>
      <c r="AX64" s="294"/>
      <c r="AY64" s="294"/>
      <c r="AZ64" s="294"/>
      <c r="BA64" s="294"/>
      <c r="BB64" s="294"/>
      <c r="BC64" s="294"/>
      <c r="BD64" s="294"/>
      <c r="BE64" s="294"/>
      <c r="BF64" s="294"/>
      <c r="BG64" s="294"/>
      <c r="BH64" s="294"/>
      <c r="BI64" s="294"/>
      <c r="BJ64" s="294"/>
      <c r="BK64" s="294"/>
      <c r="BL64" s="294"/>
      <c r="BM64" s="294"/>
      <c r="BN64" s="294"/>
      <c r="BO64" s="294"/>
      <c r="BP64" s="294"/>
      <c r="BQ64" s="294"/>
      <c r="BR64" s="294"/>
      <c r="BS64" s="294"/>
      <c r="BT64" s="294"/>
      <c r="BU64" s="294"/>
      <c r="BV64" s="294"/>
      <c r="BW64" s="294"/>
      <c r="BX64" s="294"/>
      <c r="BY64" s="294"/>
      <c r="BZ64" s="294"/>
      <c r="CA64" s="294"/>
      <c r="CB64" s="294"/>
      <c r="CC64" s="294"/>
      <c r="CD64" s="294"/>
      <c r="CE64" s="294"/>
      <c r="CF64" s="294"/>
      <c r="CG64" s="294"/>
      <c r="CH64" s="294"/>
      <c r="CI64" s="294"/>
      <c r="CJ64" s="294"/>
      <c r="CK64" s="294"/>
      <c r="CL64" s="294"/>
      <c r="CM64" s="294"/>
      <c r="CN64" s="294"/>
      <c r="CO64" s="294"/>
    </row>
    <row r="65" spans="1:93" ht="15" customHeight="1" thickBot="1" x14ac:dyDescent="0.3">
      <c r="A65" s="521" t="s">
        <v>265</v>
      </c>
      <c r="B65" s="522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4"/>
      <c r="W65" s="294"/>
      <c r="X65" s="294"/>
      <c r="Y65" s="294"/>
      <c r="Z65" s="294"/>
      <c r="AA65" s="294"/>
      <c r="AB65" s="294"/>
      <c r="AC65" s="294"/>
      <c r="AD65" s="294"/>
      <c r="AE65" s="294"/>
      <c r="AF65" s="294"/>
      <c r="AG65" s="294"/>
      <c r="AH65" s="294"/>
      <c r="AI65" s="294"/>
      <c r="AJ65" s="294"/>
      <c r="AK65" s="294"/>
      <c r="AL65" s="294"/>
      <c r="AM65" s="294"/>
      <c r="AN65" s="294"/>
      <c r="AO65" s="294"/>
      <c r="AP65" s="294"/>
      <c r="AQ65" s="294"/>
      <c r="AR65" s="294"/>
      <c r="AS65" s="294"/>
      <c r="AT65" s="294"/>
      <c r="AU65" s="294"/>
      <c r="AV65" s="294"/>
      <c r="AW65" s="294"/>
      <c r="AX65" s="294"/>
      <c r="AY65" s="294"/>
      <c r="AZ65" s="294"/>
      <c r="BA65" s="294"/>
      <c r="BB65" s="294"/>
      <c r="BC65" s="294"/>
      <c r="BD65" s="294"/>
      <c r="BE65" s="294"/>
      <c r="BF65" s="294"/>
      <c r="BG65" s="294"/>
      <c r="BH65" s="294"/>
      <c r="BI65" s="294"/>
      <c r="BJ65" s="294"/>
      <c r="BK65" s="294"/>
      <c r="BL65" s="294"/>
      <c r="BM65" s="294"/>
      <c r="BN65" s="294"/>
      <c r="BO65" s="294"/>
      <c r="BP65" s="294"/>
      <c r="BQ65" s="294"/>
      <c r="BR65" s="294"/>
      <c r="BS65" s="294"/>
      <c r="BT65" s="294"/>
      <c r="BU65" s="294"/>
      <c r="BV65" s="294"/>
      <c r="BW65" s="294"/>
      <c r="BX65" s="294"/>
      <c r="BY65" s="294"/>
      <c r="BZ65" s="294"/>
      <c r="CA65" s="294"/>
      <c r="CB65" s="294"/>
      <c r="CC65" s="294"/>
      <c r="CD65" s="294"/>
      <c r="CE65" s="294"/>
      <c r="CF65" s="294"/>
      <c r="CG65" s="294"/>
      <c r="CH65" s="294"/>
      <c r="CI65" s="294"/>
      <c r="CJ65" s="294"/>
      <c r="CK65" s="294"/>
      <c r="CL65" s="294"/>
      <c r="CM65" s="294"/>
      <c r="CN65" s="294"/>
      <c r="CO65" s="294"/>
    </row>
    <row r="66" spans="1:93" ht="47.25" customHeight="1" x14ac:dyDescent="0.25">
      <c r="A66" s="523" t="s">
        <v>459</v>
      </c>
      <c r="B66" s="523" t="s">
        <v>261</v>
      </c>
      <c r="I66" s="294"/>
      <c r="J66" s="294"/>
      <c r="K66" s="294"/>
      <c r="L66" s="294"/>
      <c r="M66" s="294"/>
      <c r="N66" s="294"/>
      <c r="O66" s="294"/>
      <c r="P66" s="294"/>
      <c r="Q66" s="294"/>
      <c r="R66" s="294"/>
      <c r="S66" s="294"/>
      <c r="T66" s="294"/>
      <c r="U66" s="294"/>
      <c r="V66" s="294"/>
      <c r="W66" s="294"/>
      <c r="X66" s="294"/>
      <c r="Y66" s="294"/>
      <c r="Z66" s="294"/>
      <c r="AA66" s="294"/>
      <c r="AB66" s="294"/>
      <c r="AC66" s="294"/>
      <c r="AD66" s="294"/>
      <c r="AE66" s="294"/>
      <c r="AF66" s="294"/>
      <c r="AG66" s="294"/>
      <c r="AH66" s="294"/>
      <c r="AI66" s="294"/>
      <c r="AJ66" s="294"/>
      <c r="AK66" s="294"/>
      <c r="AL66" s="294"/>
      <c r="AM66" s="294"/>
      <c r="AN66" s="294"/>
      <c r="AO66" s="294"/>
      <c r="AP66" s="294"/>
      <c r="AQ66" s="294"/>
      <c r="AR66" s="294"/>
      <c r="AS66" s="294"/>
      <c r="AT66" s="294"/>
      <c r="AU66" s="294"/>
      <c r="AV66" s="294"/>
      <c r="AW66" s="294"/>
      <c r="AX66" s="294"/>
      <c r="AY66" s="294"/>
      <c r="AZ66" s="294"/>
      <c r="BA66" s="294"/>
      <c r="BB66" s="294"/>
      <c r="BC66" s="294"/>
      <c r="BD66" s="294"/>
      <c r="BE66" s="294"/>
      <c r="BF66" s="294"/>
      <c r="BG66" s="294"/>
      <c r="BH66" s="294"/>
      <c r="BI66" s="294"/>
      <c r="BJ66" s="294"/>
      <c r="BK66" s="294"/>
      <c r="BL66" s="294"/>
      <c r="BM66" s="294"/>
      <c r="BN66" s="294"/>
      <c r="BO66" s="294"/>
      <c r="BP66" s="294"/>
      <c r="BQ66" s="294"/>
      <c r="BR66" s="294"/>
      <c r="BS66" s="294"/>
      <c r="BT66" s="294"/>
      <c r="BU66" s="294"/>
      <c r="BV66" s="294"/>
      <c r="BW66" s="294"/>
      <c r="BX66" s="294"/>
      <c r="BY66" s="294"/>
      <c r="BZ66" s="294"/>
      <c r="CA66" s="294"/>
      <c r="CB66" s="294"/>
      <c r="CC66" s="294"/>
      <c r="CD66" s="294"/>
      <c r="CE66" s="294"/>
      <c r="CF66" s="294"/>
      <c r="CG66" s="294"/>
      <c r="CH66" s="294"/>
      <c r="CI66" s="294"/>
      <c r="CJ66" s="294"/>
      <c r="CK66" s="294"/>
      <c r="CL66" s="294"/>
      <c r="CM66" s="294"/>
      <c r="CN66" s="294"/>
      <c r="CO66" s="294"/>
    </row>
    <row r="67" spans="1:93" ht="30.75" customHeight="1" x14ac:dyDescent="0.25">
      <c r="A67" s="519"/>
      <c r="B67" s="519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4"/>
      <c r="AD67" s="294"/>
      <c r="AE67" s="294"/>
      <c r="AF67" s="294"/>
      <c r="AG67" s="294"/>
      <c r="AH67" s="294"/>
      <c r="AI67" s="294"/>
      <c r="AJ67" s="294"/>
      <c r="AK67" s="294"/>
      <c r="AL67" s="294"/>
      <c r="AM67" s="294"/>
      <c r="AN67" s="294"/>
      <c r="AO67" s="294"/>
      <c r="AP67" s="294"/>
      <c r="AQ67" s="294"/>
      <c r="AR67" s="294"/>
      <c r="AS67" s="294"/>
      <c r="AT67" s="294"/>
      <c r="AU67" s="294"/>
      <c r="AV67" s="294"/>
      <c r="AW67" s="294"/>
      <c r="AX67" s="294"/>
      <c r="AY67" s="294"/>
      <c r="AZ67" s="294"/>
      <c r="BA67" s="294"/>
      <c r="BB67" s="294"/>
      <c r="BC67" s="294"/>
      <c r="BD67" s="294"/>
      <c r="BE67" s="294"/>
      <c r="BF67" s="294"/>
      <c r="BG67" s="294"/>
      <c r="BH67" s="294"/>
      <c r="BI67" s="294"/>
      <c r="BJ67" s="294"/>
      <c r="BK67" s="294"/>
      <c r="BL67" s="294"/>
      <c r="BM67" s="294"/>
      <c r="BN67" s="294"/>
      <c r="BO67" s="294"/>
      <c r="BP67" s="294"/>
      <c r="BQ67" s="294"/>
      <c r="BR67" s="294"/>
      <c r="BS67" s="294"/>
      <c r="BT67" s="294"/>
      <c r="BU67" s="294"/>
      <c r="BV67" s="294"/>
      <c r="BW67" s="294"/>
      <c r="BX67" s="294"/>
      <c r="BY67" s="294"/>
      <c r="BZ67" s="294"/>
      <c r="CA67" s="294"/>
      <c r="CB67" s="294"/>
      <c r="CC67" s="294"/>
      <c r="CD67" s="294"/>
      <c r="CE67" s="294"/>
      <c r="CF67" s="294"/>
      <c r="CG67" s="294"/>
      <c r="CH67" s="294"/>
      <c r="CI67" s="294"/>
      <c r="CJ67" s="294"/>
      <c r="CK67" s="294"/>
      <c r="CL67" s="294"/>
      <c r="CM67" s="294"/>
      <c r="CN67" s="294"/>
      <c r="CO67" s="294"/>
    </row>
    <row r="68" spans="1:93" ht="20.25" customHeight="1" thickBot="1" x14ac:dyDescent="0.3">
      <c r="A68" s="426" t="s">
        <v>460</v>
      </c>
      <c r="B68" s="426" t="s">
        <v>250</v>
      </c>
      <c r="I68" s="294"/>
      <c r="J68" s="294"/>
      <c r="K68" s="294"/>
      <c r="L68" s="294"/>
      <c r="M68" s="294"/>
      <c r="N68" s="294"/>
      <c r="O68" s="294"/>
      <c r="P68" s="294"/>
      <c r="Q68" s="294"/>
      <c r="R68" s="294"/>
      <c r="S68" s="294"/>
      <c r="T68" s="294"/>
      <c r="U68" s="294"/>
      <c r="V68" s="294"/>
      <c r="W68" s="294"/>
      <c r="X68" s="294"/>
      <c r="Y68" s="294"/>
      <c r="Z68" s="294"/>
      <c r="AA68" s="294"/>
      <c r="AB68" s="294"/>
      <c r="AC68" s="294"/>
      <c r="AD68" s="294"/>
      <c r="AE68" s="294"/>
      <c r="AF68" s="294"/>
      <c r="AG68" s="294"/>
      <c r="AH68" s="294"/>
      <c r="AI68" s="294"/>
      <c r="AJ68" s="294"/>
      <c r="AK68" s="294"/>
      <c r="AL68" s="294"/>
      <c r="AM68" s="294"/>
      <c r="AN68" s="294"/>
      <c r="AO68" s="294"/>
      <c r="AP68" s="294"/>
      <c r="AQ68" s="294"/>
      <c r="AR68" s="294"/>
      <c r="AS68" s="294"/>
      <c r="AT68" s="294"/>
      <c r="AU68" s="294"/>
      <c r="AV68" s="294"/>
      <c r="AW68" s="294"/>
      <c r="AX68" s="294"/>
      <c r="AY68" s="294"/>
      <c r="AZ68" s="294"/>
      <c r="BA68" s="294"/>
      <c r="BB68" s="294"/>
      <c r="BC68" s="294"/>
      <c r="BD68" s="294"/>
      <c r="BE68" s="294"/>
      <c r="BF68" s="294"/>
      <c r="BG68" s="294"/>
      <c r="BH68" s="294"/>
      <c r="BI68" s="294"/>
      <c r="BJ68" s="294"/>
      <c r="BK68" s="294"/>
      <c r="BL68" s="294"/>
      <c r="BM68" s="294"/>
      <c r="BN68" s="294"/>
      <c r="BO68" s="294"/>
      <c r="BP68" s="294"/>
      <c r="BQ68" s="294"/>
      <c r="BR68" s="294"/>
      <c r="BS68" s="294"/>
      <c r="BT68" s="294"/>
      <c r="BU68" s="294"/>
      <c r="BV68" s="294"/>
      <c r="BW68" s="294"/>
      <c r="BX68" s="294"/>
      <c r="BY68" s="294"/>
      <c r="BZ68" s="294"/>
      <c r="CA68" s="294"/>
      <c r="CB68" s="294"/>
      <c r="CC68" s="294"/>
      <c r="CD68" s="294"/>
      <c r="CE68" s="294"/>
      <c r="CF68" s="294"/>
      <c r="CG68" s="294"/>
      <c r="CH68" s="294"/>
      <c r="CI68" s="294"/>
      <c r="CJ68" s="294"/>
      <c r="CK68" s="294"/>
      <c r="CL68" s="294"/>
      <c r="CM68" s="294"/>
      <c r="CN68" s="294"/>
      <c r="CO68" s="294"/>
    </row>
    <row r="69" spans="1:93" ht="69" customHeight="1" thickBot="1" x14ac:dyDescent="0.3">
      <c r="A69" s="524" t="s">
        <v>461</v>
      </c>
      <c r="B69" s="525"/>
      <c r="I69" s="294"/>
      <c r="J69" s="294"/>
      <c r="K69" s="294"/>
      <c r="L69" s="294"/>
      <c r="M69" s="294"/>
      <c r="N69" s="294"/>
      <c r="O69" s="294"/>
      <c r="P69" s="294"/>
      <c r="Q69" s="294"/>
      <c r="R69" s="294"/>
      <c r="S69" s="294"/>
      <c r="T69" s="294"/>
      <c r="U69" s="294"/>
      <c r="V69" s="294"/>
      <c r="W69" s="294"/>
      <c r="X69" s="294"/>
      <c r="Y69" s="294"/>
      <c r="Z69" s="294"/>
      <c r="AA69" s="294"/>
      <c r="AB69" s="294"/>
      <c r="AC69" s="294"/>
      <c r="AD69" s="294"/>
      <c r="AE69" s="294"/>
      <c r="AF69" s="294"/>
      <c r="AG69" s="294"/>
      <c r="AH69" s="294"/>
      <c r="AI69" s="294"/>
      <c r="AJ69" s="294"/>
      <c r="AK69" s="294"/>
      <c r="AL69" s="294"/>
      <c r="AM69" s="294"/>
      <c r="AN69" s="294"/>
      <c r="AO69" s="294"/>
      <c r="AP69" s="294"/>
      <c r="AQ69" s="294"/>
      <c r="AR69" s="294"/>
      <c r="AS69" s="294"/>
      <c r="AT69" s="294"/>
      <c r="AU69" s="294"/>
      <c r="AV69" s="294"/>
      <c r="AW69" s="294"/>
      <c r="AX69" s="294"/>
      <c r="AY69" s="294"/>
      <c r="AZ69" s="294"/>
      <c r="BA69" s="294"/>
      <c r="BB69" s="294"/>
      <c r="BC69" s="294"/>
      <c r="BD69" s="294"/>
      <c r="BE69" s="294"/>
      <c r="BF69" s="294"/>
      <c r="BG69" s="294"/>
      <c r="BH69" s="294"/>
      <c r="BI69" s="294"/>
      <c r="BJ69" s="294"/>
      <c r="BK69" s="294"/>
      <c r="BL69" s="294"/>
      <c r="BM69" s="294"/>
      <c r="BN69" s="294"/>
      <c r="BO69" s="294"/>
      <c r="BP69" s="294"/>
      <c r="BQ69" s="294"/>
      <c r="BR69" s="294"/>
      <c r="BS69" s="294"/>
      <c r="BT69" s="294"/>
      <c r="BU69" s="294"/>
      <c r="BV69" s="294"/>
      <c r="BW69" s="294"/>
      <c r="BX69" s="294"/>
      <c r="BY69" s="294"/>
      <c r="BZ69" s="294"/>
      <c r="CA69" s="294"/>
      <c r="CB69" s="294"/>
      <c r="CC69" s="294"/>
      <c r="CD69" s="294"/>
      <c r="CE69" s="294"/>
      <c r="CF69" s="294"/>
      <c r="CG69" s="294"/>
      <c r="CH69" s="294"/>
      <c r="CI69" s="294"/>
      <c r="CJ69" s="294"/>
      <c r="CK69" s="294"/>
      <c r="CL69" s="294"/>
      <c r="CM69" s="294"/>
      <c r="CN69" s="294"/>
      <c r="CO69" s="294"/>
    </row>
    <row r="70" spans="1:93" ht="56.25" x14ac:dyDescent="0.25">
      <c r="A70" s="428" t="s">
        <v>462</v>
      </c>
      <c r="B70" s="428" t="s">
        <v>248</v>
      </c>
      <c r="I70" s="294"/>
      <c r="J70" s="294"/>
      <c r="K70" s="294"/>
      <c r="L70" s="294"/>
      <c r="M70" s="294"/>
      <c r="N70" s="294"/>
      <c r="O70" s="294"/>
      <c r="P70" s="294"/>
      <c r="Q70" s="294"/>
      <c r="R70" s="294"/>
      <c r="S70" s="294"/>
      <c r="T70" s="294"/>
      <c r="U70" s="294"/>
      <c r="V70" s="294"/>
      <c r="W70" s="294"/>
      <c r="X70" s="294"/>
      <c r="Y70" s="294"/>
      <c r="Z70" s="294"/>
      <c r="AA70" s="294"/>
      <c r="AB70" s="294"/>
      <c r="AC70" s="294"/>
      <c r="AD70" s="294"/>
      <c r="AE70" s="294"/>
      <c r="AF70" s="294"/>
      <c r="AG70" s="294"/>
      <c r="AH70" s="294"/>
      <c r="AI70" s="294"/>
      <c r="AJ70" s="294"/>
      <c r="AK70" s="294"/>
      <c r="AL70" s="294"/>
      <c r="AM70" s="294"/>
      <c r="AN70" s="294"/>
      <c r="AO70" s="294"/>
      <c r="AP70" s="294"/>
      <c r="AQ70" s="294"/>
      <c r="AR70" s="294"/>
      <c r="AS70" s="294"/>
      <c r="AT70" s="294"/>
      <c r="AU70" s="294"/>
      <c r="AV70" s="294"/>
      <c r="AW70" s="294"/>
      <c r="AX70" s="294"/>
      <c r="AY70" s="294"/>
      <c r="AZ70" s="294"/>
      <c r="BA70" s="294"/>
      <c r="BB70" s="294"/>
      <c r="BC70" s="294"/>
      <c r="BD70" s="294"/>
      <c r="BE70" s="294"/>
      <c r="BF70" s="294"/>
      <c r="BG70" s="294"/>
      <c r="BH70" s="294"/>
      <c r="BI70" s="294"/>
      <c r="BJ70" s="294"/>
      <c r="BK70" s="294"/>
      <c r="BL70" s="294"/>
      <c r="BM70" s="294"/>
      <c r="BN70" s="294"/>
      <c r="BO70" s="294"/>
      <c r="BP70" s="294"/>
      <c r="BQ70" s="294"/>
      <c r="BR70" s="294"/>
      <c r="BS70" s="294"/>
      <c r="BT70" s="294"/>
      <c r="BU70" s="294"/>
      <c r="BV70" s="294"/>
      <c r="BW70" s="294"/>
      <c r="BX70" s="294"/>
      <c r="BY70" s="294"/>
      <c r="BZ70" s="294"/>
      <c r="CA70" s="294"/>
      <c r="CB70" s="294"/>
      <c r="CC70" s="294"/>
      <c r="CD70" s="294"/>
      <c r="CE70" s="294"/>
      <c r="CF70" s="294"/>
      <c r="CG70" s="294"/>
      <c r="CH70" s="294"/>
      <c r="CI70" s="294"/>
      <c r="CJ70" s="294"/>
      <c r="CK70" s="294"/>
      <c r="CL70" s="294"/>
      <c r="CM70" s="294"/>
      <c r="CN70" s="294"/>
      <c r="CO70" s="294"/>
    </row>
    <row r="71" spans="1:93" ht="18.75" x14ac:dyDescent="0.3">
      <c r="A71" s="334" t="s">
        <v>266</v>
      </c>
      <c r="B71" s="335" t="s">
        <v>385</v>
      </c>
      <c r="I71" s="294"/>
      <c r="J71" s="294"/>
      <c r="K71" s="294"/>
      <c r="L71" s="294"/>
      <c r="M71" s="294"/>
      <c r="N71" s="294"/>
      <c r="O71" s="294"/>
      <c r="P71" s="294"/>
      <c r="Q71" s="294"/>
      <c r="R71" s="294"/>
      <c r="S71" s="294"/>
      <c r="T71" s="294"/>
      <c r="U71" s="294"/>
      <c r="V71" s="294"/>
      <c r="W71" s="294"/>
      <c r="X71" s="294"/>
      <c r="Y71" s="294"/>
      <c r="Z71" s="294"/>
      <c r="AA71" s="294"/>
      <c r="AB71" s="294"/>
      <c r="AC71" s="294"/>
      <c r="AD71" s="294"/>
      <c r="AE71" s="294"/>
      <c r="AF71" s="294"/>
      <c r="AG71" s="294"/>
      <c r="AH71" s="294"/>
      <c r="AI71" s="294"/>
      <c r="AJ71" s="294"/>
      <c r="AK71" s="294"/>
      <c r="AL71" s="294"/>
      <c r="AM71" s="294"/>
      <c r="AN71" s="294"/>
      <c r="AO71" s="294"/>
      <c r="AP71" s="294"/>
      <c r="AQ71" s="294"/>
      <c r="AR71" s="294"/>
      <c r="AS71" s="294"/>
      <c r="AT71" s="294"/>
      <c r="AU71" s="294"/>
      <c r="AV71" s="294"/>
      <c r="AW71" s="294"/>
      <c r="AX71" s="294"/>
      <c r="AY71" s="294"/>
      <c r="AZ71" s="294"/>
      <c r="BA71" s="294"/>
      <c r="BB71" s="294"/>
      <c r="BC71" s="294"/>
      <c r="BD71" s="294"/>
      <c r="BE71" s="294"/>
      <c r="BF71" s="294"/>
      <c r="BG71" s="294"/>
      <c r="BH71" s="294"/>
      <c r="BI71" s="294"/>
      <c r="BJ71" s="294"/>
      <c r="BK71" s="294"/>
      <c r="BL71" s="294"/>
      <c r="BM71" s="294"/>
      <c r="BN71" s="294"/>
      <c r="BO71" s="294"/>
      <c r="BP71" s="294"/>
      <c r="BQ71" s="294"/>
      <c r="BR71" s="294"/>
      <c r="BS71" s="294"/>
      <c r="BT71" s="294"/>
      <c r="BU71" s="294"/>
      <c r="BV71" s="294"/>
      <c r="BW71" s="294"/>
      <c r="BX71" s="294"/>
      <c r="BY71" s="294"/>
      <c r="BZ71" s="294"/>
      <c r="CA71" s="294"/>
      <c r="CB71" s="294"/>
      <c r="CC71" s="294"/>
      <c r="CD71" s="294"/>
      <c r="CE71" s="294"/>
      <c r="CF71" s="294"/>
      <c r="CG71" s="294"/>
      <c r="CH71" s="294"/>
      <c r="CI71" s="294"/>
      <c r="CJ71" s="294"/>
      <c r="CK71" s="294"/>
      <c r="CL71" s="294"/>
      <c r="CM71" s="294"/>
      <c r="CN71" s="294"/>
      <c r="CO71" s="294"/>
    </row>
    <row r="72" spans="1:93" x14ac:dyDescent="0.25">
      <c r="A72" s="336"/>
      <c r="B72" s="336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294"/>
      <c r="BE72" s="294"/>
      <c r="BF72" s="294"/>
      <c r="BG72" s="294"/>
      <c r="BH72" s="294"/>
      <c r="BI72" s="294"/>
      <c r="BJ72" s="294"/>
      <c r="BK72" s="294"/>
      <c r="BL72" s="294"/>
      <c r="BM72" s="294"/>
      <c r="BN72" s="294"/>
      <c r="BO72" s="294"/>
      <c r="BP72" s="294"/>
      <c r="BQ72" s="294"/>
      <c r="BR72" s="294"/>
      <c r="BS72" s="294"/>
      <c r="BT72" s="294"/>
      <c r="BU72" s="294"/>
      <c r="BV72" s="294"/>
      <c r="BW72" s="294"/>
      <c r="BX72" s="294"/>
      <c r="BY72" s="294"/>
      <c r="BZ72" s="294"/>
      <c r="CA72" s="294"/>
      <c r="CB72" s="294"/>
      <c r="CC72" s="294"/>
      <c r="CD72" s="294"/>
      <c r="CE72" s="294"/>
      <c r="CF72" s="294"/>
      <c r="CG72" s="294"/>
      <c r="CH72" s="294"/>
      <c r="CI72" s="294"/>
      <c r="CJ72" s="294"/>
      <c r="CK72" s="294"/>
      <c r="CL72" s="294"/>
      <c r="CM72" s="294"/>
      <c r="CN72" s="294"/>
      <c r="CO72" s="294"/>
    </row>
    <row r="73" spans="1:93" x14ac:dyDescent="0.25">
      <c r="A73" s="336"/>
      <c r="B73" s="336"/>
      <c r="I73" s="294"/>
      <c r="J73" s="294"/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294"/>
      <c r="BE73" s="294"/>
      <c r="BF73" s="294"/>
      <c r="BG73" s="294"/>
      <c r="BH73" s="294"/>
      <c r="BI73" s="294"/>
      <c r="BJ73" s="294"/>
      <c r="BK73" s="294"/>
      <c r="BL73" s="294"/>
      <c r="BM73" s="294"/>
      <c r="BN73" s="294"/>
      <c r="BO73" s="294"/>
      <c r="BP73" s="294"/>
      <c r="BQ73" s="294"/>
      <c r="BR73" s="294"/>
      <c r="BS73" s="294"/>
      <c r="BT73" s="294"/>
      <c r="BU73" s="294"/>
      <c r="BV73" s="294"/>
      <c r="BW73" s="294"/>
      <c r="BX73" s="294"/>
      <c r="BY73" s="294"/>
      <c r="BZ73" s="294"/>
      <c r="CA73" s="294"/>
      <c r="CB73" s="294"/>
      <c r="CC73" s="294"/>
      <c r="CD73" s="294"/>
      <c r="CE73" s="294"/>
      <c r="CF73" s="294"/>
      <c r="CG73" s="294"/>
      <c r="CH73" s="294"/>
      <c r="CI73" s="294"/>
      <c r="CJ73" s="294"/>
      <c r="CK73" s="294"/>
      <c r="CL73" s="294"/>
      <c r="CM73" s="294"/>
      <c r="CN73" s="294"/>
      <c r="CO73" s="294"/>
    </row>
    <row r="81" spans="2:3" ht="18.75" x14ac:dyDescent="0.25">
      <c r="B81" s="513"/>
      <c r="C81" s="514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74" t="s">
        <v>289</v>
      </c>
    </row>
    <row r="2" spans="1:3" ht="15.75" x14ac:dyDescent="0.25">
      <c r="C2" s="274" t="s">
        <v>0</v>
      </c>
    </row>
    <row r="3" spans="1:3" ht="15.75" x14ac:dyDescent="0.25">
      <c r="C3" s="274" t="s">
        <v>1</v>
      </c>
    </row>
    <row r="4" spans="1:3" ht="15.75" x14ac:dyDescent="0.25">
      <c r="C4" s="274" t="s">
        <v>2</v>
      </c>
    </row>
    <row r="5" spans="1:3" x14ac:dyDescent="0.25">
      <c r="C5" s="291" t="s">
        <v>472</v>
      </c>
    </row>
    <row r="9" spans="1:3" ht="52.5" customHeight="1" x14ac:dyDescent="0.25">
      <c r="A9" s="531" t="s">
        <v>397</v>
      </c>
      <c r="B9" s="532"/>
      <c r="C9" s="532"/>
    </row>
    <row r="10" spans="1:3" ht="18.75" x14ac:dyDescent="0.3">
      <c r="A10" s="326"/>
    </row>
    <row r="11" spans="1:3" ht="18.75" x14ac:dyDescent="0.25">
      <c r="A11" s="300" t="s">
        <v>290</v>
      </c>
      <c r="B11" s="300" t="s">
        <v>291</v>
      </c>
      <c r="C11" s="300" t="s">
        <v>292</v>
      </c>
    </row>
    <row r="12" spans="1:3" ht="18.75" x14ac:dyDescent="0.25">
      <c r="A12" s="570" t="s">
        <v>293</v>
      </c>
      <c r="B12" s="571" t="s">
        <v>294</v>
      </c>
      <c r="C12" s="330" t="s">
        <v>295</v>
      </c>
    </row>
    <row r="13" spans="1:3" ht="18.75" x14ac:dyDescent="0.25">
      <c r="A13" s="570"/>
      <c r="B13" s="571"/>
      <c r="C13" s="330" t="s">
        <v>296</v>
      </c>
    </row>
    <row r="14" spans="1:3" ht="37.5" x14ac:dyDescent="0.25">
      <c r="A14" s="570"/>
      <c r="B14" s="571"/>
      <c r="C14" s="330" t="s">
        <v>297</v>
      </c>
    </row>
    <row r="15" spans="1:3" ht="18.75" x14ac:dyDescent="0.25">
      <c r="A15" s="570"/>
      <c r="B15" s="571"/>
      <c r="C15" s="330" t="s">
        <v>298</v>
      </c>
    </row>
    <row r="16" spans="1:3" ht="18.75" x14ac:dyDescent="0.25">
      <c r="A16" s="570"/>
      <c r="B16" s="571"/>
      <c r="C16" s="330" t="s">
        <v>299</v>
      </c>
    </row>
    <row r="17" spans="1:3" ht="18.75" x14ac:dyDescent="0.25">
      <c r="A17" s="570"/>
      <c r="B17" s="571"/>
      <c r="C17" s="330" t="s">
        <v>300</v>
      </c>
    </row>
    <row r="18" spans="1:3" ht="37.5" x14ac:dyDescent="0.25">
      <c r="A18" s="570"/>
      <c r="B18" s="571"/>
      <c r="C18" s="330" t="s">
        <v>301</v>
      </c>
    </row>
    <row r="19" spans="1:3" ht="37.5" x14ac:dyDescent="0.25">
      <c r="A19" s="570"/>
      <c r="B19" s="571"/>
      <c r="C19" s="330" t="s">
        <v>302</v>
      </c>
    </row>
    <row r="20" spans="1:3" ht="18.75" x14ac:dyDescent="0.25">
      <c r="A20" s="570" t="s">
        <v>303</v>
      </c>
      <c r="B20" s="571" t="s">
        <v>304</v>
      </c>
      <c r="C20" s="330" t="s">
        <v>295</v>
      </c>
    </row>
    <row r="21" spans="1:3" ht="18.75" x14ac:dyDescent="0.25">
      <c r="A21" s="570"/>
      <c r="B21" s="571"/>
      <c r="C21" s="330" t="s">
        <v>296</v>
      </c>
    </row>
    <row r="22" spans="1:3" ht="37.5" x14ac:dyDescent="0.25">
      <c r="A22" s="570"/>
      <c r="B22" s="571"/>
      <c r="C22" s="330" t="s">
        <v>297</v>
      </c>
    </row>
    <row r="23" spans="1:3" ht="18.75" x14ac:dyDescent="0.25">
      <c r="A23" s="570"/>
      <c r="B23" s="571"/>
      <c r="C23" s="330" t="s">
        <v>298</v>
      </c>
    </row>
    <row r="24" spans="1:3" ht="18.75" x14ac:dyDescent="0.25">
      <c r="A24" s="570"/>
      <c r="B24" s="571"/>
      <c r="C24" s="330" t="s">
        <v>299</v>
      </c>
    </row>
    <row r="25" spans="1:3" ht="18.75" x14ac:dyDescent="0.25">
      <c r="A25" s="570" t="s">
        <v>305</v>
      </c>
      <c r="B25" s="571" t="s">
        <v>306</v>
      </c>
      <c r="C25" s="330" t="s">
        <v>295</v>
      </c>
    </row>
    <row r="26" spans="1:3" ht="18.75" x14ac:dyDescent="0.25">
      <c r="A26" s="570"/>
      <c r="B26" s="571"/>
      <c r="C26" s="330" t="s">
        <v>296</v>
      </c>
    </row>
    <row r="27" spans="1:3" ht="37.5" x14ac:dyDescent="0.25">
      <c r="A27" s="570"/>
      <c r="B27" s="571"/>
      <c r="C27" s="330" t="s">
        <v>297</v>
      </c>
    </row>
    <row r="28" spans="1:3" ht="18.75" x14ac:dyDescent="0.25">
      <c r="A28" s="570"/>
      <c r="B28" s="571"/>
      <c r="C28" s="330" t="s">
        <v>298</v>
      </c>
    </row>
    <row r="29" spans="1:3" ht="18.75" x14ac:dyDescent="0.25">
      <c r="A29" s="570"/>
      <c r="B29" s="571"/>
      <c r="C29" s="330" t="s">
        <v>307</v>
      </c>
    </row>
    <row r="30" spans="1:3" ht="18.75" x14ac:dyDescent="0.25">
      <c r="A30" s="570"/>
      <c r="B30" s="571"/>
      <c r="C30" s="330" t="s">
        <v>308</v>
      </c>
    </row>
    <row r="31" spans="1:3" ht="75" x14ac:dyDescent="0.25">
      <c r="A31" s="331" t="s">
        <v>309</v>
      </c>
      <c r="B31" s="330" t="s">
        <v>310</v>
      </c>
      <c r="C31" s="330" t="s">
        <v>311</v>
      </c>
    </row>
    <row r="32" spans="1:3" ht="15.75" x14ac:dyDescent="0.25">
      <c r="A32" s="332"/>
    </row>
    <row r="33" spans="1:3" ht="18.75" x14ac:dyDescent="0.3">
      <c r="A33" s="564" t="s">
        <v>396</v>
      </c>
      <c r="B33" s="564"/>
      <c r="C33" s="56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59" t="s">
        <v>341</v>
      </c>
    </row>
    <row r="2" spans="1:4" ht="15.75" x14ac:dyDescent="0.25">
      <c r="D2" s="359" t="s">
        <v>0</v>
      </c>
    </row>
    <row r="3" spans="1:4" ht="15.75" x14ac:dyDescent="0.25">
      <c r="D3" s="359" t="s">
        <v>1</v>
      </c>
    </row>
    <row r="4" spans="1:4" ht="15.75" x14ac:dyDescent="0.25">
      <c r="D4" s="359" t="s">
        <v>2</v>
      </c>
    </row>
    <row r="5" spans="1:4" x14ac:dyDescent="0.25">
      <c r="C5" s="530" t="s">
        <v>469</v>
      </c>
      <c r="D5" s="514"/>
    </row>
    <row r="6" spans="1:4" ht="15.75" x14ac:dyDescent="0.25">
      <c r="C6" s="360"/>
    </row>
    <row r="7" spans="1:4" ht="60" customHeight="1" x14ac:dyDescent="0.25">
      <c r="A7" s="573" t="s">
        <v>398</v>
      </c>
      <c r="B7" s="573"/>
      <c r="C7" s="573"/>
    </row>
    <row r="8" spans="1:4" ht="18.75" x14ac:dyDescent="0.3">
      <c r="A8" s="382"/>
      <c r="C8" s="383" t="s">
        <v>3</v>
      </c>
    </row>
    <row r="9" spans="1:4" ht="18.75" x14ac:dyDescent="0.25">
      <c r="A9" s="367" t="s">
        <v>318</v>
      </c>
      <c r="B9" s="367" t="s">
        <v>4</v>
      </c>
      <c r="C9" s="367" t="s">
        <v>147</v>
      </c>
    </row>
    <row r="10" spans="1:4" ht="56.25" x14ac:dyDescent="0.25">
      <c r="A10" s="574" t="s">
        <v>293</v>
      </c>
      <c r="B10" s="364" t="s">
        <v>342</v>
      </c>
      <c r="C10" s="384">
        <v>0</v>
      </c>
    </row>
    <row r="11" spans="1:4" ht="18.75" x14ac:dyDescent="0.25">
      <c r="A11" s="575"/>
      <c r="B11" s="364" t="s">
        <v>226</v>
      </c>
      <c r="C11" s="384"/>
    </row>
    <row r="12" spans="1:4" ht="18.75" x14ac:dyDescent="0.25">
      <c r="A12" s="575"/>
      <c r="B12" s="364" t="s">
        <v>343</v>
      </c>
      <c r="C12" s="384">
        <v>0</v>
      </c>
    </row>
    <row r="13" spans="1:4" ht="18.75" x14ac:dyDescent="0.25">
      <c r="A13" s="576"/>
      <c r="B13" s="364" t="s">
        <v>344</v>
      </c>
      <c r="C13" s="384">
        <v>0</v>
      </c>
    </row>
    <row r="14" spans="1:4" ht="112.5" x14ac:dyDescent="0.25">
      <c r="A14" s="574" t="s">
        <v>345</v>
      </c>
      <c r="B14" s="364" t="s">
        <v>346</v>
      </c>
      <c r="C14" s="384">
        <v>1000</v>
      </c>
    </row>
    <row r="15" spans="1:4" ht="18.75" x14ac:dyDescent="0.25">
      <c r="A15" s="575"/>
      <c r="B15" s="364" t="s">
        <v>347</v>
      </c>
      <c r="C15" s="384"/>
    </row>
    <row r="16" spans="1:4" ht="18.75" x14ac:dyDescent="0.25">
      <c r="A16" s="575"/>
      <c r="B16" s="364" t="s">
        <v>343</v>
      </c>
      <c r="C16" s="384">
        <v>1000</v>
      </c>
    </row>
    <row r="17" spans="1:3" ht="18.75" x14ac:dyDescent="0.25">
      <c r="A17" s="576"/>
      <c r="B17" s="364" t="s">
        <v>344</v>
      </c>
      <c r="C17" s="384">
        <v>1000</v>
      </c>
    </row>
    <row r="18" spans="1:3" ht="75" x14ac:dyDescent="0.25">
      <c r="A18" s="574" t="s">
        <v>348</v>
      </c>
      <c r="B18" s="364" t="s">
        <v>349</v>
      </c>
      <c r="C18" s="384">
        <v>0</v>
      </c>
    </row>
    <row r="19" spans="1:3" ht="18.75" x14ac:dyDescent="0.25">
      <c r="A19" s="575"/>
      <c r="B19" s="364" t="s">
        <v>347</v>
      </c>
      <c r="C19" s="384"/>
    </row>
    <row r="20" spans="1:3" ht="18.75" x14ac:dyDescent="0.25">
      <c r="A20" s="575"/>
      <c r="B20" s="364" t="s">
        <v>343</v>
      </c>
      <c r="C20" s="384">
        <v>0</v>
      </c>
    </row>
    <row r="21" spans="1:3" ht="18.75" x14ac:dyDescent="0.25">
      <c r="A21" s="576"/>
      <c r="B21" s="364" t="s">
        <v>344</v>
      </c>
      <c r="C21" s="384">
        <v>0</v>
      </c>
    </row>
    <row r="23" spans="1:3" s="385" customFormat="1" ht="66.75" customHeight="1" x14ac:dyDescent="0.25">
      <c r="A23" s="572" t="s">
        <v>401</v>
      </c>
      <c r="B23" s="539"/>
      <c r="C23" s="53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59" t="s">
        <v>350</v>
      </c>
    </row>
    <row r="2" spans="1:8" ht="15.75" x14ac:dyDescent="0.25">
      <c r="H2" s="359" t="s">
        <v>0</v>
      </c>
    </row>
    <row r="3" spans="1:8" ht="15.75" x14ac:dyDescent="0.25">
      <c r="H3" s="359" t="s">
        <v>1</v>
      </c>
    </row>
    <row r="4" spans="1:8" ht="15.75" x14ac:dyDescent="0.25">
      <c r="H4" s="359" t="s">
        <v>2</v>
      </c>
    </row>
    <row r="5" spans="1:8" x14ac:dyDescent="0.25">
      <c r="G5" s="530" t="s">
        <v>469</v>
      </c>
      <c r="H5" s="514"/>
    </row>
    <row r="6" spans="1:8" ht="15.75" x14ac:dyDescent="0.25">
      <c r="H6" s="360"/>
    </row>
    <row r="7" spans="1:8" ht="39.75" customHeight="1" x14ac:dyDescent="0.25">
      <c r="A7" s="573" t="s">
        <v>402</v>
      </c>
      <c r="B7" s="573"/>
      <c r="C7" s="573"/>
      <c r="D7" s="573"/>
      <c r="E7" s="573"/>
      <c r="F7" s="573"/>
      <c r="G7" s="573"/>
      <c r="H7" s="573"/>
    </row>
    <row r="9" spans="1:8" ht="18.75" x14ac:dyDescent="0.25">
      <c r="A9" s="578" t="s">
        <v>317</v>
      </c>
      <c r="B9" s="578"/>
      <c r="C9" s="578"/>
      <c r="D9" s="578"/>
      <c r="E9" s="578"/>
      <c r="F9" s="578"/>
      <c r="G9" s="578"/>
      <c r="H9" s="578"/>
    </row>
    <row r="10" spans="1:8" ht="18.75" x14ac:dyDescent="0.3">
      <c r="A10" s="361"/>
    </row>
    <row r="11" spans="1:8" ht="18.75" x14ac:dyDescent="0.25">
      <c r="A11" s="579" t="s">
        <v>318</v>
      </c>
      <c r="B11" s="579" t="s">
        <v>319</v>
      </c>
      <c r="C11" s="579" t="s">
        <v>320</v>
      </c>
      <c r="D11" s="579" t="s">
        <v>321</v>
      </c>
      <c r="E11" s="579" t="s">
        <v>322</v>
      </c>
      <c r="F11" s="579"/>
      <c r="G11" s="579"/>
      <c r="H11" s="579"/>
    </row>
    <row r="12" spans="1:8" ht="112.5" x14ac:dyDescent="0.25">
      <c r="A12" s="579"/>
      <c r="B12" s="579"/>
      <c r="C12" s="579"/>
      <c r="D12" s="579"/>
      <c r="E12" s="362" t="s">
        <v>323</v>
      </c>
      <c r="F12" s="362" t="s">
        <v>324</v>
      </c>
      <c r="G12" s="362" t="s">
        <v>325</v>
      </c>
      <c r="H12" s="362" t="s">
        <v>326</v>
      </c>
    </row>
    <row r="13" spans="1:8" ht="18.75" x14ac:dyDescent="0.25">
      <c r="A13" s="363">
        <v>1</v>
      </c>
      <c r="B13" s="363">
        <v>2</v>
      </c>
      <c r="C13" s="363">
        <v>3</v>
      </c>
      <c r="D13" s="363">
        <v>4</v>
      </c>
      <c r="E13" s="363">
        <v>5</v>
      </c>
      <c r="F13" s="363">
        <v>6</v>
      </c>
      <c r="G13" s="363">
        <v>7</v>
      </c>
      <c r="H13" s="363">
        <v>8</v>
      </c>
    </row>
    <row r="14" spans="1:8" ht="18.75" x14ac:dyDescent="0.25">
      <c r="A14" s="364"/>
      <c r="B14" s="364"/>
      <c r="C14" s="364"/>
      <c r="D14" s="365">
        <v>0</v>
      </c>
      <c r="E14" s="364"/>
      <c r="F14" s="364"/>
      <c r="G14" s="364"/>
      <c r="H14" s="364"/>
    </row>
    <row r="15" spans="1:8" ht="18.75" x14ac:dyDescent="0.25">
      <c r="A15" s="364"/>
      <c r="B15" s="366" t="s">
        <v>327</v>
      </c>
      <c r="C15" s="364"/>
      <c r="D15" s="365">
        <v>0</v>
      </c>
      <c r="E15" s="364"/>
      <c r="F15" s="364"/>
      <c r="G15" s="364"/>
      <c r="H15" s="364"/>
    </row>
    <row r="16" spans="1:8" ht="18.75" x14ac:dyDescent="0.3">
      <c r="A16" s="361"/>
    </row>
    <row r="17" spans="1:8" ht="18.75" x14ac:dyDescent="0.25">
      <c r="A17" s="578" t="s">
        <v>328</v>
      </c>
      <c r="B17" s="578"/>
      <c r="C17" s="578"/>
      <c r="D17" s="578"/>
      <c r="E17" s="578"/>
      <c r="F17" s="578"/>
      <c r="G17" s="578"/>
      <c r="H17" s="578"/>
    </row>
    <row r="18" spans="1:8" ht="18.75" x14ac:dyDescent="0.3">
      <c r="A18" s="361"/>
    </row>
    <row r="19" spans="1:8" ht="37.5" x14ac:dyDescent="0.25">
      <c r="A19" s="579" t="s">
        <v>329</v>
      </c>
      <c r="B19" s="579"/>
      <c r="C19" s="579"/>
      <c r="D19" s="579"/>
      <c r="E19" s="579"/>
      <c r="F19" s="362" t="s">
        <v>330</v>
      </c>
    </row>
    <row r="20" spans="1:8" ht="18.75" x14ac:dyDescent="0.25">
      <c r="A20" s="580">
        <v>1</v>
      </c>
      <c r="B20" s="580"/>
      <c r="C20" s="580"/>
      <c r="D20" s="580"/>
      <c r="E20" s="580"/>
      <c r="F20" s="363">
        <v>2</v>
      </c>
    </row>
    <row r="21" spans="1:8" ht="18.75" x14ac:dyDescent="0.25">
      <c r="A21" s="580" t="s">
        <v>331</v>
      </c>
      <c r="B21" s="580"/>
      <c r="C21" s="580"/>
      <c r="D21" s="580"/>
      <c r="E21" s="580"/>
      <c r="F21" s="368">
        <v>0</v>
      </c>
    </row>
    <row r="23" spans="1:8" s="369" customFormat="1" ht="65.25" customHeight="1" x14ac:dyDescent="0.3">
      <c r="A23" s="581" t="s">
        <v>367</v>
      </c>
      <c r="B23" s="539"/>
      <c r="C23" s="539"/>
      <c r="D23" s="539"/>
      <c r="E23" s="539"/>
      <c r="F23" s="539"/>
      <c r="G23" s="539"/>
      <c r="H23" s="539"/>
    </row>
    <row r="24" spans="1:8" ht="18.75" x14ac:dyDescent="0.3">
      <c r="B24" s="577"/>
      <c r="C24" s="577"/>
      <c r="D24" s="577"/>
      <c r="E24" s="577"/>
      <c r="F24" s="57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83" t="s">
        <v>332</v>
      </c>
      <c r="C1" s="583"/>
      <c r="D1" s="583"/>
      <c r="E1" s="583"/>
      <c r="F1" s="583"/>
    </row>
    <row r="2" spans="1:6" ht="93" customHeight="1" x14ac:dyDescent="0.3">
      <c r="B2" s="584" t="s">
        <v>464</v>
      </c>
      <c r="C2" s="585"/>
      <c r="D2" s="370"/>
      <c r="E2" s="370"/>
    </row>
    <row r="3" spans="1:6" ht="18" customHeight="1" x14ac:dyDescent="0.3">
      <c r="B3" s="583" t="s">
        <v>469</v>
      </c>
      <c r="C3" s="583"/>
      <c r="D3" s="583"/>
      <c r="E3" s="583"/>
      <c r="F3" s="371"/>
    </row>
    <row r="4" spans="1:6" ht="18.75" x14ac:dyDescent="0.3">
      <c r="B4" s="583" t="s">
        <v>476</v>
      </c>
      <c r="C4" s="583"/>
      <c r="D4" s="583"/>
      <c r="E4" s="583"/>
      <c r="F4" s="583"/>
    </row>
    <row r="5" spans="1:6" ht="18.75" x14ac:dyDescent="0.3">
      <c r="A5" s="369"/>
    </row>
    <row r="6" spans="1:6" ht="18.75" x14ac:dyDescent="0.3">
      <c r="A6" s="369"/>
    </row>
    <row r="7" spans="1:6" ht="18.75" x14ac:dyDescent="0.3">
      <c r="A7" s="586" t="s">
        <v>399</v>
      </c>
      <c r="B7" s="586"/>
      <c r="C7" s="586"/>
      <c r="D7" s="586"/>
      <c r="E7" s="586"/>
      <c r="F7" s="586"/>
    </row>
    <row r="8" spans="1:6" ht="18.75" x14ac:dyDescent="0.3">
      <c r="A8" s="361"/>
    </row>
    <row r="9" spans="1:6" ht="19.5" thickBot="1" x14ac:dyDescent="0.35">
      <c r="A9" s="361"/>
    </row>
    <row r="10" spans="1:6" ht="42.75" customHeight="1" thickBot="1" x14ac:dyDescent="0.35">
      <c r="A10" s="372" t="s">
        <v>333</v>
      </c>
      <c r="B10" s="373" t="s">
        <v>334</v>
      </c>
    </row>
    <row r="11" spans="1:6" ht="50.25" customHeight="1" thickBot="1" x14ac:dyDescent="0.3">
      <c r="A11" s="374" t="s">
        <v>335</v>
      </c>
      <c r="B11" s="375">
        <v>100</v>
      </c>
    </row>
    <row r="12" spans="1:6" ht="116.25" customHeight="1" thickBot="1" x14ac:dyDescent="0.3">
      <c r="A12" s="376" t="s">
        <v>336</v>
      </c>
      <c r="B12" s="377">
        <v>100</v>
      </c>
    </row>
    <row r="13" spans="1:6" ht="33" customHeight="1" thickBot="1" x14ac:dyDescent="0.3">
      <c r="A13" s="378" t="s">
        <v>337</v>
      </c>
      <c r="B13" s="379">
        <v>100</v>
      </c>
    </row>
    <row r="14" spans="1:6" ht="60" customHeight="1" thickBot="1" x14ac:dyDescent="0.35">
      <c r="A14" s="378" t="s">
        <v>338</v>
      </c>
      <c r="B14" s="379" t="s">
        <v>339</v>
      </c>
    </row>
    <row r="15" spans="1:6" ht="58.5" customHeight="1" thickBot="1" x14ac:dyDescent="0.3">
      <c r="A15" s="380" t="s">
        <v>340</v>
      </c>
      <c r="B15" s="381">
        <v>100</v>
      </c>
    </row>
    <row r="16" spans="1:6" ht="15.75" x14ac:dyDescent="0.25">
      <c r="A16" s="360"/>
    </row>
    <row r="17" spans="1:2" ht="31.5" customHeight="1" x14ac:dyDescent="0.25">
      <c r="A17" s="582" t="s">
        <v>400</v>
      </c>
      <c r="B17" s="582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3" t="s">
        <v>48</v>
      </c>
    </row>
    <row r="2" spans="1:12" ht="15.75" x14ac:dyDescent="0.25">
      <c r="C2" s="86" t="s">
        <v>0</v>
      </c>
    </row>
    <row r="3" spans="1:12" ht="15.75" x14ac:dyDescent="0.25">
      <c r="C3" s="86" t="s">
        <v>1</v>
      </c>
    </row>
    <row r="4" spans="1:12" ht="15.75" x14ac:dyDescent="0.25">
      <c r="C4" s="86" t="s">
        <v>2</v>
      </c>
    </row>
    <row r="5" spans="1:12" x14ac:dyDescent="0.25">
      <c r="B5" s="530" t="s">
        <v>467</v>
      </c>
      <c r="C5" s="514"/>
    </row>
    <row r="7" spans="1:12" ht="33.75" customHeight="1" x14ac:dyDescent="0.3">
      <c r="A7" s="528" t="s">
        <v>358</v>
      </c>
      <c r="B7" s="528"/>
      <c r="C7" s="528"/>
      <c r="L7" s="403"/>
    </row>
    <row r="8" spans="1:12" ht="18.75" x14ac:dyDescent="0.3">
      <c r="A8" s="528"/>
      <c r="B8" s="528"/>
      <c r="C8" s="528"/>
    </row>
    <row r="9" spans="1:12" ht="18.75" x14ac:dyDescent="0.3">
      <c r="C9" s="87" t="s">
        <v>3</v>
      </c>
    </row>
    <row r="10" spans="1:12" ht="38.25" x14ac:dyDescent="0.25">
      <c r="A10" s="257" t="s">
        <v>212</v>
      </c>
      <c r="B10" s="257" t="s">
        <v>211</v>
      </c>
      <c r="C10" s="97" t="s">
        <v>147</v>
      </c>
      <c r="D10" s="44" t="s">
        <v>120</v>
      </c>
      <c r="E10" s="44" t="s">
        <v>119</v>
      </c>
    </row>
    <row r="11" spans="1:12" ht="18.75" x14ac:dyDescent="0.25">
      <c r="A11" s="257" t="s">
        <v>210</v>
      </c>
      <c r="B11" s="256" t="s">
        <v>209</v>
      </c>
      <c r="C11" s="244">
        <f>C12+C13+C15+C18+C19+C20+C14</f>
        <v>12691.4</v>
      </c>
      <c r="D11" s="245">
        <f>SUM(D12:D18)</f>
        <v>3772.3</v>
      </c>
      <c r="E11" s="46" t="e">
        <f>D11/#REF!*100</f>
        <v>#REF!</v>
      </c>
      <c r="G11">
        <v>10895.6</v>
      </c>
      <c r="H11" s="7">
        <v>0</v>
      </c>
    </row>
    <row r="12" spans="1:12" ht="18.75" x14ac:dyDescent="0.25">
      <c r="A12" s="283" t="s">
        <v>232</v>
      </c>
      <c r="B12" s="268" t="s">
        <v>208</v>
      </c>
      <c r="C12" s="258">
        <v>1800</v>
      </c>
      <c r="D12" s="247">
        <v>534.20000000000005</v>
      </c>
      <c r="E12" s="45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269" t="s">
        <v>207</v>
      </c>
      <c r="B13" s="268" t="s">
        <v>206</v>
      </c>
      <c r="C13" s="248">
        <v>3761.9</v>
      </c>
      <c r="D13" s="259">
        <v>1075.9000000000001</v>
      </c>
      <c r="E13" s="4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69" t="s">
        <v>352</v>
      </c>
      <c r="B14" s="268" t="s">
        <v>202</v>
      </c>
      <c r="C14" s="248">
        <v>290</v>
      </c>
      <c r="D14" s="259">
        <v>6.8</v>
      </c>
      <c r="E14" s="45" t="e">
        <v>#REF!</v>
      </c>
      <c r="G14">
        <v>10.6</v>
      </c>
      <c r="H14" s="7">
        <v>0</v>
      </c>
    </row>
    <row r="15" spans="1:12" ht="18.75" x14ac:dyDescent="0.25">
      <c r="A15" s="287" t="s">
        <v>353</v>
      </c>
      <c r="B15" s="268" t="s">
        <v>405</v>
      </c>
      <c r="C15" s="258">
        <v>4800</v>
      </c>
      <c r="D15" s="247">
        <v>1906.2</v>
      </c>
      <c r="E15" s="45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287" t="s">
        <v>233</v>
      </c>
      <c r="B16" s="268" t="s">
        <v>316</v>
      </c>
      <c r="C16" s="258">
        <v>900</v>
      </c>
      <c r="D16" s="247"/>
      <c r="E16" s="45"/>
      <c r="H16" s="7"/>
    </row>
    <row r="17" spans="1:14" ht="44.25" customHeight="1" x14ac:dyDescent="0.25">
      <c r="A17" s="287" t="s">
        <v>234</v>
      </c>
      <c r="B17" s="270" t="s">
        <v>205</v>
      </c>
      <c r="C17" s="258">
        <v>3900</v>
      </c>
      <c r="D17" s="247"/>
      <c r="E17" s="45"/>
      <c r="H17" s="7"/>
    </row>
    <row r="18" spans="1:14" ht="56.25" x14ac:dyDescent="0.25">
      <c r="A18" s="287" t="s">
        <v>204</v>
      </c>
      <c r="B18" s="268" t="s">
        <v>203</v>
      </c>
      <c r="C18" s="386">
        <v>1800</v>
      </c>
      <c r="D18" s="247">
        <v>249.2</v>
      </c>
      <c r="E18" s="45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287" t="s">
        <v>354</v>
      </c>
      <c r="B19" s="358" t="s">
        <v>313</v>
      </c>
      <c r="C19" s="272">
        <v>139.5</v>
      </c>
      <c r="D19" s="247"/>
      <c r="E19" s="45"/>
      <c r="H19" s="7"/>
    </row>
    <row r="20" spans="1:14" ht="37.5" x14ac:dyDescent="0.3">
      <c r="A20" s="288" t="s">
        <v>229</v>
      </c>
      <c r="B20" s="271" t="s">
        <v>230</v>
      </c>
      <c r="C20" s="272">
        <v>100</v>
      </c>
      <c r="D20" s="247"/>
      <c r="E20" s="45"/>
      <c r="H20" s="7"/>
    </row>
    <row r="21" spans="1:14" ht="18.75" x14ac:dyDescent="0.25">
      <c r="A21" s="289" t="s">
        <v>201</v>
      </c>
      <c r="B21" s="256" t="s">
        <v>200</v>
      </c>
      <c r="C21" s="245">
        <f>C22+C24+C25+C23</f>
        <v>9679.6</v>
      </c>
      <c r="D21" s="244">
        <f>D22+D24+D25+D23</f>
        <v>5716.69</v>
      </c>
      <c r="E21" s="46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388" t="s">
        <v>355</v>
      </c>
      <c r="B22" s="255" t="s">
        <v>199</v>
      </c>
      <c r="C22" s="254">
        <v>9461.1</v>
      </c>
      <c r="D22" s="247">
        <v>3538</v>
      </c>
      <c r="E22" s="45" t="e">
        <f>D22/#REF!*100</f>
        <v>#REF!</v>
      </c>
      <c r="F22" s="251" t="s">
        <v>198</v>
      </c>
      <c r="G22">
        <v>6126.7</v>
      </c>
      <c r="H22" s="7">
        <v>0</v>
      </c>
    </row>
    <row r="23" spans="1:14" ht="40.5" hidden="1" customHeight="1" x14ac:dyDescent="0.25">
      <c r="A23" s="250" t="s">
        <v>197</v>
      </c>
      <c r="B23" s="249" t="s">
        <v>196</v>
      </c>
      <c r="C23" s="252">
        <v>0</v>
      </c>
      <c r="D23" s="253">
        <f>1444.1+639.9</f>
        <v>2084</v>
      </c>
      <c r="E23" s="45" t="e">
        <f>D23/#REF!*100</f>
        <v>#REF!</v>
      </c>
      <c r="F23" s="251"/>
      <c r="G23">
        <v>2248.4</v>
      </c>
      <c r="H23" s="7">
        <v>0</v>
      </c>
    </row>
    <row r="24" spans="1:14" ht="57.75" customHeight="1" x14ac:dyDescent="0.25">
      <c r="A24" s="333" t="s">
        <v>356</v>
      </c>
      <c r="B24" s="249" t="s">
        <v>195</v>
      </c>
      <c r="C24" s="387">
        <v>214.7</v>
      </c>
      <c r="D24" s="247">
        <v>94.7</v>
      </c>
      <c r="E24" s="45" t="e">
        <f>D24/#REF!*100</f>
        <v>#REF!</v>
      </c>
      <c r="F24" s="251"/>
      <c r="G24">
        <v>167.4</v>
      </c>
      <c r="H24" s="7">
        <v>0</v>
      </c>
    </row>
    <row r="25" spans="1:14" ht="38.25" customHeight="1" x14ac:dyDescent="0.25">
      <c r="A25" s="333" t="s">
        <v>357</v>
      </c>
      <c r="B25" s="249" t="s">
        <v>194</v>
      </c>
      <c r="C25" s="248">
        <v>3.8</v>
      </c>
      <c r="D25" s="247">
        <v>-0.01</v>
      </c>
      <c r="E25" s="45" t="e">
        <f>D25/#REF!*100</f>
        <v>#REF!</v>
      </c>
      <c r="F25" s="246" t="s">
        <v>193</v>
      </c>
      <c r="G25">
        <v>-0.1</v>
      </c>
      <c r="H25" s="7">
        <v>0</v>
      </c>
      <c r="K25" s="7"/>
    </row>
    <row r="26" spans="1:14" ht="18.75" x14ac:dyDescent="0.25">
      <c r="A26" s="526" t="s">
        <v>192</v>
      </c>
      <c r="B26" s="527"/>
      <c r="C26" s="245">
        <f>C11+C21</f>
        <v>22371</v>
      </c>
      <c r="D26" s="244">
        <f>D21+D11</f>
        <v>9488.99</v>
      </c>
      <c r="E26" s="46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29" t="s">
        <v>351</v>
      </c>
      <c r="B28" s="529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296" t="s">
        <v>267</v>
      </c>
    </row>
    <row r="2" spans="1:4" ht="15.75" x14ac:dyDescent="0.25">
      <c r="C2" s="296" t="s">
        <v>0</v>
      </c>
    </row>
    <row r="3" spans="1:4" ht="15.75" x14ac:dyDescent="0.25">
      <c r="C3" s="296" t="s">
        <v>1</v>
      </c>
    </row>
    <row r="4" spans="1:4" ht="15.75" x14ac:dyDescent="0.25">
      <c r="C4" s="296" t="s">
        <v>2</v>
      </c>
    </row>
    <row r="5" spans="1:4" x14ac:dyDescent="0.25">
      <c r="B5" s="533" t="s">
        <v>468</v>
      </c>
      <c r="C5" s="533"/>
    </row>
    <row r="6" spans="1:4" x14ac:dyDescent="0.25">
      <c r="C6" s="290"/>
    </row>
    <row r="7" spans="1:4" ht="18.75" x14ac:dyDescent="0.3">
      <c r="A7" s="531" t="s">
        <v>359</v>
      </c>
      <c r="B7" s="532"/>
      <c r="C7" s="532"/>
      <c r="D7" s="297"/>
    </row>
    <row r="8" spans="1:4" ht="18.75" customHeight="1" x14ac:dyDescent="0.3">
      <c r="C8" s="298" t="s">
        <v>3</v>
      </c>
      <c r="D8" s="299"/>
    </row>
    <row r="9" spans="1:4" ht="37.5" x14ac:dyDescent="0.25">
      <c r="A9" s="300" t="s">
        <v>212</v>
      </c>
      <c r="B9" s="300" t="s">
        <v>211</v>
      </c>
      <c r="C9" s="301" t="s">
        <v>147</v>
      </c>
    </row>
    <row r="10" spans="1:4" ht="18.75" x14ac:dyDescent="0.3">
      <c r="A10" s="302">
        <v>1</v>
      </c>
      <c r="B10" s="302">
        <v>2</v>
      </c>
      <c r="C10" s="303">
        <v>3</v>
      </c>
    </row>
    <row r="11" spans="1:4" ht="25.5" customHeight="1" x14ac:dyDescent="0.25">
      <c r="A11" s="304" t="s">
        <v>268</v>
      </c>
      <c r="B11" s="305" t="s">
        <v>200</v>
      </c>
      <c r="C11" s="306">
        <f>C12+C18+C16</f>
        <v>9679.6</v>
      </c>
    </row>
    <row r="12" spans="1:4" ht="56.25" x14ac:dyDescent="0.25">
      <c r="A12" s="287" t="s">
        <v>269</v>
      </c>
      <c r="B12" s="307" t="s">
        <v>270</v>
      </c>
      <c r="C12" s="308">
        <f>C13</f>
        <v>9461.1</v>
      </c>
    </row>
    <row r="13" spans="1:4" ht="40.5" customHeight="1" x14ac:dyDescent="0.25">
      <c r="A13" s="333" t="s">
        <v>360</v>
      </c>
      <c r="B13" s="309" t="s">
        <v>271</v>
      </c>
      <c r="C13" s="308">
        <f>C14</f>
        <v>9461.1</v>
      </c>
    </row>
    <row r="14" spans="1:4" ht="37.5" x14ac:dyDescent="0.25">
      <c r="A14" s="389" t="s">
        <v>361</v>
      </c>
      <c r="B14" s="309" t="s">
        <v>272</v>
      </c>
      <c r="C14" s="308">
        <f>C15</f>
        <v>9461.1</v>
      </c>
    </row>
    <row r="15" spans="1:4" ht="56.25" x14ac:dyDescent="0.25">
      <c r="A15" s="333" t="s">
        <v>355</v>
      </c>
      <c r="B15" s="309" t="s">
        <v>199</v>
      </c>
      <c r="C15" s="308">
        <v>9461.1</v>
      </c>
      <c r="D15" s="7"/>
    </row>
    <row r="16" spans="1:4" ht="19.5" hidden="1" customHeight="1" x14ac:dyDescent="0.25">
      <c r="A16" s="293" t="s">
        <v>273</v>
      </c>
      <c r="B16" s="310" t="s">
        <v>274</v>
      </c>
      <c r="C16" s="308">
        <v>0</v>
      </c>
      <c r="D16" s="7"/>
    </row>
    <row r="17" spans="1:5" ht="39.75" hidden="1" customHeight="1" x14ac:dyDescent="0.25">
      <c r="A17" s="293" t="s">
        <v>197</v>
      </c>
      <c r="B17" s="310" t="s">
        <v>196</v>
      </c>
      <c r="C17" s="308">
        <v>0</v>
      </c>
      <c r="D17" s="7"/>
    </row>
    <row r="18" spans="1:5" ht="37.5" x14ac:dyDescent="0.25">
      <c r="A18" s="333" t="s">
        <v>362</v>
      </c>
      <c r="B18" s="310" t="s">
        <v>275</v>
      </c>
      <c r="C18" s="311">
        <f>C22+C20</f>
        <v>218.5</v>
      </c>
      <c r="E18" s="7"/>
    </row>
    <row r="19" spans="1:5" ht="56.25" x14ac:dyDescent="0.25">
      <c r="A19" s="333" t="s">
        <v>364</v>
      </c>
      <c r="B19" s="310" t="s">
        <v>283</v>
      </c>
      <c r="C19" s="311">
        <v>3.8</v>
      </c>
      <c r="E19" s="7"/>
    </row>
    <row r="20" spans="1:5" ht="75" x14ac:dyDescent="0.25">
      <c r="A20" s="333" t="s">
        <v>357</v>
      </c>
      <c r="B20" s="310" t="s">
        <v>194</v>
      </c>
      <c r="C20" s="311">
        <v>3.8</v>
      </c>
      <c r="E20" s="7"/>
    </row>
    <row r="21" spans="1:5" ht="75" x14ac:dyDescent="0.25">
      <c r="A21" s="333" t="s">
        <v>365</v>
      </c>
      <c r="B21" s="310" t="s">
        <v>276</v>
      </c>
      <c r="C21" s="311">
        <v>214.7</v>
      </c>
    </row>
    <row r="22" spans="1:5" ht="93.75" x14ac:dyDescent="0.25">
      <c r="A22" s="333" t="s">
        <v>356</v>
      </c>
      <c r="B22" s="310" t="s">
        <v>195</v>
      </c>
      <c r="C22" s="311">
        <v>214.7</v>
      </c>
    </row>
    <row r="23" spans="1:5" ht="56.25" hidden="1" x14ac:dyDescent="0.25">
      <c r="A23" s="312" t="s">
        <v>277</v>
      </c>
      <c r="B23" s="313" t="s">
        <v>278</v>
      </c>
      <c r="C23" s="311"/>
    </row>
    <row r="24" spans="1:5" ht="56.25" hidden="1" x14ac:dyDescent="0.25">
      <c r="A24" s="312" t="s">
        <v>279</v>
      </c>
      <c r="B24" s="313" t="s">
        <v>280</v>
      </c>
      <c r="C24" s="311"/>
    </row>
    <row r="25" spans="1:5" ht="93.75" hidden="1" x14ac:dyDescent="0.25">
      <c r="A25" s="312" t="s">
        <v>281</v>
      </c>
      <c r="B25" s="314" t="s">
        <v>282</v>
      </c>
      <c r="C25" s="311"/>
    </row>
    <row r="27" spans="1:5" ht="84" customHeight="1" x14ac:dyDescent="0.25">
      <c r="A27" s="513" t="s">
        <v>363</v>
      </c>
      <c r="B27" s="514"/>
      <c r="C27" s="514"/>
    </row>
    <row r="28" spans="1:5" ht="18.75" x14ac:dyDescent="0.25">
      <c r="A28" s="315"/>
      <c r="B28" s="316"/>
      <c r="C28" s="317"/>
      <c r="E28" s="7"/>
    </row>
    <row r="29" spans="1:5" ht="18.75" x14ac:dyDescent="0.25">
      <c r="A29" s="513"/>
      <c r="B29" s="514"/>
      <c r="C29" s="514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296" t="s">
        <v>188</v>
      </c>
    </row>
    <row r="3" spans="1:3" ht="15.75" x14ac:dyDescent="0.25">
      <c r="C3" s="296" t="s">
        <v>0</v>
      </c>
    </row>
    <row r="4" spans="1:3" ht="15.75" x14ac:dyDescent="0.25">
      <c r="C4" s="296" t="s">
        <v>1</v>
      </c>
    </row>
    <row r="5" spans="1:3" ht="15.75" x14ac:dyDescent="0.25">
      <c r="C5" s="296" t="s">
        <v>2</v>
      </c>
    </row>
    <row r="6" spans="1:3" x14ac:dyDescent="0.25">
      <c r="C6" s="290"/>
    </row>
    <row r="8" spans="1:3" ht="52.5" customHeight="1" x14ac:dyDescent="0.3">
      <c r="A8" s="534" t="s">
        <v>366</v>
      </c>
      <c r="B8" s="535"/>
      <c r="C8" s="535"/>
    </row>
    <row r="9" spans="1:3" ht="18.75" customHeight="1" x14ac:dyDescent="0.3">
      <c r="C9" s="298" t="s">
        <v>3</v>
      </c>
    </row>
    <row r="10" spans="1:3" ht="37.5" x14ac:dyDescent="0.25">
      <c r="A10" s="318" t="s">
        <v>212</v>
      </c>
      <c r="B10" s="318" t="s">
        <v>211</v>
      </c>
      <c r="C10" s="319" t="s">
        <v>147</v>
      </c>
    </row>
    <row r="11" spans="1:3" ht="18.75" x14ac:dyDescent="0.3">
      <c r="A11" s="320">
        <v>1</v>
      </c>
      <c r="B11" s="320">
        <v>2</v>
      </c>
      <c r="C11" s="321">
        <v>3</v>
      </c>
    </row>
    <row r="12" spans="1:3" ht="18.75" x14ac:dyDescent="0.25">
      <c r="A12" s="318" t="s">
        <v>268</v>
      </c>
      <c r="B12" s="322" t="s">
        <v>200</v>
      </c>
      <c r="C12" s="323">
        <f>C16</f>
        <v>0</v>
      </c>
    </row>
    <row r="13" spans="1:3" ht="37.5" x14ac:dyDescent="0.25">
      <c r="A13" s="312" t="s">
        <v>269</v>
      </c>
      <c r="B13" s="313" t="s">
        <v>270</v>
      </c>
      <c r="C13" s="348">
        <v>0</v>
      </c>
    </row>
    <row r="14" spans="1:3" ht="37.5" x14ac:dyDescent="0.25">
      <c r="A14" s="389" t="s">
        <v>360</v>
      </c>
      <c r="B14" s="324" t="s">
        <v>271</v>
      </c>
      <c r="C14" s="348">
        <v>0</v>
      </c>
    </row>
    <row r="15" spans="1:3" ht="37.5" x14ac:dyDescent="0.25">
      <c r="A15" s="389" t="s">
        <v>361</v>
      </c>
      <c r="B15" s="324" t="s">
        <v>272</v>
      </c>
      <c r="C15" s="348">
        <v>0</v>
      </c>
    </row>
    <row r="16" spans="1:3" ht="37.5" x14ac:dyDescent="0.25">
      <c r="A16" s="389" t="s">
        <v>355</v>
      </c>
      <c r="B16" s="324" t="s">
        <v>199</v>
      </c>
      <c r="C16" s="348">
        <v>0</v>
      </c>
    </row>
    <row r="18" spans="1:3" ht="18.75" x14ac:dyDescent="0.25">
      <c r="A18" s="513" t="s">
        <v>367</v>
      </c>
      <c r="B18" s="514"/>
      <c r="C18" s="514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5" topLeftCell="A7" activePane="bottomLeft"/>
      <selection activeCell="A45" sqref="A45:A48"/>
      <selection pane="bottomLeft" activeCell="D25" sqref="D25:D26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63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73" t="s">
        <v>48</v>
      </c>
    </row>
    <row r="2" spans="1:13" ht="15.75" x14ac:dyDescent="0.25">
      <c r="D2" s="86" t="s">
        <v>0</v>
      </c>
    </row>
    <row r="3" spans="1:13" ht="15.75" x14ac:dyDescent="0.25">
      <c r="D3" s="86" t="s">
        <v>1</v>
      </c>
    </row>
    <row r="4" spans="1:13" ht="15.75" x14ac:dyDescent="0.25">
      <c r="D4" s="86" t="s">
        <v>2</v>
      </c>
    </row>
    <row r="5" spans="1:13" x14ac:dyDescent="0.25">
      <c r="B5" s="533" t="s">
        <v>531</v>
      </c>
      <c r="C5" s="533"/>
      <c r="D5" s="533"/>
    </row>
    <row r="6" spans="1:13" x14ac:dyDescent="0.25">
      <c r="C6" s="530" t="s">
        <v>480</v>
      </c>
      <c r="D6" s="514"/>
    </row>
    <row r="7" spans="1:13" ht="35.25" customHeight="1" x14ac:dyDescent="0.25">
      <c r="A7" s="430"/>
      <c r="B7" s="536" t="s">
        <v>477</v>
      </c>
      <c r="C7" s="537"/>
      <c r="D7" s="537"/>
      <c r="E7" s="431"/>
      <c r="F7" s="431"/>
      <c r="G7" s="431"/>
      <c r="H7" s="431"/>
      <c r="I7" s="431"/>
      <c r="J7" s="431"/>
      <c r="K7" s="431"/>
    </row>
    <row r="8" spans="1:13" x14ac:dyDescent="0.25">
      <c r="A8" s="430"/>
      <c r="B8" s="538" t="s">
        <v>478</v>
      </c>
      <c r="C8" s="539"/>
      <c r="D8" s="539"/>
      <c r="E8" s="539"/>
      <c r="F8" s="539"/>
      <c r="G8" s="539"/>
      <c r="H8" s="539"/>
      <c r="I8" s="539"/>
      <c r="J8" s="539"/>
      <c r="K8" s="539"/>
    </row>
    <row r="9" spans="1:13" x14ac:dyDescent="0.25">
      <c r="A9" s="431"/>
      <c r="B9" s="540" t="s">
        <v>479</v>
      </c>
      <c r="C9" s="537"/>
      <c r="D9" s="537"/>
      <c r="E9" s="431"/>
      <c r="F9" s="431"/>
      <c r="G9" s="431"/>
      <c r="H9" s="435"/>
      <c r="I9" s="431"/>
      <c r="J9" s="431"/>
      <c r="K9" s="431"/>
    </row>
    <row r="10" spans="1:13" ht="37.5" customHeight="1" x14ac:dyDescent="0.25">
      <c r="A10" s="531" t="s">
        <v>515</v>
      </c>
      <c r="B10" s="531"/>
      <c r="C10" s="531"/>
      <c r="D10" s="531"/>
      <c r="E10" s="7"/>
    </row>
    <row r="11" spans="1:13" ht="18.75" x14ac:dyDescent="0.3">
      <c r="A11" s="1"/>
      <c r="D11" s="87" t="s">
        <v>3</v>
      </c>
    </row>
    <row r="12" spans="1:13" ht="56.25" x14ac:dyDescent="0.3">
      <c r="A12" s="47" t="s">
        <v>21</v>
      </c>
      <c r="B12" s="2" t="s">
        <v>5</v>
      </c>
      <c r="C12" s="2" t="s">
        <v>6</v>
      </c>
      <c r="D12" s="97" t="s">
        <v>147</v>
      </c>
      <c r="E12" s="55" t="s">
        <v>120</v>
      </c>
      <c r="F12" s="55" t="s">
        <v>119</v>
      </c>
    </row>
    <row r="13" spans="1:13" ht="18.75" x14ac:dyDescent="0.3">
      <c r="A13" s="48">
        <v>1</v>
      </c>
      <c r="B13" s="3">
        <v>2</v>
      </c>
      <c r="C13" s="3">
        <v>3</v>
      </c>
      <c r="D13" s="88">
        <v>4</v>
      </c>
      <c r="E13" s="56"/>
      <c r="F13" s="56"/>
      <c r="H13" s="7"/>
    </row>
    <row r="14" spans="1:13" ht="18.75" x14ac:dyDescent="0.3">
      <c r="A14" s="49" t="s">
        <v>516</v>
      </c>
      <c r="B14" s="4"/>
      <c r="C14" s="4"/>
      <c r="D14" s="353">
        <f>D15+D22+D24+D27+D31+D36+D38+D41+D43+D45+D34</f>
        <v>28433.000000000004</v>
      </c>
      <c r="E14" s="354" t="e">
        <f>E15+E22+E24+E27+E31+#REF!+E36+E38+E41+E43</f>
        <v>#REF!</v>
      </c>
      <c r="F14" s="355" t="e">
        <f>E14/#REF!*100</f>
        <v>#REF!</v>
      </c>
      <c r="G14" s="356">
        <v>21991.3</v>
      </c>
      <c r="H14" s="357">
        <f>G14-D14</f>
        <v>-6441.7000000000044</v>
      </c>
      <c r="I14" s="356"/>
      <c r="J14" s="356"/>
      <c r="K14" s="356"/>
      <c r="L14" s="357"/>
      <c r="M14" s="356"/>
    </row>
    <row r="15" spans="1:13" ht="18.75" x14ac:dyDescent="0.3">
      <c r="A15" s="49" t="s">
        <v>7</v>
      </c>
      <c r="B15" s="4" t="s">
        <v>22</v>
      </c>
      <c r="C15" s="4" t="s">
        <v>23</v>
      </c>
      <c r="D15" s="98">
        <f>D16+D17+D18+D19+D20+D21</f>
        <v>11739.8</v>
      </c>
      <c r="E15" s="9">
        <f>E16+E18+E19+E20+E21</f>
        <v>5022</v>
      </c>
      <c r="F15" s="46" t="e">
        <f>E15/#REF!*100</f>
        <v>#REF!</v>
      </c>
      <c r="G15">
        <v>22561.3</v>
      </c>
      <c r="H15" s="7">
        <f>G15-D14</f>
        <v>-5871.7000000000044</v>
      </c>
    </row>
    <row r="16" spans="1:13" ht="57" customHeight="1" x14ac:dyDescent="0.3">
      <c r="A16" s="50" t="str">
        <f>прил._7!B34</f>
        <v>Функционирование высшего должностного лица субъекта Российской Федерации и муниципального образования</v>
      </c>
      <c r="B16" s="10" t="s">
        <v>22</v>
      </c>
      <c r="C16" s="10" t="s">
        <v>24</v>
      </c>
      <c r="D16" s="99">
        <v>853.1</v>
      </c>
      <c r="E16" s="99">
        <v>675</v>
      </c>
      <c r="F16" s="99">
        <v>675</v>
      </c>
      <c r="G16" s="99">
        <v>675</v>
      </c>
      <c r="H16" s="99">
        <v>675</v>
      </c>
      <c r="I16" s="99">
        <v>675</v>
      </c>
      <c r="J16" s="144">
        <v>675</v>
      </c>
      <c r="K16" s="148"/>
      <c r="L16" s="146"/>
    </row>
    <row r="17" spans="1:12" ht="72.75" customHeight="1" x14ac:dyDescent="0.3">
      <c r="A17" s="281" t="s">
        <v>182</v>
      </c>
      <c r="B17" s="10" t="s">
        <v>22</v>
      </c>
      <c r="C17" s="10" t="s">
        <v>26</v>
      </c>
      <c r="D17" s="99">
        <v>10</v>
      </c>
      <c r="E17" s="99"/>
      <c r="F17" s="99"/>
      <c r="G17" s="99"/>
      <c r="H17" s="99"/>
      <c r="I17" s="99"/>
      <c r="J17" s="144"/>
      <c r="K17" s="148"/>
      <c r="L17" s="149"/>
    </row>
    <row r="18" spans="1:12" ht="56.25" x14ac:dyDescent="0.3">
      <c r="A18" s="436" t="str">
        <f>прил._7!B39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37" t="s">
        <v>22</v>
      </c>
      <c r="C18" s="437" t="s">
        <v>25</v>
      </c>
      <c r="D18" s="438">
        <v>4889.2</v>
      </c>
      <c r="E18" s="438">
        <v>4243.8999999999996</v>
      </c>
      <c r="F18" s="438">
        <v>4243.8999999999996</v>
      </c>
      <c r="G18" s="438">
        <v>4243.8999999999996</v>
      </c>
      <c r="H18" s="438">
        <v>4243.8999999999996</v>
      </c>
      <c r="I18" s="438">
        <v>4243.8999999999996</v>
      </c>
      <c r="J18" s="439">
        <v>4243.8999999999996</v>
      </c>
      <c r="K18" s="440"/>
      <c r="L18" s="149"/>
    </row>
    <row r="19" spans="1:12" s="14" customFormat="1" ht="37.5" x14ac:dyDescent="0.3">
      <c r="A19" s="52" t="s">
        <v>47</v>
      </c>
      <c r="B19" s="10" t="s">
        <v>22</v>
      </c>
      <c r="C19" s="10" t="s">
        <v>28</v>
      </c>
      <c r="D19" s="100">
        <v>70</v>
      </c>
      <c r="E19" s="100">
        <v>58.1</v>
      </c>
      <c r="F19" s="100">
        <v>58.1</v>
      </c>
      <c r="G19" s="100">
        <v>58.1</v>
      </c>
      <c r="H19" s="100">
        <v>58.1</v>
      </c>
      <c r="I19" s="100">
        <v>58.1</v>
      </c>
      <c r="J19" s="145">
        <v>58.1</v>
      </c>
      <c r="K19" s="149"/>
      <c r="L19" s="146"/>
    </row>
    <row r="20" spans="1:12" ht="18.75" x14ac:dyDescent="0.3">
      <c r="A20" s="441" t="str">
        <f>прил._7!B54</f>
        <v>Резервные фонды</v>
      </c>
      <c r="B20" s="437" t="s">
        <v>22</v>
      </c>
      <c r="C20" s="437" t="s">
        <v>41</v>
      </c>
      <c r="D20" s="438">
        <f>прил._7!K54</f>
        <v>10</v>
      </c>
      <c r="E20" s="100">
        <v>5</v>
      </c>
      <c r="F20" s="100">
        <v>5</v>
      </c>
      <c r="G20" s="100">
        <v>5</v>
      </c>
      <c r="H20" s="100">
        <v>5</v>
      </c>
      <c r="I20" s="100">
        <v>5</v>
      </c>
      <c r="J20" s="145">
        <v>5</v>
      </c>
      <c r="K20" s="149"/>
      <c r="L20" s="146"/>
    </row>
    <row r="21" spans="1:12" ht="18.75" x14ac:dyDescent="0.3">
      <c r="A21" s="501" t="str">
        <f>прил._7!B59</f>
        <v>Другие общегосударственные вопросы</v>
      </c>
      <c r="B21" s="471" t="s">
        <v>22</v>
      </c>
      <c r="C21" s="471" t="s">
        <v>40</v>
      </c>
      <c r="D21" s="472">
        <f>прил._7!K59</f>
        <v>5907.5</v>
      </c>
      <c r="E21" s="438">
        <v>40</v>
      </c>
      <c r="F21" s="438">
        <v>40</v>
      </c>
      <c r="G21" s="438">
        <v>40</v>
      </c>
      <c r="H21" s="438">
        <v>40</v>
      </c>
      <c r="I21" s="438">
        <v>40</v>
      </c>
      <c r="J21" s="439">
        <v>40</v>
      </c>
      <c r="K21" s="440"/>
      <c r="L21" s="146"/>
    </row>
    <row r="22" spans="1:12" ht="18.75" x14ac:dyDescent="0.3">
      <c r="A22" s="53" t="s">
        <v>9</v>
      </c>
      <c r="B22" s="11" t="s">
        <v>24</v>
      </c>
      <c r="C22" s="11" t="s">
        <v>23</v>
      </c>
      <c r="D22" s="101">
        <f>D23</f>
        <v>212.3</v>
      </c>
      <c r="E22" s="12">
        <f>E23</f>
        <v>186</v>
      </c>
      <c r="F22" s="46" t="e">
        <f>E22/#REF!*100</f>
        <v>#REF!</v>
      </c>
      <c r="K22" s="146"/>
      <c r="L22" s="146"/>
    </row>
    <row r="23" spans="1:12" ht="18.75" x14ac:dyDescent="0.3">
      <c r="A23" s="51" t="s">
        <v>10</v>
      </c>
      <c r="B23" s="10" t="s">
        <v>24</v>
      </c>
      <c r="C23" s="10" t="s">
        <v>26</v>
      </c>
      <c r="D23" s="100">
        <f>прил._7!K71</f>
        <v>212.3</v>
      </c>
      <c r="E23" s="100">
        <v>186</v>
      </c>
      <c r="F23" s="100">
        <v>186</v>
      </c>
      <c r="G23" s="100">
        <v>186</v>
      </c>
      <c r="H23" s="100">
        <v>186</v>
      </c>
      <c r="I23" s="100">
        <v>186</v>
      </c>
      <c r="J23" s="145">
        <v>186</v>
      </c>
      <c r="K23" s="149"/>
      <c r="L23" s="146"/>
    </row>
    <row r="24" spans="1:12" ht="18.75" x14ac:dyDescent="0.3">
      <c r="A24" s="53" t="s">
        <v>11</v>
      </c>
      <c r="B24" s="11" t="s">
        <v>26</v>
      </c>
      <c r="C24" s="11" t="s">
        <v>23</v>
      </c>
      <c r="D24" s="101">
        <f>D26+D25</f>
        <v>64.599999999999994</v>
      </c>
      <c r="E24" s="13">
        <f>E25+E26</f>
        <v>262.39999999999998</v>
      </c>
      <c r="F24" s="46" t="e">
        <f>E24/#REF!*100</f>
        <v>#REF!</v>
      </c>
      <c r="K24" s="146"/>
      <c r="L24" s="146"/>
    </row>
    <row r="25" spans="1:12" ht="37.5" x14ac:dyDescent="0.3">
      <c r="A25" s="485" t="s">
        <v>12</v>
      </c>
      <c r="B25" s="471" t="s">
        <v>26</v>
      </c>
      <c r="C25" s="471" t="s">
        <v>27</v>
      </c>
      <c r="D25" s="472">
        <f>прил._7!K78</f>
        <v>44.6</v>
      </c>
      <c r="E25" s="56">
        <v>262.39999999999998</v>
      </c>
      <c r="F25" s="45" t="e">
        <f>E25/#REF!*100</f>
        <v>#REF!</v>
      </c>
      <c r="G25" t="s">
        <v>124</v>
      </c>
      <c r="K25" s="146"/>
      <c r="L25" s="146"/>
    </row>
    <row r="26" spans="1:12" ht="44.25" customHeight="1" x14ac:dyDescent="0.3">
      <c r="A26" s="51" t="s">
        <v>13</v>
      </c>
      <c r="B26" s="10" t="s">
        <v>26</v>
      </c>
      <c r="C26" s="10">
        <v>14</v>
      </c>
      <c r="D26" s="100">
        <f>прил._7!K85</f>
        <v>20</v>
      </c>
      <c r="E26" s="56">
        <v>0</v>
      </c>
      <c r="F26" s="45" t="e">
        <f>E26/#REF!*100</f>
        <v>#REF!</v>
      </c>
      <c r="H26" t="s">
        <v>125</v>
      </c>
      <c r="K26" s="146"/>
      <c r="L26" s="146"/>
    </row>
    <row r="27" spans="1:12" ht="18.75" x14ac:dyDescent="0.3">
      <c r="A27" s="53" t="s">
        <v>14</v>
      </c>
      <c r="B27" s="11" t="s">
        <v>25</v>
      </c>
      <c r="C27" s="11" t="s">
        <v>23</v>
      </c>
      <c r="D27" s="101">
        <f>прил._7!K89</f>
        <v>5641.6</v>
      </c>
      <c r="E27" s="12" t="e">
        <f>#REF!+#REF!+E28+E29+#REF!</f>
        <v>#REF!</v>
      </c>
      <c r="F27" s="46" t="e">
        <f>E27/#REF!*100</f>
        <v>#REF!</v>
      </c>
      <c r="K27" s="146"/>
      <c r="L27" s="146"/>
    </row>
    <row r="28" spans="1:12" s="61" customFormat="1" ht="18.75" x14ac:dyDescent="0.3">
      <c r="A28" s="502" t="s">
        <v>93</v>
      </c>
      <c r="B28" s="503" t="s">
        <v>25</v>
      </c>
      <c r="C28" s="503" t="s">
        <v>27</v>
      </c>
      <c r="D28" s="504">
        <v>5496.6</v>
      </c>
      <c r="E28" s="442">
        <v>3150</v>
      </c>
      <c r="F28" s="442">
        <v>3150</v>
      </c>
      <c r="G28" s="442">
        <v>3150</v>
      </c>
      <c r="H28" s="442">
        <v>3150</v>
      </c>
      <c r="I28" s="442">
        <v>3150</v>
      </c>
      <c r="J28" s="443">
        <v>3150</v>
      </c>
      <c r="K28" s="444"/>
      <c r="L28" s="147"/>
    </row>
    <row r="29" spans="1:12" ht="18.75" x14ac:dyDescent="0.3">
      <c r="A29" s="51" t="str">
        <f>прил._7!B99</f>
        <v>Связь и информатика</v>
      </c>
      <c r="B29" s="10" t="s">
        <v>25</v>
      </c>
      <c r="C29" s="10" t="s">
        <v>95</v>
      </c>
      <c r="D29" s="100">
        <v>185</v>
      </c>
      <c r="E29" s="56">
        <v>156.80000000000001</v>
      </c>
      <c r="F29" s="45" t="e">
        <f>E29/#REF!*100</f>
        <v>#REF!</v>
      </c>
      <c r="K29" s="146"/>
      <c r="L29" s="146"/>
    </row>
    <row r="30" spans="1:12" ht="37.5" x14ac:dyDescent="0.3">
      <c r="A30" s="409" t="s">
        <v>407</v>
      </c>
      <c r="B30" s="408" t="s">
        <v>25</v>
      </c>
      <c r="C30" s="408" t="s">
        <v>39</v>
      </c>
      <c r="D30" s="100">
        <v>10</v>
      </c>
      <c r="E30" s="56"/>
      <c r="F30" s="45"/>
      <c r="K30" s="146"/>
      <c r="L30" s="146"/>
    </row>
    <row r="31" spans="1:12" ht="18.75" x14ac:dyDescent="0.3">
      <c r="A31" s="53" t="s">
        <v>15</v>
      </c>
      <c r="B31" s="11" t="s">
        <v>30</v>
      </c>
      <c r="C31" s="11" t="s">
        <v>23</v>
      </c>
      <c r="D31" s="101">
        <f>прил._7!K109</f>
        <v>4939.6000000000004</v>
      </c>
      <c r="E31" s="12">
        <f>E32+E33</f>
        <v>1863.7</v>
      </c>
      <c r="F31" s="46" t="e">
        <f>E31/#REF!*100</f>
        <v>#REF!</v>
      </c>
      <c r="K31" s="146"/>
      <c r="L31" s="146"/>
    </row>
    <row r="32" spans="1:12" ht="18.75" x14ac:dyDescent="0.3">
      <c r="A32" s="485" t="s">
        <v>16</v>
      </c>
      <c r="B32" s="471" t="s">
        <v>30</v>
      </c>
      <c r="C32" s="471" t="s">
        <v>24</v>
      </c>
      <c r="D32" s="472">
        <f>прил._7!K110</f>
        <v>1083.9000000000001</v>
      </c>
      <c r="E32" s="100">
        <v>243.5</v>
      </c>
      <c r="F32" s="100">
        <v>243.5</v>
      </c>
      <c r="G32" s="100">
        <v>243.5</v>
      </c>
      <c r="H32" s="100">
        <v>243.5</v>
      </c>
      <c r="I32" s="100">
        <v>243.5</v>
      </c>
      <c r="J32" s="145">
        <v>243.5</v>
      </c>
      <c r="K32" s="149"/>
      <c r="L32" s="146"/>
    </row>
    <row r="33" spans="1:256" ht="18.75" x14ac:dyDescent="0.3">
      <c r="A33" s="485" t="s">
        <v>17</v>
      </c>
      <c r="B33" s="471" t="s">
        <v>30</v>
      </c>
      <c r="C33" s="471" t="s">
        <v>26</v>
      </c>
      <c r="D33" s="472">
        <f>прил._7!K115</f>
        <v>3855.7</v>
      </c>
      <c r="E33" s="56">
        <v>1620.2</v>
      </c>
      <c r="F33" s="45" t="e">
        <f>E33/#REF!*100</f>
        <v>#REF!</v>
      </c>
      <c r="H33" s="89"/>
      <c r="K33" s="146"/>
      <c r="L33" s="146"/>
    </row>
    <row r="34" spans="1:256" ht="18.75" x14ac:dyDescent="0.3">
      <c r="A34" s="462" t="s">
        <v>489</v>
      </c>
      <c r="B34" s="4" t="s">
        <v>29</v>
      </c>
      <c r="C34" s="4" t="s">
        <v>23</v>
      </c>
      <c r="D34" s="461">
        <f>D35</f>
        <v>9.6999999999999993</v>
      </c>
      <c r="E34" s="56"/>
      <c r="F34" s="45"/>
      <c r="H34" s="89"/>
      <c r="K34" s="146"/>
      <c r="L34" s="146"/>
    </row>
    <row r="35" spans="1:256" ht="18.75" x14ac:dyDescent="0.3">
      <c r="A35" s="463" t="s">
        <v>490</v>
      </c>
      <c r="B35" s="408" t="s">
        <v>29</v>
      </c>
      <c r="C35" s="408" t="s">
        <v>29</v>
      </c>
      <c r="D35" s="100">
        <f>прил._7!K128</f>
        <v>9.6999999999999993</v>
      </c>
      <c r="E35" s="56"/>
      <c r="F35" s="45"/>
      <c r="H35" s="89"/>
      <c r="K35" s="146"/>
      <c r="L35" s="146"/>
    </row>
    <row r="36" spans="1:256" ht="18.75" x14ac:dyDescent="0.3">
      <c r="A36" s="235" t="s">
        <v>18</v>
      </c>
      <c r="B36" s="236" t="s">
        <v>31</v>
      </c>
      <c r="C36" s="236" t="s">
        <v>23</v>
      </c>
      <c r="D36" s="101">
        <f>прил._7!K134</f>
        <v>5115.8</v>
      </c>
      <c r="E36" s="12">
        <f>E37</f>
        <v>2141.6999999999998</v>
      </c>
      <c r="F36" s="46" t="e">
        <f>E36/#REF!*100</f>
        <v>#REF!</v>
      </c>
      <c r="K36" s="146"/>
      <c r="L36" s="146"/>
    </row>
    <row r="37" spans="1:256" ht="18.75" x14ac:dyDescent="0.3">
      <c r="A37" s="485" t="s">
        <v>19</v>
      </c>
      <c r="B37" s="471" t="s">
        <v>31</v>
      </c>
      <c r="C37" s="471" t="s">
        <v>22</v>
      </c>
      <c r="D37" s="472">
        <f>прил._7!K135</f>
        <v>5115.8</v>
      </c>
      <c r="E37" s="56">
        <v>2141.6999999999998</v>
      </c>
      <c r="F37" s="45" t="e">
        <f>E37/#REF!*100</f>
        <v>#REF!</v>
      </c>
      <c r="K37" s="146"/>
      <c r="L37" s="146"/>
    </row>
    <row r="38" spans="1:256" ht="18.75" x14ac:dyDescent="0.3">
      <c r="A38" s="54" t="s">
        <v>37</v>
      </c>
      <c r="B38" s="57">
        <v>10</v>
      </c>
      <c r="C38" s="58" t="s">
        <v>121</v>
      </c>
      <c r="D38" s="101">
        <f>прил._7!K144</f>
        <v>436.2</v>
      </c>
      <c r="E38" s="8">
        <f>E39</f>
        <v>370</v>
      </c>
      <c r="F38" s="46" t="e">
        <f>E38/#REF!*100</f>
        <v>#REF!</v>
      </c>
      <c r="K38" s="146"/>
      <c r="L38" s="146"/>
    </row>
    <row r="39" spans="1:256" ht="18.75" x14ac:dyDescent="0.3">
      <c r="A39" s="281" t="s">
        <v>38</v>
      </c>
      <c r="B39" s="59">
        <v>10</v>
      </c>
      <c r="C39" s="60" t="s">
        <v>122</v>
      </c>
      <c r="D39" s="100">
        <f>прил._7!K145</f>
        <v>416.2</v>
      </c>
      <c r="E39" s="100">
        <v>370</v>
      </c>
      <c r="F39" s="100">
        <v>370</v>
      </c>
      <c r="G39" s="100">
        <v>370</v>
      </c>
      <c r="H39" s="100">
        <v>370</v>
      </c>
      <c r="I39" s="100">
        <v>370</v>
      </c>
      <c r="J39" s="145">
        <v>370</v>
      </c>
      <c r="K39" s="149"/>
      <c r="L39" s="146"/>
    </row>
    <row r="40" spans="1:256" ht="18.75" x14ac:dyDescent="0.3">
      <c r="A40" s="281" t="s">
        <v>112</v>
      </c>
      <c r="B40" s="59">
        <v>10</v>
      </c>
      <c r="C40" s="6" t="s">
        <v>26</v>
      </c>
      <c r="D40" s="100">
        <f>прил._7!K150</f>
        <v>20</v>
      </c>
      <c r="E40" s="100"/>
      <c r="F40" s="100"/>
      <c r="G40" s="149"/>
      <c r="H40" s="149"/>
      <c r="I40" s="149"/>
      <c r="J40" s="149"/>
      <c r="K40" s="149"/>
      <c r="L40" s="146"/>
    </row>
    <row r="41" spans="1:256" ht="18.75" x14ac:dyDescent="0.3">
      <c r="A41" s="53" t="s">
        <v>165</v>
      </c>
      <c r="B41" s="11" t="s">
        <v>41</v>
      </c>
      <c r="C41" s="11" t="s">
        <v>23</v>
      </c>
      <c r="D41" s="101">
        <f>прил._7!K155</f>
        <v>122.4</v>
      </c>
      <c r="E41" s="12">
        <f>E42</f>
        <v>156.9</v>
      </c>
      <c r="F41" s="46" t="e">
        <f>E41/#REF!*100</f>
        <v>#REF!</v>
      </c>
      <c r="K41" s="146"/>
      <c r="L41" s="146"/>
    </row>
    <row r="42" spans="1:256" ht="18.75" x14ac:dyDescent="0.3">
      <c r="A42" s="485" t="s">
        <v>20</v>
      </c>
      <c r="B42" s="471" t="s">
        <v>41</v>
      </c>
      <c r="C42" s="471" t="s">
        <v>24</v>
      </c>
      <c r="D42" s="472">
        <f>прил._7!K156</f>
        <v>122.4</v>
      </c>
      <c r="E42" s="56">
        <v>156.9</v>
      </c>
      <c r="F42" s="45" t="e">
        <f>E42/#REF!*100</f>
        <v>#REF!</v>
      </c>
      <c r="H42" t="s">
        <v>123</v>
      </c>
      <c r="K42" s="146"/>
      <c r="L42" s="146"/>
    </row>
    <row r="43" spans="1:256" ht="18.75" x14ac:dyDescent="0.3">
      <c r="A43" s="54" t="s">
        <v>43</v>
      </c>
      <c r="B43" s="5" t="s">
        <v>39</v>
      </c>
      <c r="C43" s="5" t="s">
        <v>23</v>
      </c>
      <c r="D43" s="101">
        <f>прил._7!K161</f>
        <v>150</v>
      </c>
      <c r="E43" s="8" t="e">
        <f>#REF!+E44</f>
        <v>#REF!</v>
      </c>
      <c r="F43" s="46" t="e">
        <f>E43/#REF!*100</f>
        <v>#REF!</v>
      </c>
      <c r="K43" s="146"/>
      <c r="L43" s="146"/>
    </row>
    <row r="44" spans="1:256" ht="18.75" x14ac:dyDescent="0.3">
      <c r="A44" s="50" t="s">
        <v>44</v>
      </c>
      <c r="B44" s="6">
        <v>12</v>
      </c>
      <c r="C44" s="6" t="s">
        <v>24</v>
      </c>
      <c r="D44" s="100">
        <v>150</v>
      </c>
      <c r="E44" s="149"/>
      <c r="F44" s="149"/>
      <c r="G44" s="149"/>
      <c r="H44" s="149"/>
      <c r="I44" s="149"/>
      <c r="J44" s="149"/>
      <c r="K44" s="149"/>
      <c r="L44" s="146"/>
    </row>
    <row r="45" spans="1:256" s="173" customFormat="1" ht="18.75" x14ac:dyDescent="0.3">
      <c r="A45" s="167" t="s">
        <v>166</v>
      </c>
      <c r="B45" s="168" t="s">
        <v>40</v>
      </c>
      <c r="C45" s="168" t="s">
        <v>23</v>
      </c>
      <c r="D45" s="169">
        <f>прил._7!K167</f>
        <v>1</v>
      </c>
      <c r="E45" s="170"/>
      <c r="F45" s="170"/>
      <c r="G45" s="170"/>
      <c r="H45" s="170"/>
      <c r="I45" s="170"/>
      <c r="J45" s="170"/>
      <c r="K45" s="171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  <c r="BI45" s="172"/>
      <c r="BJ45" s="172"/>
      <c r="BK45" s="172"/>
      <c r="BL45" s="172"/>
      <c r="BM45" s="172"/>
      <c r="BN45" s="172"/>
      <c r="BO45" s="172"/>
      <c r="BP45" s="172"/>
      <c r="BQ45" s="172"/>
      <c r="BR45" s="172"/>
      <c r="BS45" s="172"/>
      <c r="BT45" s="172"/>
      <c r="BU45" s="172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2"/>
      <c r="DD45" s="172"/>
      <c r="DE45" s="172"/>
      <c r="DF45" s="172"/>
      <c r="DG45" s="172"/>
      <c r="DH45" s="172"/>
      <c r="DI45" s="172"/>
      <c r="DJ45" s="172"/>
      <c r="DK45" s="172"/>
      <c r="DL45" s="172"/>
      <c r="DM45" s="172"/>
      <c r="DN45" s="172"/>
      <c r="DO45" s="172"/>
      <c r="DP45" s="172"/>
      <c r="DQ45" s="172"/>
      <c r="DR45" s="172"/>
      <c r="DS45" s="172"/>
      <c r="DT45" s="172"/>
      <c r="DU45" s="172"/>
      <c r="DV45" s="172"/>
      <c r="DW45" s="172"/>
      <c r="DX45" s="172"/>
      <c r="DY45" s="172"/>
      <c r="DZ45" s="172"/>
      <c r="EA45" s="172"/>
      <c r="EB45" s="172"/>
      <c r="EC45" s="172"/>
      <c r="ED45" s="172"/>
      <c r="EE45" s="172"/>
      <c r="EF45" s="172"/>
      <c r="EG45" s="172"/>
      <c r="EH45" s="172"/>
      <c r="EI45" s="172"/>
      <c r="EJ45" s="172"/>
      <c r="EK45" s="172"/>
      <c r="EL45" s="172"/>
      <c r="EM45" s="172"/>
      <c r="EN45" s="172"/>
      <c r="EO45" s="172"/>
      <c r="EP45" s="172"/>
      <c r="EQ45" s="172"/>
      <c r="ER45" s="172"/>
      <c r="ES45" s="172"/>
      <c r="ET45" s="172"/>
      <c r="EU45" s="172"/>
      <c r="EV45" s="172"/>
      <c r="EW45" s="172"/>
      <c r="EX45" s="172"/>
      <c r="EY45" s="172"/>
      <c r="EZ45" s="172"/>
      <c r="FA45" s="172"/>
      <c r="FB45" s="172"/>
      <c r="FC45" s="172"/>
      <c r="FD45" s="172"/>
      <c r="FE45" s="172"/>
      <c r="FF45" s="172"/>
      <c r="FG45" s="172"/>
      <c r="FH45" s="172"/>
      <c r="FI45" s="172"/>
      <c r="FJ45" s="172"/>
      <c r="FK45" s="172"/>
      <c r="FL45" s="172"/>
      <c r="FM45" s="172"/>
      <c r="FN45" s="172"/>
      <c r="FO45" s="172"/>
      <c r="FP45" s="172"/>
      <c r="FQ45" s="172"/>
      <c r="FR45" s="172"/>
      <c r="FS45" s="172"/>
      <c r="FT45" s="172"/>
      <c r="FU45" s="172"/>
      <c r="FV45" s="172"/>
      <c r="FW45" s="172"/>
      <c r="FX45" s="172"/>
      <c r="FY45" s="172"/>
      <c r="FZ45" s="172"/>
      <c r="GA45" s="172"/>
      <c r="GB45" s="172"/>
      <c r="GC45" s="172"/>
      <c r="GD45" s="172"/>
      <c r="GE45" s="172"/>
      <c r="GF45" s="172"/>
      <c r="GG45" s="172"/>
      <c r="GH45" s="172"/>
      <c r="GI45" s="172"/>
      <c r="GJ45" s="172"/>
      <c r="GK45" s="172"/>
      <c r="GL45" s="172"/>
      <c r="GM45" s="172"/>
      <c r="GN45" s="172"/>
      <c r="GO45" s="172"/>
      <c r="GP45" s="172"/>
      <c r="GQ45" s="172"/>
      <c r="GR45" s="172"/>
      <c r="GS45" s="172"/>
      <c r="GT45" s="172"/>
      <c r="GU45" s="172"/>
      <c r="GV45" s="172"/>
      <c r="GW45" s="172"/>
      <c r="GX45" s="172"/>
      <c r="GY45" s="172"/>
      <c r="GZ45" s="172"/>
      <c r="HA45" s="172"/>
      <c r="HB45" s="172"/>
      <c r="HC45" s="172"/>
      <c r="HD45" s="172"/>
      <c r="HE45" s="172"/>
      <c r="HF45" s="172"/>
      <c r="HG45" s="172"/>
      <c r="HH45" s="172"/>
      <c r="HI45" s="172"/>
      <c r="HJ45" s="172"/>
      <c r="HK45" s="172"/>
      <c r="HL45" s="172"/>
      <c r="HM45" s="172"/>
      <c r="HN45" s="172"/>
      <c r="HO45" s="172"/>
      <c r="HP45" s="172"/>
      <c r="HQ45" s="172"/>
      <c r="HR45" s="172"/>
      <c r="HS45" s="172"/>
      <c r="HT45" s="172"/>
      <c r="HU45" s="172"/>
      <c r="HV45" s="172"/>
      <c r="HW45" s="172"/>
      <c r="HX45" s="172"/>
      <c r="HY45" s="172"/>
      <c r="HZ45" s="172"/>
      <c r="IA45" s="172"/>
      <c r="IB45" s="172"/>
      <c r="IC45" s="172"/>
      <c r="ID45" s="172"/>
      <c r="IE45" s="172"/>
      <c r="IF45" s="172"/>
      <c r="IG45" s="172"/>
      <c r="IH45" s="172"/>
      <c r="II45" s="172"/>
      <c r="IJ45" s="172"/>
      <c r="IK45" s="172"/>
      <c r="IL45" s="172"/>
      <c r="IM45" s="172"/>
      <c r="IN45" s="172"/>
      <c r="IO45" s="172"/>
      <c r="IP45" s="172"/>
      <c r="IQ45" s="172"/>
      <c r="IR45" s="172"/>
      <c r="IS45" s="172"/>
      <c r="IT45" s="172"/>
      <c r="IU45" s="172"/>
      <c r="IV45" s="172"/>
    </row>
    <row r="46" spans="1:256" ht="18.75" x14ac:dyDescent="0.3">
      <c r="A46" s="482" t="s">
        <v>167</v>
      </c>
      <c r="B46" s="483">
        <v>13</v>
      </c>
      <c r="C46" s="483" t="s">
        <v>22</v>
      </c>
      <c r="D46" s="484">
        <f>D45</f>
        <v>1</v>
      </c>
      <c r="E46" s="465"/>
      <c r="F46" s="466"/>
      <c r="G46" s="467"/>
      <c r="H46" s="467"/>
      <c r="I46" s="467"/>
      <c r="J46" s="467"/>
      <c r="K46" s="468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6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6"/>
      <c r="CH46" s="166"/>
      <c r="CI46" s="166"/>
      <c r="CJ46" s="166"/>
      <c r="CK46" s="166"/>
      <c r="CL46" s="166"/>
      <c r="CM46" s="166"/>
      <c r="CN46" s="166"/>
      <c r="CO46" s="166"/>
      <c r="CP46" s="166"/>
      <c r="CQ46" s="166"/>
      <c r="CR46" s="166"/>
      <c r="CS46" s="166"/>
      <c r="CT46" s="166"/>
      <c r="CU46" s="166"/>
      <c r="CV46" s="166"/>
      <c r="CW46" s="166"/>
      <c r="CX46" s="166"/>
      <c r="CY46" s="166"/>
      <c r="CZ46" s="166"/>
      <c r="DA46" s="166"/>
      <c r="DB46" s="166"/>
      <c r="DC46" s="166"/>
      <c r="DD46" s="166"/>
      <c r="DE46" s="166"/>
      <c r="DF46" s="166"/>
      <c r="DG46" s="166"/>
      <c r="DH46" s="166"/>
      <c r="DI46" s="166"/>
      <c r="DJ46" s="166"/>
      <c r="DK46" s="166"/>
      <c r="DL46" s="166"/>
      <c r="DM46" s="166"/>
      <c r="DN46" s="166"/>
      <c r="DO46" s="166"/>
      <c r="DP46" s="166"/>
      <c r="DQ46" s="166"/>
      <c r="DR46" s="166"/>
      <c r="DS46" s="166"/>
      <c r="DT46" s="166"/>
      <c r="DU46" s="166"/>
      <c r="DV46" s="166"/>
      <c r="DW46" s="166"/>
      <c r="DX46" s="166"/>
      <c r="DY46" s="166"/>
      <c r="DZ46" s="166"/>
      <c r="EA46" s="166"/>
      <c r="EB46" s="166"/>
      <c r="EC46" s="166"/>
      <c r="ED46" s="166"/>
      <c r="EE46" s="166"/>
      <c r="EF46" s="166"/>
      <c r="EG46" s="166"/>
      <c r="EH46" s="166"/>
      <c r="EI46" s="166"/>
      <c r="EJ46" s="166"/>
      <c r="EK46" s="166"/>
      <c r="EL46" s="166"/>
      <c r="EM46" s="166"/>
      <c r="EN46" s="166"/>
      <c r="EO46" s="166"/>
      <c r="EP46" s="166"/>
      <c r="EQ46" s="166"/>
      <c r="ER46" s="166"/>
      <c r="ES46" s="166"/>
      <c r="ET46" s="166"/>
      <c r="EU46" s="166"/>
      <c r="EV46" s="166"/>
      <c r="EW46" s="166"/>
      <c r="EX46" s="166"/>
      <c r="EY46" s="166"/>
      <c r="EZ46" s="166"/>
      <c r="FA46" s="166"/>
      <c r="FB46" s="166"/>
      <c r="FC46" s="166"/>
      <c r="FD46" s="166"/>
      <c r="FE46" s="166"/>
      <c r="FF46" s="166"/>
      <c r="FG46" s="166"/>
      <c r="FH46" s="166"/>
      <c r="FI46" s="166"/>
      <c r="FJ46" s="166"/>
      <c r="FK46" s="166"/>
      <c r="FL46" s="166"/>
      <c r="FM46" s="166"/>
      <c r="FN46" s="166"/>
      <c r="FO46" s="166"/>
      <c r="FP46" s="166"/>
      <c r="FQ46" s="166"/>
      <c r="FR46" s="166"/>
      <c r="FS46" s="166"/>
      <c r="FT46" s="166"/>
      <c r="FU46" s="166"/>
      <c r="FV46" s="166"/>
      <c r="FW46" s="166"/>
      <c r="FX46" s="166"/>
      <c r="FY46" s="166"/>
      <c r="FZ46" s="166"/>
      <c r="GA46" s="166"/>
      <c r="GB46" s="166"/>
      <c r="GC46" s="166"/>
      <c r="GD46" s="166"/>
      <c r="GE46" s="166"/>
      <c r="GF46" s="166"/>
      <c r="GG46" s="166"/>
      <c r="GH46" s="166"/>
      <c r="GI46" s="166"/>
      <c r="GJ46" s="166"/>
      <c r="GK46" s="166"/>
      <c r="GL46" s="166"/>
      <c r="GM46" s="166"/>
      <c r="GN46" s="166"/>
      <c r="GO46" s="166"/>
      <c r="GP46" s="166"/>
      <c r="GQ46" s="166"/>
      <c r="GR46" s="166"/>
      <c r="GS46" s="166"/>
      <c r="GT46" s="166"/>
      <c r="GU46" s="166"/>
      <c r="GV46" s="166"/>
      <c r="GW46" s="166"/>
      <c r="GX46" s="166"/>
      <c r="GY46" s="166"/>
      <c r="GZ46" s="166"/>
      <c r="HA46" s="166"/>
      <c r="HB46" s="166"/>
      <c r="HC46" s="166"/>
      <c r="HD46" s="166"/>
      <c r="HE46" s="166"/>
      <c r="HF46" s="166"/>
      <c r="HG46" s="166"/>
      <c r="HH46" s="166"/>
      <c r="HI46" s="166"/>
      <c r="HJ46" s="166"/>
      <c r="HK46" s="166"/>
      <c r="HL46" s="166"/>
      <c r="HM46" s="166"/>
      <c r="HN46" s="166"/>
      <c r="HO46" s="166"/>
      <c r="HP46" s="166"/>
      <c r="HQ46" s="166"/>
      <c r="HR46" s="166"/>
      <c r="HS46" s="166"/>
      <c r="HT46" s="166"/>
      <c r="HU46" s="166"/>
      <c r="HV46" s="166"/>
      <c r="HW46" s="166"/>
      <c r="HX46" s="166"/>
      <c r="HY46" s="166"/>
      <c r="HZ46" s="166"/>
      <c r="IA46" s="166"/>
      <c r="IB46" s="166"/>
      <c r="IC46" s="166"/>
      <c r="ID46" s="166"/>
      <c r="IE46" s="166"/>
      <c r="IF46" s="166"/>
      <c r="IG46" s="166"/>
      <c r="IH46" s="166"/>
      <c r="II46" s="166"/>
      <c r="IJ46" s="166"/>
      <c r="IK46" s="166"/>
      <c r="IL46" s="166"/>
      <c r="IM46" s="166"/>
      <c r="IN46" s="166"/>
      <c r="IO46" s="166"/>
      <c r="IP46" s="166"/>
      <c r="IQ46" s="166"/>
      <c r="IR46" s="166"/>
      <c r="IS46" s="166"/>
      <c r="IT46" s="166"/>
      <c r="IU46" s="166"/>
      <c r="IV46" s="166"/>
    </row>
    <row r="47" spans="1:256" ht="18.75" x14ac:dyDescent="0.3">
      <c r="E47" s="90"/>
      <c r="F47" s="91"/>
      <c r="K47" s="150"/>
      <c r="L47" s="146"/>
    </row>
    <row r="49" spans="1:3" ht="15" customHeight="1" x14ac:dyDescent="0.25">
      <c r="A49" s="62" t="s">
        <v>368</v>
      </c>
      <c r="B49" s="62"/>
      <c r="C49" s="62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6"/>
  <sheetViews>
    <sheetView view="pageBreakPreview" topLeftCell="A82" zoomScaleNormal="90" zoomScaleSheetLayoutView="100" workbookViewId="0">
      <selection activeCell="B89" sqref="B89:G90"/>
    </sheetView>
  </sheetViews>
  <sheetFormatPr defaultColWidth="45.28515625" defaultRowHeight="15" x14ac:dyDescent="0.25"/>
  <cols>
    <col min="1" max="1" width="3.85546875" style="15" customWidth="1"/>
    <col min="2" max="2" width="40.710937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4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49" t="s">
        <v>513</v>
      </c>
      <c r="D1" s="549"/>
      <c r="E1" s="549"/>
      <c r="F1" s="549"/>
      <c r="G1" s="549"/>
      <c r="H1" s="549"/>
    </row>
    <row r="2" spans="1:16" x14ac:dyDescent="0.25">
      <c r="C2" s="549" t="s">
        <v>0</v>
      </c>
      <c r="D2" s="549"/>
      <c r="E2" s="549"/>
      <c r="F2" s="549"/>
      <c r="G2" s="549"/>
      <c r="H2" s="549"/>
    </row>
    <row r="3" spans="1:16" x14ac:dyDescent="0.25">
      <c r="C3" s="549" t="s">
        <v>116</v>
      </c>
      <c r="D3" s="549"/>
      <c r="E3" s="549"/>
      <c r="F3" s="549"/>
      <c r="G3" s="549"/>
      <c r="H3" s="549"/>
    </row>
    <row r="4" spans="1:16" x14ac:dyDescent="0.25">
      <c r="C4" s="549" t="s">
        <v>2</v>
      </c>
      <c r="D4" s="549"/>
      <c r="E4" s="549"/>
      <c r="F4" s="549"/>
      <c r="G4" s="549"/>
      <c r="H4" s="549"/>
    </row>
    <row r="5" spans="1:16" x14ac:dyDescent="0.25">
      <c r="C5" s="549" t="s">
        <v>530</v>
      </c>
      <c r="D5" s="533"/>
      <c r="E5" s="533"/>
      <c r="F5" s="533"/>
      <c r="G5" s="533"/>
      <c r="H5" s="533"/>
    </row>
    <row r="6" spans="1:16" x14ac:dyDescent="0.25">
      <c r="C6" s="549" t="s">
        <v>481</v>
      </c>
      <c r="D6" s="549"/>
      <c r="E6" s="549"/>
      <c r="F6" s="549"/>
      <c r="G6" s="549"/>
      <c r="H6" s="549"/>
    </row>
    <row r="7" spans="1:16" x14ac:dyDescent="0.25">
      <c r="C7" s="549" t="s">
        <v>0</v>
      </c>
      <c r="D7" s="549"/>
      <c r="E7" s="549"/>
      <c r="F7" s="549"/>
      <c r="G7" s="549"/>
      <c r="H7" s="549"/>
    </row>
    <row r="8" spans="1:16" x14ac:dyDescent="0.25">
      <c r="C8" s="549" t="s">
        <v>116</v>
      </c>
      <c r="D8" s="549"/>
      <c r="E8" s="549"/>
      <c r="F8" s="549"/>
      <c r="G8" s="549"/>
      <c r="H8" s="549"/>
    </row>
    <row r="9" spans="1:16" x14ac:dyDescent="0.25">
      <c r="C9" s="549" t="s">
        <v>2</v>
      </c>
      <c r="D9" s="549"/>
      <c r="E9" s="549"/>
      <c r="F9" s="549"/>
      <c r="G9" s="549"/>
      <c r="H9" s="549"/>
    </row>
    <row r="10" spans="1:16" x14ac:dyDescent="0.25">
      <c r="C10" s="549" t="s">
        <v>482</v>
      </c>
      <c r="D10" s="549"/>
      <c r="E10" s="549"/>
      <c r="F10" s="549"/>
      <c r="G10" s="549"/>
      <c r="H10" s="549"/>
    </row>
    <row r="11" spans="1:16" x14ac:dyDescent="0.25">
      <c r="C11" s="549"/>
      <c r="D11" s="549"/>
      <c r="E11" s="549"/>
      <c r="F11" s="549"/>
      <c r="G11" s="549"/>
      <c r="H11" s="549"/>
    </row>
    <row r="12" spans="1:16" ht="52.5" customHeight="1" x14ac:dyDescent="0.25">
      <c r="A12" s="550" t="s">
        <v>369</v>
      </c>
      <c r="B12" s="550"/>
      <c r="C12" s="550"/>
      <c r="D12" s="550"/>
      <c r="E12" s="550"/>
      <c r="F12" s="550"/>
      <c r="G12" s="550"/>
      <c r="H12" s="550"/>
    </row>
    <row r="13" spans="1:16" x14ac:dyDescent="0.25">
      <c r="H13" s="17" t="s">
        <v>57</v>
      </c>
    </row>
    <row r="14" spans="1:16" ht="42" customHeight="1" x14ac:dyDescent="0.25">
      <c r="A14" s="18" t="s">
        <v>58</v>
      </c>
      <c r="B14" s="18" t="s">
        <v>4</v>
      </c>
      <c r="C14" s="541" t="s">
        <v>32</v>
      </c>
      <c r="D14" s="542"/>
      <c r="E14" s="542"/>
      <c r="F14" s="543"/>
      <c r="G14" s="137" t="s">
        <v>33</v>
      </c>
      <c r="H14" s="96" t="s">
        <v>147</v>
      </c>
      <c r="I14" s="44" t="s">
        <v>120</v>
      </c>
      <c r="J14" s="44" t="s">
        <v>119</v>
      </c>
    </row>
    <row r="15" spans="1:16" x14ac:dyDescent="0.25">
      <c r="A15" s="19">
        <v>1</v>
      </c>
      <c r="B15" s="19">
        <v>2</v>
      </c>
      <c r="C15" s="544">
        <v>6</v>
      </c>
      <c r="D15" s="545"/>
      <c r="E15" s="545"/>
      <c r="F15" s="546"/>
      <c r="G15" s="138">
        <v>7</v>
      </c>
      <c r="H15" s="19">
        <v>8</v>
      </c>
    </row>
    <row r="16" spans="1:16" x14ac:dyDescent="0.25">
      <c r="A16" s="20"/>
      <c r="B16" s="120" t="s">
        <v>61</v>
      </c>
      <c r="C16" s="128"/>
      <c r="D16" s="128"/>
      <c r="E16" s="128"/>
      <c r="F16" s="128"/>
      <c r="G16" s="20"/>
      <c r="H16" s="242">
        <f>H21+H25+H33+H41+H51+H55+H63+H74+H79+H91+H95+H105+H108+H111+H114+H117+H119+H127+H123+H59+H70+H17+H46</f>
        <v>28432.999999999996</v>
      </c>
      <c r="K16" s="396"/>
      <c r="L16" s="32"/>
      <c r="P16" s="32"/>
    </row>
    <row r="17" spans="1:11" s="24" customFormat="1" ht="28.5" x14ac:dyDescent="0.2">
      <c r="A17" s="23"/>
      <c r="B17" s="125" t="s">
        <v>117</v>
      </c>
      <c r="C17" s="112" t="s">
        <v>24</v>
      </c>
      <c r="D17" s="112" t="s">
        <v>64</v>
      </c>
      <c r="E17" s="112" t="s">
        <v>23</v>
      </c>
      <c r="F17" s="112" t="s">
        <v>127</v>
      </c>
      <c r="G17" s="112"/>
      <c r="H17" s="113">
        <f>H18</f>
        <v>0</v>
      </c>
      <c r="J17" s="33"/>
      <c r="K17" s="395"/>
    </row>
    <row r="18" spans="1:11" s="24" customFormat="1" x14ac:dyDescent="0.25">
      <c r="A18" s="25"/>
      <c r="B18" s="124" t="s">
        <v>100</v>
      </c>
      <c r="C18" s="26" t="s">
        <v>24</v>
      </c>
      <c r="D18" s="26" t="s">
        <v>73</v>
      </c>
      <c r="E18" s="26" t="s">
        <v>23</v>
      </c>
      <c r="F18" s="26" t="s">
        <v>127</v>
      </c>
      <c r="G18" s="26"/>
      <c r="H18" s="35">
        <f>H19</f>
        <v>0</v>
      </c>
      <c r="K18" s="395"/>
    </row>
    <row r="19" spans="1:11" s="24" customFormat="1" ht="45" x14ac:dyDescent="0.25">
      <c r="A19" s="25"/>
      <c r="B19" s="124" t="s">
        <v>101</v>
      </c>
      <c r="C19" s="26" t="s">
        <v>24</v>
      </c>
      <c r="D19" s="26" t="s">
        <v>73</v>
      </c>
      <c r="E19" s="26" t="s">
        <v>23</v>
      </c>
      <c r="F19" s="26" t="s">
        <v>126</v>
      </c>
      <c r="G19" s="26"/>
      <c r="H19" s="35">
        <f>H20</f>
        <v>0</v>
      </c>
      <c r="K19" s="395"/>
    </row>
    <row r="20" spans="1:11" s="24" customFormat="1" ht="30" x14ac:dyDescent="0.25">
      <c r="A20" s="25"/>
      <c r="B20" s="486" t="s">
        <v>78</v>
      </c>
      <c r="C20" s="454" t="s">
        <v>24</v>
      </c>
      <c r="D20" s="454" t="s">
        <v>73</v>
      </c>
      <c r="E20" s="454" t="s">
        <v>23</v>
      </c>
      <c r="F20" s="454" t="s">
        <v>126</v>
      </c>
      <c r="G20" s="454" t="s">
        <v>79</v>
      </c>
      <c r="H20" s="464">
        <v>0</v>
      </c>
      <c r="K20" s="395"/>
    </row>
    <row r="21" spans="1:11" s="24" customFormat="1" ht="72.75" customHeight="1" x14ac:dyDescent="0.2">
      <c r="A21" s="23"/>
      <c r="B21" s="125" t="s">
        <v>497</v>
      </c>
      <c r="C21" s="112" t="s">
        <v>25</v>
      </c>
      <c r="D21" s="112" t="s">
        <v>64</v>
      </c>
      <c r="E21" s="112" t="s">
        <v>23</v>
      </c>
      <c r="F21" s="112" t="s">
        <v>127</v>
      </c>
      <c r="G21" s="112"/>
      <c r="H21" s="113">
        <f>H24</f>
        <v>5446.6</v>
      </c>
      <c r="K21" s="395"/>
    </row>
    <row r="22" spans="1:11" ht="30" x14ac:dyDescent="0.25">
      <c r="A22" s="25"/>
      <c r="B22" s="122" t="str">
        <f>прил._7!B96</f>
        <v>Дорожная деятельность в отношении автомобильных дорог местного значения</v>
      </c>
      <c r="C22" s="26" t="s">
        <v>25</v>
      </c>
      <c r="D22" s="26" t="s">
        <v>73</v>
      </c>
      <c r="E22" s="26" t="s">
        <v>23</v>
      </c>
      <c r="F22" s="26" t="s">
        <v>127</v>
      </c>
      <c r="G22" s="26"/>
      <c r="H22" s="35">
        <f>H23</f>
        <v>5446.6</v>
      </c>
      <c r="K22" s="390"/>
    </row>
    <row r="23" spans="1:11" ht="45" x14ac:dyDescent="0.25">
      <c r="A23" s="25"/>
      <c r="B23" s="124" t="str">
        <f>прил._7!B97</f>
        <v>Подпрограмма "Мероприятия, финансируемые за счет средств дорожного фонда"</v>
      </c>
      <c r="C23" s="26" t="s">
        <v>25</v>
      </c>
      <c r="D23" s="26" t="s">
        <v>73</v>
      </c>
      <c r="E23" s="26" t="s">
        <v>23</v>
      </c>
      <c r="F23" s="26" t="s">
        <v>128</v>
      </c>
      <c r="G23" s="26"/>
      <c r="H23" s="35">
        <f>H24</f>
        <v>5446.6</v>
      </c>
      <c r="K23" s="390"/>
    </row>
    <row r="24" spans="1:11" s="31" customFormat="1" ht="30" x14ac:dyDescent="0.25">
      <c r="A24" s="407"/>
      <c r="B24" s="445" t="s">
        <v>78</v>
      </c>
      <c r="C24" s="350" t="s">
        <v>25</v>
      </c>
      <c r="D24" s="350" t="s">
        <v>73</v>
      </c>
      <c r="E24" s="350" t="s">
        <v>23</v>
      </c>
      <c r="F24" s="350" t="s">
        <v>128</v>
      </c>
      <c r="G24" s="350" t="s">
        <v>79</v>
      </c>
      <c r="H24" s="405">
        <v>5446.6</v>
      </c>
      <c r="I24" s="390"/>
      <c r="J24" s="390"/>
      <c r="K24" s="390"/>
    </row>
    <row r="25" spans="1:11" s="31" customFormat="1" ht="71.25" x14ac:dyDescent="0.25">
      <c r="A25" s="23"/>
      <c r="B25" s="125" t="str">
        <f>прил._7!B79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5" s="112" t="s">
        <v>30</v>
      </c>
      <c r="D25" s="112" t="s">
        <v>64</v>
      </c>
      <c r="E25" s="112" t="s">
        <v>23</v>
      </c>
      <c r="F25" s="112" t="s">
        <v>127</v>
      </c>
      <c r="G25" s="112"/>
      <c r="H25" s="113">
        <f>H26+H32</f>
        <v>64.599999999999994</v>
      </c>
      <c r="K25" s="390"/>
    </row>
    <row r="26" spans="1:11" s="31" customFormat="1" ht="60" x14ac:dyDescent="0.25">
      <c r="A26" s="25"/>
      <c r="B26" s="124" t="s">
        <v>170</v>
      </c>
      <c r="C26" s="26" t="s">
        <v>30</v>
      </c>
      <c r="D26" s="26" t="s">
        <v>73</v>
      </c>
      <c r="E26" s="26" t="s">
        <v>23</v>
      </c>
      <c r="F26" s="26" t="s">
        <v>127</v>
      </c>
      <c r="G26" s="26"/>
      <c r="H26" s="35">
        <f>H27</f>
        <v>44.6</v>
      </c>
      <c r="K26" s="390"/>
    </row>
    <row r="27" spans="1:11" ht="94.5" customHeight="1" x14ac:dyDescent="0.25">
      <c r="A27" s="25"/>
      <c r="B27" s="123" t="s">
        <v>517</v>
      </c>
      <c r="C27" s="26" t="s">
        <v>30</v>
      </c>
      <c r="D27" s="26" t="s">
        <v>73</v>
      </c>
      <c r="E27" s="26" t="s">
        <v>23</v>
      </c>
      <c r="F27" s="26" t="s">
        <v>143</v>
      </c>
      <c r="G27" s="26"/>
      <c r="H27" s="35">
        <f>H29+H28</f>
        <v>44.6</v>
      </c>
      <c r="K27" s="390"/>
    </row>
    <row r="28" spans="1:11" ht="90" x14ac:dyDescent="0.25">
      <c r="A28" s="25"/>
      <c r="B28" s="452" t="s">
        <v>74</v>
      </c>
      <c r="C28" s="454" t="s">
        <v>30</v>
      </c>
      <c r="D28" s="454" t="s">
        <v>73</v>
      </c>
      <c r="E28" s="454" t="s">
        <v>23</v>
      </c>
      <c r="F28" s="454" t="s">
        <v>143</v>
      </c>
      <c r="G28" s="454" t="s">
        <v>75</v>
      </c>
      <c r="H28" s="464">
        <f>прил._7!K82</f>
        <v>34.6</v>
      </c>
      <c r="K28" s="390"/>
    </row>
    <row r="29" spans="1:11" ht="30" x14ac:dyDescent="0.25">
      <c r="A29" s="25"/>
      <c r="B29" s="22" t="s">
        <v>78</v>
      </c>
      <c r="C29" s="26" t="s">
        <v>30</v>
      </c>
      <c r="D29" s="26" t="s">
        <v>73</v>
      </c>
      <c r="E29" s="26"/>
      <c r="F29" s="26" t="s">
        <v>143</v>
      </c>
      <c r="G29" s="26" t="s">
        <v>79</v>
      </c>
      <c r="H29" s="35">
        <v>10</v>
      </c>
      <c r="K29" s="390"/>
    </row>
    <row r="30" spans="1:11" ht="30" x14ac:dyDescent="0.25">
      <c r="A30" s="25"/>
      <c r="B30" s="122" t="s">
        <v>91</v>
      </c>
      <c r="C30" s="26" t="s">
        <v>30</v>
      </c>
      <c r="D30" s="26" t="s">
        <v>86</v>
      </c>
      <c r="E30" s="26" t="s">
        <v>23</v>
      </c>
      <c r="F30" s="26" t="s">
        <v>127</v>
      </c>
      <c r="G30" s="26"/>
      <c r="H30" s="35">
        <v>20</v>
      </c>
      <c r="K30" s="390"/>
    </row>
    <row r="31" spans="1:11" ht="30" x14ac:dyDescent="0.25">
      <c r="A31" s="25"/>
      <c r="B31" s="122" t="str">
        <f>прил._7!B87</f>
        <v>Подпрограмма "Поддержка и развитие Кубанского казачества"</v>
      </c>
      <c r="C31" s="26" t="s">
        <v>30</v>
      </c>
      <c r="D31" s="26" t="s">
        <v>86</v>
      </c>
      <c r="E31" s="26" t="s">
        <v>23</v>
      </c>
      <c r="F31" s="26" t="s">
        <v>144</v>
      </c>
      <c r="G31" s="26"/>
      <c r="H31" s="35">
        <v>20</v>
      </c>
      <c r="K31" s="390"/>
    </row>
    <row r="32" spans="1:11" ht="45" x14ac:dyDescent="0.25">
      <c r="A32" s="25"/>
      <c r="B32" s="282" t="s">
        <v>106</v>
      </c>
      <c r="C32" s="26" t="s">
        <v>30</v>
      </c>
      <c r="D32" s="26" t="s">
        <v>86</v>
      </c>
      <c r="E32" s="26" t="s">
        <v>23</v>
      </c>
      <c r="F32" s="26" t="s">
        <v>144</v>
      </c>
      <c r="G32" s="26" t="s">
        <v>107</v>
      </c>
      <c r="H32" s="35">
        <f>прил._7!K88</f>
        <v>20</v>
      </c>
      <c r="K32" s="390"/>
    </row>
    <row r="33" spans="1:11" ht="57" x14ac:dyDescent="0.25">
      <c r="A33" s="23"/>
      <c r="B33" s="125" t="str">
        <f>прил._7!B136</f>
        <v>Муниципальная программа "Развитие культуры на 2018-2020 годы  в Новодмитриевском сельском поселении"</v>
      </c>
      <c r="C33" s="112" t="s">
        <v>28</v>
      </c>
      <c r="D33" s="112" t="s">
        <v>64</v>
      </c>
      <c r="E33" s="112" t="s">
        <v>23</v>
      </c>
      <c r="F33" s="112" t="s">
        <v>127</v>
      </c>
      <c r="G33" s="112"/>
      <c r="H33" s="113">
        <f>H34</f>
        <v>5115.8</v>
      </c>
      <c r="K33" s="390"/>
    </row>
    <row r="34" spans="1:11" ht="15.75" x14ac:dyDescent="0.25">
      <c r="A34" s="25"/>
      <c r="B34" s="140" t="s">
        <v>151</v>
      </c>
      <c r="C34" s="26" t="s">
        <v>28</v>
      </c>
      <c r="D34" s="26" t="s">
        <v>73</v>
      </c>
      <c r="E34" s="26" t="s">
        <v>23</v>
      </c>
      <c r="F34" s="26" t="s">
        <v>127</v>
      </c>
      <c r="G34" s="26"/>
      <c r="H34" s="35">
        <f>H35+H40</f>
        <v>5115.8</v>
      </c>
      <c r="K34" s="390"/>
    </row>
    <row r="35" spans="1:11" ht="31.5" x14ac:dyDescent="0.25">
      <c r="A35" s="29"/>
      <c r="B35" s="140" t="s">
        <v>108</v>
      </c>
      <c r="C35" s="26" t="s">
        <v>28</v>
      </c>
      <c r="D35" s="26" t="s">
        <v>73</v>
      </c>
      <c r="E35" s="26" t="s">
        <v>30</v>
      </c>
      <c r="F35" s="26" t="s">
        <v>127</v>
      </c>
      <c r="G35" s="26"/>
      <c r="H35" s="35">
        <f>H37</f>
        <v>5086.2</v>
      </c>
      <c r="K35" s="390"/>
    </row>
    <row r="36" spans="1:11" ht="47.25" x14ac:dyDescent="0.25">
      <c r="A36" s="29"/>
      <c r="B36" s="140" t="str">
        <f>прил._7!B139</f>
        <v>Подпрограмма "Расходы на обеспечение деятельности (оказание услуг) муниципальных учреждений"</v>
      </c>
      <c r="C36" s="26" t="s">
        <v>28</v>
      </c>
      <c r="D36" s="26" t="s">
        <v>73</v>
      </c>
      <c r="E36" s="26" t="s">
        <v>30</v>
      </c>
      <c r="F36" s="26" t="s">
        <v>129</v>
      </c>
      <c r="G36" s="26"/>
      <c r="H36" s="35">
        <f>H37</f>
        <v>5086.2</v>
      </c>
      <c r="K36" s="390"/>
    </row>
    <row r="37" spans="1:11" ht="47.25" x14ac:dyDescent="0.25">
      <c r="A37" s="29"/>
      <c r="B37" s="511" t="s">
        <v>149</v>
      </c>
      <c r="C37" s="454" t="s">
        <v>28</v>
      </c>
      <c r="D37" s="454" t="s">
        <v>73</v>
      </c>
      <c r="E37" s="454" t="s">
        <v>30</v>
      </c>
      <c r="F37" s="454" t="s">
        <v>129</v>
      </c>
      <c r="G37" s="454" t="s">
        <v>107</v>
      </c>
      <c r="H37" s="464">
        <v>5086.2</v>
      </c>
      <c r="K37" s="390"/>
    </row>
    <row r="38" spans="1:11" ht="31.5" x14ac:dyDescent="0.25">
      <c r="A38" s="29"/>
      <c r="B38" s="473" t="s">
        <v>494</v>
      </c>
      <c r="C38" s="350" t="s">
        <v>28</v>
      </c>
      <c r="D38" s="350" t="s">
        <v>73</v>
      </c>
      <c r="E38" s="350" t="s">
        <v>31</v>
      </c>
      <c r="F38" s="350" t="s">
        <v>127</v>
      </c>
      <c r="G38" s="350"/>
      <c r="H38" s="405">
        <f>H40</f>
        <v>29.6</v>
      </c>
      <c r="K38" s="390"/>
    </row>
    <row r="39" spans="1:11" ht="31.5" x14ac:dyDescent="0.25">
      <c r="A39" s="29"/>
      <c r="B39" s="473" t="s">
        <v>495</v>
      </c>
      <c r="C39" s="350" t="s">
        <v>28</v>
      </c>
      <c r="D39" s="350" t="s">
        <v>73</v>
      </c>
      <c r="E39" s="350" t="s">
        <v>31</v>
      </c>
      <c r="F39" s="350" t="s">
        <v>496</v>
      </c>
      <c r="G39" s="350"/>
      <c r="H39" s="405">
        <f>H40</f>
        <v>29.6</v>
      </c>
      <c r="K39" s="390"/>
    </row>
    <row r="40" spans="1:11" ht="47.25" x14ac:dyDescent="0.25">
      <c r="A40" s="29"/>
      <c r="B40" s="474" t="s">
        <v>78</v>
      </c>
      <c r="C40" s="350" t="s">
        <v>28</v>
      </c>
      <c r="D40" s="350" t="s">
        <v>73</v>
      </c>
      <c r="E40" s="350" t="s">
        <v>31</v>
      </c>
      <c r="F40" s="350" t="s">
        <v>496</v>
      </c>
      <c r="G40" s="350" t="s">
        <v>79</v>
      </c>
      <c r="H40" s="405">
        <v>29.6</v>
      </c>
      <c r="K40" s="390"/>
    </row>
    <row r="41" spans="1:11" ht="57" x14ac:dyDescent="0.25">
      <c r="A41" s="25"/>
      <c r="B41" s="125" t="str">
        <f>прил._7!B157</f>
        <v>Муниципальная программа "Развитие физической культуры и спорта в Новодмитриевском сельском поселении Северского района</v>
      </c>
      <c r="C41" s="112" t="s">
        <v>31</v>
      </c>
      <c r="D41" s="112" t="s">
        <v>73</v>
      </c>
      <c r="E41" s="112" t="s">
        <v>26</v>
      </c>
      <c r="F41" s="112" t="s">
        <v>127</v>
      </c>
      <c r="G41" s="112"/>
      <c r="H41" s="113">
        <f>H45</f>
        <v>122.4</v>
      </c>
      <c r="K41" s="390"/>
    </row>
    <row r="42" spans="1:11" x14ac:dyDescent="0.25">
      <c r="A42" s="25"/>
      <c r="B42" s="22"/>
      <c r="C42" s="26"/>
      <c r="D42" s="26"/>
      <c r="E42" s="26"/>
      <c r="F42" s="26"/>
      <c r="G42" s="26"/>
      <c r="H42" s="35"/>
      <c r="K42" s="390"/>
    </row>
    <row r="43" spans="1:11" ht="30" x14ac:dyDescent="0.25">
      <c r="A43" s="25"/>
      <c r="B43" s="22" t="s">
        <v>113</v>
      </c>
      <c r="C43" s="26" t="s">
        <v>31</v>
      </c>
      <c r="D43" s="26" t="s">
        <v>73</v>
      </c>
      <c r="E43" s="26" t="s">
        <v>26</v>
      </c>
      <c r="F43" s="26" t="s">
        <v>127</v>
      </c>
      <c r="G43" s="26"/>
      <c r="H43" s="35">
        <f>H45</f>
        <v>122.4</v>
      </c>
      <c r="K43" s="390"/>
    </row>
    <row r="44" spans="1:11" ht="30" x14ac:dyDescent="0.25">
      <c r="A44" s="25"/>
      <c r="B44" s="22" t="s">
        <v>113</v>
      </c>
      <c r="C44" s="26" t="s">
        <v>31</v>
      </c>
      <c r="D44" s="26" t="s">
        <v>73</v>
      </c>
      <c r="E44" s="26" t="s">
        <v>26</v>
      </c>
      <c r="F44" s="26" t="s">
        <v>130</v>
      </c>
      <c r="G44" s="26"/>
      <c r="H44" s="35">
        <f>H45</f>
        <v>122.4</v>
      </c>
      <c r="K44" s="390"/>
    </row>
    <row r="45" spans="1:11" ht="90" x14ac:dyDescent="0.25">
      <c r="A45" s="25"/>
      <c r="B45" s="488" t="s">
        <v>74</v>
      </c>
      <c r="C45" s="454" t="s">
        <v>31</v>
      </c>
      <c r="D45" s="454" t="s">
        <v>73</v>
      </c>
      <c r="E45" s="454" t="s">
        <v>26</v>
      </c>
      <c r="F45" s="454" t="s">
        <v>130</v>
      </c>
      <c r="G45" s="454" t="s">
        <v>75</v>
      </c>
      <c r="H45" s="464">
        <f>прил._7!K160</f>
        <v>122.4</v>
      </c>
      <c r="K45" s="390"/>
    </row>
    <row r="46" spans="1:11" ht="57" x14ac:dyDescent="0.25">
      <c r="A46" s="25"/>
      <c r="B46" s="459" t="s">
        <v>519</v>
      </c>
      <c r="C46" s="112" t="s">
        <v>95</v>
      </c>
      <c r="D46" s="112" t="s">
        <v>64</v>
      </c>
      <c r="E46" s="112" t="s">
        <v>23</v>
      </c>
      <c r="F46" s="112" t="s">
        <v>127</v>
      </c>
      <c r="G46" s="112"/>
      <c r="H46" s="113">
        <f>H50</f>
        <v>9.6999999999999993</v>
      </c>
      <c r="K46" s="390"/>
    </row>
    <row r="47" spans="1:11" ht="30" x14ac:dyDescent="0.25">
      <c r="A47" s="25"/>
      <c r="B47" s="460" t="s">
        <v>492</v>
      </c>
      <c r="C47" s="284" t="s">
        <v>95</v>
      </c>
      <c r="D47" s="284" t="s">
        <v>73</v>
      </c>
      <c r="E47" s="284" t="s">
        <v>23</v>
      </c>
      <c r="F47" s="284" t="s">
        <v>127</v>
      </c>
      <c r="G47" s="26"/>
      <c r="H47" s="35">
        <f>[1]прил._3!K126</f>
        <v>9.6999999999999993</v>
      </c>
      <c r="K47" s="390"/>
    </row>
    <row r="48" spans="1:11" ht="45" x14ac:dyDescent="0.25">
      <c r="A48" s="25"/>
      <c r="B48" s="460" t="s">
        <v>520</v>
      </c>
      <c r="C48" s="284" t="s">
        <v>95</v>
      </c>
      <c r="D48" s="284" t="s">
        <v>73</v>
      </c>
      <c r="E48" s="284" t="s">
        <v>22</v>
      </c>
      <c r="F48" s="284" t="s">
        <v>127</v>
      </c>
      <c r="G48" s="26"/>
      <c r="H48" s="35">
        <f>[1]прил._3!K127</f>
        <v>9.6999999999999993</v>
      </c>
      <c r="K48" s="390"/>
    </row>
    <row r="49" spans="1:11" ht="30" x14ac:dyDescent="0.25">
      <c r="A49" s="25"/>
      <c r="B49" s="460" t="s">
        <v>493</v>
      </c>
      <c r="C49" s="284" t="s">
        <v>95</v>
      </c>
      <c r="D49" s="284" t="s">
        <v>73</v>
      </c>
      <c r="E49" s="284" t="s">
        <v>22</v>
      </c>
      <c r="F49" s="284" t="s">
        <v>131</v>
      </c>
      <c r="G49" s="26"/>
      <c r="H49" s="35">
        <f>[1]прил._3!K127</f>
        <v>9.6999999999999993</v>
      </c>
      <c r="K49" s="390"/>
    </row>
    <row r="50" spans="1:11" ht="30" x14ac:dyDescent="0.25">
      <c r="A50" s="25"/>
      <c r="B50" s="446" t="s">
        <v>78</v>
      </c>
      <c r="C50" s="350" t="s">
        <v>95</v>
      </c>
      <c r="D50" s="350" t="s">
        <v>73</v>
      </c>
      <c r="E50" s="350" t="s">
        <v>22</v>
      </c>
      <c r="F50" s="350" t="s">
        <v>131</v>
      </c>
      <c r="G50" s="350" t="s">
        <v>79</v>
      </c>
      <c r="H50" s="405">
        <f>[1]прил._3!K128</f>
        <v>9.6999999999999993</v>
      </c>
      <c r="K50" s="390"/>
    </row>
    <row r="51" spans="1:11" ht="71.25" x14ac:dyDescent="0.25">
      <c r="A51" s="29"/>
      <c r="B51" s="125" t="str">
        <f>прил._7!B60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1" s="112" t="s">
        <v>41</v>
      </c>
      <c r="D51" s="112" t="s">
        <v>64</v>
      </c>
      <c r="E51" s="112" t="s">
        <v>23</v>
      </c>
      <c r="F51" s="112" t="s">
        <v>127</v>
      </c>
      <c r="G51" s="115"/>
      <c r="H51" s="113">
        <f>H52</f>
        <v>14.4</v>
      </c>
      <c r="K51" s="390"/>
    </row>
    <row r="52" spans="1:11" ht="30" x14ac:dyDescent="0.25">
      <c r="A52" s="29"/>
      <c r="B52" s="124" t="s">
        <v>88</v>
      </c>
      <c r="C52" s="26" t="s">
        <v>41</v>
      </c>
      <c r="D52" s="26" t="s">
        <v>73</v>
      </c>
      <c r="E52" s="26" t="s">
        <v>23</v>
      </c>
      <c r="F52" s="26" t="s">
        <v>127</v>
      </c>
      <c r="G52" s="30"/>
      <c r="H52" s="35">
        <f>H53</f>
        <v>14.4</v>
      </c>
      <c r="K52" s="390"/>
    </row>
    <row r="53" spans="1:11" ht="30" x14ac:dyDescent="0.25">
      <c r="A53" s="29"/>
      <c r="B53" s="124" t="s">
        <v>89</v>
      </c>
      <c r="C53" s="26" t="s">
        <v>41</v>
      </c>
      <c r="D53" s="26" t="s">
        <v>73</v>
      </c>
      <c r="E53" s="26" t="s">
        <v>23</v>
      </c>
      <c r="F53" s="26" t="s">
        <v>132</v>
      </c>
      <c r="G53" s="30"/>
      <c r="H53" s="35">
        <f>H54</f>
        <v>14.4</v>
      </c>
      <c r="K53" s="390"/>
    </row>
    <row r="54" spans="1:11" ht="30" x14ac:dyDescent="0.25">
      <c r="A54" s="29"/>
      <c r="B54" s="123" t="s">
        <v>110</v>
      </c>
      <c r="C54" s="26" t="s">
        <v>41</v>
      </c>
      <c r="D54" s="26" t="s">
        <v>73</v>
      </c>
      <c r="E54" s="26" t="s">
        <v>23</v>
      </c>
      <c r="F54" s="26" t="s">
        <v>132</v>
      </c>
      <c r="G54" s="30" t="s">
        <v>111</v>
      </c>
      <c r="H54" s="35">
        <v>14.4</v>
      </c>
      <c r="K54" s="390"/>
    </row>
    <row r="55" spans="1:11" ht="85.5" x14ac:dyDescent="0.25">
      <c r="A55" s="29"/>
      <c r="B55" s="164" t="s">
        <v>157</v>
      </c>
      <c r="C55" s="67" t="s">
        <v>39</v>
      </c>
      <c r="D55" s="67" t="s">
        <v>64</v>
      </c>
      <c r="E55" s="67" t="s">
        <v>23</v>
      </c>
      <c r="F55" s="67" t="s">
        <v>127</v>
      </c>
      <c r="G55" s="165"/>
      <c r="H55" s="113">
        <f>H58</f>
        <v>20</v>
      </c>
      <c r="K55" s="390"/>
    </row>
    <row r="56" spans="1:11" ht="30" x14ac:dyDescent="0.25">
      <c r="A56" s="29"/>
      <c r="B56" s="163" t="s">
        <v>158</v>
      </c>
      <c r="C56" s="39" t="s">
        <v>39</v>
      </c>
      <c r="D56" s="39" t="s">
        <v>73</v>
      </c>
      <c r="E56" s="39" t="s">
        <v>23</v>
      </c>
      <c r="F56" s="39" t="s">
        <v>127</v>
      </c>
      <c r="G56" s="141"/>
      <c r="H56" s="35">
        <f>H57</f>
        <v>20</v>
      </c>
      <c r="K56" s="390"/>
    </row>
    <row r="57" spans="1:11" ht="30" x14ac:dyDescent="0.25">
      <c r="A57" s="29"/>
      <c r="B57" s="163" t="s">
        <v>158</v>
      </c>
      <c r="C57" s="39" t="s">
        <v>39</v>
      </c>
      <c r="D57" s="39" t="s">
        <v>73</v>
      </c>
      <c r="E57" s="39" t="s">
        <v>23</v>
      </c>
      <c r="F57" s="39" t="s">
        <v>150</v>
      </c>
      <c r="G57" s="141"/>
      <c r="H57" s="35">
        <f>H58</f>
        <v>20</v>
      </c>
      <c r="K57" s="390"/>
    </row>
    <row r="58" spans="1:11" ht="45" x14ac:dyDescent="0.25">
      <c r="A58" s="29"/>
      <c r="B58" s="163" t="s">
        <v>106</v>
      </c>
      <c r="C58" s="39" t="s">
        <v>39</v>
      </c>
      <c r="D58" s="39" t="s">
        <v>73</v>
      </c>
      <c r="E58" s="39" t="s">
        <v>23</v>
      </c>
      <c r="F58" s="39" t="s">
        <v>150</v>
      </c>
      <c r="G58" s="141" t="s">
        <v>107</v>
      </c>
      <c r="H58" s="35">
        <v>20</v>
      </c>
      <c r="K58" s="390"/>
    </row>
    <row r="59" spans="1:11" ht="85.5" x14ac:dyDescent="0.25">
      <c r="A59" s="29"/>
      <c r="B59" s="404" t="s">
        <v>235</v>
      </c>
      <c r="C59" s="67" t="s">
        <v>40</v>
      </c>
      <c r="D59" s="67" t="s">
        <v>64</v>
      </c>
      <c r="E59" s="67" t="s">
        <v>23</v>
      </c>
      <c r="F59" s="67" t="s">
        <v>127</v>
      </c>
      <c r="G59" s="30"/>
      <c r="H59" s="113">
        <f>H60</f>
        <v>204.5</v>
      </c>
      <c r="K59" s="390"/>
    </row>
    <row r="60" spans="1:11" ht="30" x14ac:dyDescent="0.25">
      <c r="A60" s="29"/>
      <c r="B60" s="160" t="s">
        <v>189</v>
      </c>
      <c r="C60" s="284" t="s">
        <v>40</v>
      </c>
      <c r="D60" s="284" t="s">
        <v>73</v>
      </c>
      <c r="E60" s="284" t="s">
        <v>23</v>
      </c>
      <c r="F60" s="284" t="s">
        <v>127</v>
      </c>
      <c r="G60" s="82"/>
      <c r="H60" s="240">
        <f>H61</f>
        <v>204.5</v>
      </c>
      <c r="K60" s="390"/>
    </row>
    <row r="61" spans="1:11" ht="60" x14ac:dyDescent="0.25">
      <c r="A61" s="29"/>
      <c r="B61" s="406" t="s">
        <v>191</v>
      </c>
      <c r="C61" s="284" t="s">
        <v>40</v>
      </c>
      <c r="D61" s="284" t="s">
        <v>73</v>
      </c>
      <c r="E61" s="284" t="s">
        <v>23</v>
      </c>
      <c r="F61" s="284" t="s">
        <v>190</v>
      </c>
      <c r="G61" s="82"/>
      <c r="H61" s="240">
        <f>H62</f>
        <v>204.5</v>
      </c>
      <c r="K61" s="390"/>
    </row>
    <row r="62" spans="1:11" ht="30" x14ac:dyDescent="0.25">
      <c r="A62" s="407"/>
      <c r="B62" s="489" t="s">
        <v>78</v>
      </c>
      <c r="C62" s="454" t="s">
        <v>40</v>
      </c>
      <c r="D62" s="454" t="s">
        <v>73</v>
      </c>
      <c r="E62" s="454" t="s">
        <v>23</v>
      </c>
      <c r="F62" s="454" t="s">
        <v>190</v>
      </c>
      <c r="G62" s="512" t="s">
        <v>79</v>
      </c>
      <c r="H62" s="464">
        <v>204.5</v>
      </c>
      <c r="I62" s="390"/>
      <c r="J62" s="390"/>
      <c r="K62" s="390"/>
    </row>
    <row r="63" spans="1:11" ht="72" x14ac:dyDescent="0.25">
      <c r="A63" s="23"/>
      <c r="B63" s="126" t="str">
        <f>прил._7!B100</f>
        <v>Муниципальная программа "Информационное общество Северского района в Новодмитриевском сельском поселении на 2018-2020 годы"</v>
      </c>
      <c r="C63" s="112" t="s">
        <v>96</v>
      </c>
      <c r="D63" s="112" t="s">
        <v>64</v>
      </c>
      <c r="E63" s="112" t="s">
        <v>23</v>
      </c>
      <c r="F63" s="112" t="s">
        <v>127</v>
      </c>
      <c r="G63" s="112"/>
      <c r="H63" s="113">
        <f>H64+H67</f>
        <v>335</v>
      </c>
      <c r="K63" s="390"/>
    </row>
    <row r="64" spans="1:11" ht="30" x14ac:dyDescent="0.25">
      <c r="A64" s="23"/>
      <c r="B64" s="122" t="s">
        <v>114</v>
      </c>
      <c r="C64" s="26" t="s">
        <v>96</v>
      </c>
      <c r="D64" s="26" t="s">
        <v>73</v>
      </c>
      <c r="E64" s="26" t="s">
        <v>23</v>
      </c>
      <c r="F64" s="26" t="s">
        <v>127</v>
      </c>
      <c r="G64" s="26"/>
      <c r="H64" s="35">
        <f>H66</f>
        <v>150</v>
      </c>
      <c r="K64" s="390"/>
    </row>
    <row r="65" spans="1:15" ht="30" x14ac:dyDescent="0.25">
      <c r="A65" s="23"/>
      <c r="B65" s="22" t="s">
        <v>55</v>
      </c>
      <c r="C65" s="26" t="s">
        <v>96</v>
      </c>
      <c r="D65" s="26" t="s">
        <v>73</v>
      </c>
      <c r="E65" s="26" t="s">
        <v>23</v>
      </c>
      <c r="F65" s="26" t="s">
        <v>133</v>
      </c>
      <c r="G65" s="26"/>
      <c r="H65" s="35">
        <v>150</v>
      </c>
      <c r="K65" s="390"/>
    </row>
    <row r="66" spans="1:15" ht="30" x14ac:dyDescent="0.25">
      <c r="A66" s="23"/>
      <c r="B66" s="123" t="s">
        <v>78</v>
      </c>
      <c r="C66" s="26" t="s">
        <v>96</v>
      </c>
      <c r="D66" s="26" t="s">
        <v>73</v>
      </c>
      <c r="E66" s="26" t="s">
        <v>23</v>
      </c>
      <c r="F66" s="26" t="s">
        <v>133</v>
      </c>
      <c r="G66" s="26" t="s">
        <v>79</v>
      </c>
      <c r="H66" s="35">
        <f>прил._7!K166</f>
        <v>150</v>
      </c>
      <c r="K66" s="390"/>
    </row>
    <row r="67" spans="1:15" ht="30" x14ac:dyDescent="0.25">
      <c r="A67" s="25"/>
      <c r="B67" s="122" t="str">
        <f>прил._7!B101</f>
        <v>Информационное Новодмитриевское сельское поселение</v>
      </c>
      <c r="C67" s="26" t="s">
        <v>96</v>
      </c>
      <c r="D67" s="26" t="s">
        <v>66</v>
      </c>
      <c r="E67" s="26" t="s">
        <v>23</v>
      </c>
      <c r="F67" s="26" t="s">
        <v>127</v>
      </c>
      <c r="G67" s="26"/>
      <c r="H67" s="35">
        <f>H68</f>
        <v>185</v>
      </c>
      <c r="K67" s="394"/>
      <c r="L67" s="34"/>
      <c r="M67" s="34"/>
      <c r="N67" s="34"/>
      <c r="O67" s="34"/>
    </row>
    <row r="68" spans="1:15" ht="30" x14ac:dyDescent="0.25">
      <c r="A68" s="25"/>
      <c r="B68" s="22" t="s">
        <v>55</v>
      </c>
      <c r="C68" s="26" t="s">
        <v>96</v>
      </c>
      <c r="D68" s="26" t="s">
        <v>66</v>
      </c>
      <c r="E68" s="26" t="s">
        <v>23</v>
      </c>
      <c r="F68" s="26" t="s">
        <v>134</v>
      </c>
      <c r="G68" s="26"/>
      <c r="H68" s="35">
        <f>H69</f>
        <v>185</v>
      </c>
      <c r="K68" s="394"/>
      <c r="L68" s="34"/>
      <c r="M68" s="34"/>
      <c r="N68" s="34"/>
      <c r="O68" s="34"/>
    </row>
    <row r="69" spans="1:15" ht="30" x14ac:dyDescent="0.25">
      <c r="A69" s="25"/>
      <c r="B69" s="123" t="s">
        <v>78</v>
      </c>
      <c r="C69" s="26" t="s">
        <v>96</v>
      </c>
      <c r="D69" s="26" t="s">
        <v>66</v>
      </c>
      <c r="E69" s="26" t="s">
        <v>23</v>
      </c>
      <c r="F69" s="26" t="s">
        <v>134</v>
      </c>
      <c r="G69" s="26" t="s">
        <v>79</v>
      </c>
      <c r="H69" s="35">
        <v>185</v>
      </c>
      <c r="K69" s="394"/>
      <c r="L69" s="34"/>
      <c r="M69" s="34"/>
      <c r="N69" s="34"/>
      <c r="O69" s="34"/>
    </row>
    <row r="70" spans="1:15" ht="72" x14ac:dyDescent="0.25">
      <c r="A70" s="25"/>
      <c r="B70" s="126" t="s">
        <v>463</v>
      </c>
      <c r="C70" s="112" t="s">
        <v>92</v>
      </c>
      <c r="D70" s="112" t="s">
        <v>64</v>
      </c>
      <c r="E70" s="112" t="s">
        <v>23</v>
      </c>
      <c r="F70" s="112" t="s">
        <v>127</v>
      </c>
      <c r="G70" s="112"/>
      <c r="H70" s="113">
        <f>H73</f>
        <v>10</v>
      </c>
      <c r="K70" s="390"/>
    </row>
    <row r="71" spans="1:15" ht="45" x14ac:dyDescent="0.25">
      <c r="A71" s="25"/>
      <c r="B71" s="122" t="s">
        <v>521</v>
      </c>
      <c r="C71" s="26" t="s">
        <v>92</v>
      </c>
      <c r="D71" s="26" t="s">
        <v>73</v>
      </c>
      <c r="E71" s="26" t="s">
        <v>22</v>
      </c>
      <c r="F71" s="26" t="s">
        <v>127</v>
      </c>
      <c r="G71" s="26"/>
      <c r="H71" s="35">
        <v>10</v>
      </c>
      <c r="K71" s="390"/>
    </row>
    <row r="72" spans="1:15" ht="45" x14ac:dyDescent="0.25">
      <c r="A72" s="25"/>
      <c r="B72" s="122" t="str">
        <f>прил._7!B107</f>
        <v>Муниципальная поддержка  малого среднего предпринимательства, включая крестьянские(фермерские )хозяйства</v>
      </c>
      <c r="C72" s="26" t="s">
        <v>92</v>
      </c>
      <c r="D72" s="26" t="s">
        <v>73</v>
      </c>
      <c r="E72" s="26" t="s">
        <v>22</v>
      </c>
      <c r="F72" s="26" t="s">
        <v>145</v>
      </c>
      <c r="G72" s="26"/>
      <c r="H72" s="35">
        <v>10</v>
      </c>
      <c r="K72" s="390"/>
    </row>
    <row r="73" spans="1:15" ht="30" x14ac:dyDescent="0.25">
      <c r="A73" s="25"/>
      <c r="B73" s="122" t="s">
        <v>78</v>
      </c>
      <c r="C73" s="26" t="s">
        <v>92</v>
      </c>
      <c r="D73" s="26" t="s">
        <v>73</v>
      </c>
      <c r="E73" s="26" t="s">
        <v>22</v>
      </c>
      <c r="F73" s="26" t="s">
        <v>145</v>
      </c>
      <c r="G73" s="26" t="s">
        <v>79</v>
      </c>
      <c r="H73" s="35">
        <v>10</v>
      </c>
      <c r="K73" s="390"/>
    </row>
    <row r="74" spans="1:15" ht="71.25" x14ac:dyDescent="0.25">
      <c r="A74" s="23"/>
      <c r="B74" s="125" t="str">
        <f>прил._7!B111</f>
        <v>Муниципальная программа "Развитие жилищно-коммунальной инфраструктуры в Новодмитриевском сельском поселении на 2018-2020 годы"</v>
      </c>
      <c r="C74" s="112" t="s">
        <v>98</v>
      </c>
      <c r="D74" s="112" t="s">
        <v>64</v>
      </c>
      <c r="E74" s="112" t="s">
        <v>23</v>
      </c>
      <c r="F74" s="112" t="s">
        <v>127</v>
      </c>
      <c r="G74" s="112"/>
      <c r="H74" s="113">
        <f>H78</f>
        <v>1083.9000000000001</v>
      </c>
      <c r="K74" s="390"/>
    </row>
    <row r="75" spans="1:15" ht="30" x14ac:dyDescent="0.25">
      <c r="A75" s="25"/>
      <c r="B75" s="124" t="s">
        <v>99</v>
      </c>
      <c r="C75" s="26" t="s">
        <v>98</v>
      </c>
      <c r="D75" s="26" t="s">
        <v>66</v>
      </c>
      <c r="E75" s="26" t="s">
        <v>23</v>
      </c>
      <c r="F75" s="26" t="s">
        <v>127</v>
      </c>
      <c r="G75" s="26"/>
      <c r="H75" s="35">
        <f>H77</f>
        <v>1083.9000000000001</v>
      </c>
      <c r="K75" s="390"/>
    </row>
    <row r="76" spans="1:15" ht="30" x14ac:dyDescent="0.25">
      <c r="A76" s="25"/>
      <c r="B76" s="124" t="s">
        <v>46</v>
      </c>
      <c r="C76" s="26" t="s">
        <v>98</v>
      </c>
      <c r="D76" s="26" t="s">
        <v>66</v>
      </c>
      <c r="E76" s="26"/>
      <c r="F76" s="26" t="s">
        <v>146</v>
      </c>
      <c r="G76" s="26"/>
      <c r="H76" s="35">
        <f>H77</f>
        <v>1083.9000000000001</v>
      </c>
      <c r="K76" s="390"/>
    </row>
    <row r="77" spans="1:15" ht="30" x14ac:dyDescent="0.25">
      <c r="A77" s="25"/>
      <c r="B77" s="127" t="str">
        <f>прил._7!B113</f>
        <v>Мероприятия в области коммунального хозяйства</v>
      </c>
      <c r="C77" s="26" t="s">
        <v>98</v>
      </c>
      <c r="D77" s="26" t="s">
        <v>66</v>
      </c>
      <c r="E77" s="26" t="s">
        <v>23</v>
      </c>
      <c r="F77" s="26" t="s">
        <v>146</v>
      </c>
      <c r="G77" s="26"/>
      <c r="H77" s="35">
        <f>H78</f>
        <v>1083.9000000000001</v>
      </c>
      <c r="K77" s="390"/>
    </row>
    <row r="78" spans="1:15" ht="30" x14ac:dyDescent="0.25">
      <c r="A78" s="25"/>
      <c r="B78" s="486" t="s">
        <v>78</v>
      </c>
      <c r="C78" s="454" t="s">
        <v>98</v>
      </c>
      <c r="D78" s="454" t="s">
        <v>66</v>
      </c>
      <c r="E78" s="454" t="s">
        <v>23</v>
      </c>
      <c r="F78" s="454" t="s">
        <v>146</v>
      </c>
      <c r="G78" s="454" t="s">
        <v>79</v>
      </c>
      <c r="H78" s="464">
        <v>1083.9000000000001</v>
      </c>
      <c r="I78" s="35">
        <v>0</v>
      </c>
      <c r="J78" s="35">
        <v>0</v>
      </c>
      <c r="K78" s="390"/>
    </row>
    <row r="79" spans="1:15" ht="71.25" x14ac:dyDescent="0.25">
      <c r="A79" s="23"/>
      <c r="B79" s="125" t="str">
        <f>прил._7!B116</f>
        <v>Муниципальная программа "Благоустройство территории поселения в Новодмитриевском сельском поселении на 2018-2020 годы"</v>
      </c>
      <c r="C79" s="112" t="s">
        <v>102</v>
      </c>
      <c r="D79" s="112" t="s">
        <v>64</v>
      </c>
      <c r="E79" s="112" t="s">
        <v>23</v>
      </c>
      <c r="F79" s="112" t="s">
        <v>127</v>
      </c>
      <c r="G79" s="112"/>
      <c r="H79" s="113">
        <f>H82+H88+H84+H90</f>
        <v>3855.7</v>
      </c>
      <c r="K79" s="390"/>
    </row>
    <row r="80" spans="1:15" ht="30" x14ac:dyDescent="0.25">
      <c r="A80" s="25"/>
      <c r="B80" s="124" t="s">
        <v>103</v>
      </c>
      <c r="C80" s="26" t="s">
        <v>102</v>
      </c>
      <c r="D80" s="26" t="s">
        <v>73</v>
      </c>
      <c r="E80" s="26" t="s">
        <v>23</v>
      </c>
      <c r="F80" s="26" t="s">
        <v>127</v>
      </c>
      <c r="G80" s="26"/>
      <c r="H80" s="35">
        <f>H82</f>
        <v>840</v>
      </c>
      <c r="K80" s="390"/>
    </row>
    <row r="81" spans="1:12" ht="60" x14ac:dyDescent="0.25">
      <c r="A81" s="25"/>
      <c r="B81" s="22" t="str">
        <f>прил._7!B118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1" s="26" t="s">
        <v>102</v>
      </c>
      <c r="D81" s="26" t="s">
        <v>73</v>
      </c>
      <c r="E81" s="26" t="s">
        <v>23</v>
      </c>
      <c r="F81" s="26" t="s">
        <v>135</v>
      </c>
      <c r="G81" s="26"/>
      <c r="H81" s="35">
        <f>H82</f>
        <v>840</v>
      </c>
      <c r="K81" s="390"/>
    </row>
    <row r="82" spans="1:12" ht="30" x14ac:dyDescent="0.25">
      <c r="A82" s="25"/>
      <c r="B82" s="122" t="s">
        <v>78</v>
      </c>
      <c r="C82" s="26" t="s">
        <v>102</v>
      </c>
      <c r="D82" s="26" t="s">
        <v>73</v>
      </c>
      <c r="E82" s="26" t="s">
        <v>23</v>
      </c>
      <c r="F82" s="26" t="s">
        <v>135</v>
      </c>
      <c r="G82" s="26" t="s">
        <v>79</v>
      </c>
      <c r="H82" s="35">
        <f>прил._7!K119</f>
        <v>840</v>
      </c>
      <c r="K82" s="390"/>
    </row>
    <row r="83" spans="1:12" ht="60" x14ac:dyDescent="0.25">
      <c r="A83" s="25"/>
      <c r="B83" s="28" t="str">
        <f>прил._7!B120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3" s="26" t="s">
        <v>102</v>
      </c>
      <c r="D83" s="26" t="s">
        <v>66</v>
      </c>
      <c r="E83" s="26" t="s">
        <v>23</v>
      </c>
      <c r="F83" s="26" t="s">
        <v>127</v>
      </c>
      <c r="G83" s="26"/>
      <c r="H83" s="405">
        <f>H85</f>
        <v>346</v>
      </c>
      <c r="K83" s="390"/>
    </row>
    <row r="84" spans="1:12" ht="30" x14ac:dyDescent="0.25">
      <c r="A84" s="25"/>
      <c r="B84" s="122" t="s">
        <v>104</v>
      </c>
      <c r="C84" s="26" t="s">
        <v>102</v>
      </c>
      <c r="D84" s="26" t="s">
        <v>66</v>
      </c>
      <c r="E84" s="26" t="s">
        <v>23</v>
      </c>
      <c r="F84" s="26" t="s">
        <v>136</v>
      </c>
      <c r="G84" s="26"/>
      <c r="H84" s="405">
        <f>H85</f>
        <v>346</v>
      </c>
      <c r="K84" s="390"/>
    </row>
    <row r="85" spans="1:12" ht="30" x14ac:dyDescent="0.25">
      <c r="A85" s="25"/>
      <c r="B85" s="28" t="s">
        <v>78</v>
      </c>
      <c r="C85" s="26" t="s">
        <v>102</v>
      </c>
      <c r="D85" s="26" t="s">
        <v>66</v>
      </c>
      <c r="E85" s="26" t="s">
        <v>23</v>
      </c>
      <c r="F85" s="26" t="s">
        <v>136</v>
      </c>
      <c r="G85" s="26" t="s">
        <v>79</v>
      </c>
      <c r="H85" s="35">
        <v>346</v>
      </c>
      <c r="K85" s="390"/>
    </row>
    <row r="86" spans="1:12" ht="75" x14ac:dyDescent="0.25">
      <c r="A86" s="25"/>
      <c r="B86" s="124" t="str">
        <f>прил._7!B123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6" s="26" t="s">
        <v>102</v>
      </c>
      <c r="D86" s="26" t="s">
        <v>90</v>
      </c>
      <c r="E86" s="26" t="s">
        <v>23</v>
      </c>
      <c r="F86" s="26" t="s">
        <v>127</v>
      </c>
      <c r="G86" s="26"/>
      <c r="H86" s="35">
        <f>H87</f>
        <v>181</v>
      </c>
      <c r="K86" s="390"/>
    </row>
    <row r="87" spans="1:12" ht="45" x14ac:dyDescent="0.25">
      <c r="A87" s="25"/>
      <c r="B87" s="122" t="s">
        <v>105</v>
      </c>
      <c r="C87" s="26" t="s">
        <v>102</v>
      </c>
      <c r="D87" s="26" t="s">
        <v>90</v>
      </c>
      <c r="E87" s="26" t="s">
        <v>23</v>
      </c>
      <c r="F87" s="26" t="s">
        <v>137</v>
      </c>
      <c r="G87" s="26"/>
      <c r="H87" s="35">
        <f>H88</f>
        <v>181</v>
      </c>
      <c r="K87" s="394"/>
    </row>
    <row r="88" spans="1:12" ht="30" x14ac:dyDescent="0.25">
      <c r="A88" s="25"/>
      <c r="B88" s="486" t="s">
        <v>78</v>
      </c>
      <c r="C88" s="454" t="s">
        <v>102</v>
      </c>
      <c r="D88" s="454" t="s">
        <v>90</v>
      </c>
      <c r="E88" s="454" t="s">
        <v>23</v>
      </c>
      <c r="F88" s="454" t="s">
        <v>137</v>
      </c>
      <c r="G88" s="454" t="s">
        <v>79</v>
      </c>
      <c r="H88" s="464">
        <v>181</v>
      </c>
      <c r="K88" s="394"/>
      <c r="L88" s="34"/>
    </row>
    <row r="89" spans="1:12" ht="35.25" customHeight="1" x14ac:dyDescent="0.25">
      <c r="A89" s="25"/>
      <c r="B89" s="446" t="str">
        <f>прил._7!B126</f>
        <v>Поддержка местных инициатив граждан по вопросам развития территорий</v>
      </c>
      <c r="C89" s="350" t="s">
        <v>102</v>
      </c>
      <c r="D89" s="350" t="s">
        <v>90</v>
      </c>
      <c r="E89" s="350" t="s">
        <v>23</v>
      </c>
      <c r="F89" s="350" t="s">
        <v>527</v>
      </c>
      <c r="G89" s="350"/>
      <c r="H89" s="405"/>
      <c r="K89" s="394"/>
      <c r="L89" s="34"/>
    </row>
    <row r="90" spans="1:12" ht="30" x14ac:dyDescent="0.25">
      <c r="A90" s="25"/>
      <c r="B90" s="486" t="s">
        <v>78</v>
      </c>
      <c r="C90" s="454" t="s">
        <v>102</v>
      </c>
      <c r="D90" s="454" t="s">
        <v>90</v>
      </c>
      <c r="E90" s="454" t="s">
        <v>23</v>
      </c>
      <c r="F90" s="454" t="s">
        <v>527</v>
      </c>
      <c r="G90" s="454" t="s">
        <v>79</v>
      </c>
      <c r="H90" s="464">
        <v>2488.6999999999998</v>
      </c>
      <c r="K90" s="394"/>
      <c r="L90" s="34"/>
    </row>
    <row r="91" spans="1:12" ht="29.25" x14ac:dyDescent="0.25">
      <c r="A91" s="20"/>
      <c r="B91" s="509" t="s">
        <v>71</v>
      </c>
      <c r="C91" s="112" t="s">
        <v>72</v>
      </c>
      <c r="D91" s="112" t="s">
        <v>64</v>
      </c>
      <c r="E91" s="112" t="s">
        <v>23</v>
      </c>
      <c r="F91" s="112" t="s">
        <v>127</v>
      </c>
      <c r="G91" s="112"/>
      <c r="H91" s="113">
        <f>H94</f>
        <v>853.1</v>
      </c>
      <c r="I91" s="113">
        <f>I94</f>
        <v>0</v>
      </c>
      <c r="J91" s="143">
        <f>J94</f>
        <v>0</v>
      </c>
      <c r="K91" s="397"/>
      <c r="L91" s="34"/>
    </row>
    <row r="92" spans="1:12" x14ac:dyDescent="0.25">
      <c r="A92" s="20"/>
      <c r="B92" s="22" t="s">
        <v>50</v>
      </c>
      <c r="C92" s="26" t="s">
        <v>72</v>
      </c>
      <c r="D92" s="26" t="s">
        <v>73</v>
      </c>
      <c r="E92" s="26" t="s">
        <v>23</v>
      </c>
      <c r="F92" s="26" t="s">
        <v>127</v>
      </c>
      <c r="G92" s="26"/>
      <c r="H92" s="35">
        <f>прил._7!K38</f>
        <v>853.1</v>
      </c>
      <c r="K92" s="394"/>
      <c r="L92" s="34"/>
    </row>
    <row r="93" spans="1:12" ht="30" x14ac:dyDescent="0.25">
      <c r="A93" s="20"/>
      <c r="B93" s="22" t="s">
        <v>67</v>
      </c>
      <c r="C93" s="26" t="s">
        <v>72</v>
      </c>
      <c r="D93" s="26" t="s">
        <v>73</v>
      </c>
      <c r="E93" s="26" t="s">
        <v>23</v>
      </c>
      <c r="F93" s="26" t="s">
        <v>138</v>
      </c>
      <c r="G93" s="26"/>
      <c r="H93" s="35">
        <f>H94</f>
        <v>853.1</v>
      </c>
      <c r="K93" s="394"/>
      <c r="L93" s="34"/>
    </row>
    <row r="94" spans="1:12" ht="90" x14ac:dyDescent="0.25">
      <c r="A94" s="20"/>
      <c r="B94" s="22" t="s">
        <v>74</v>
      </c>
      <c r="C94" s="26" t="s">
        <v>72</v>
      </c>
      <c r="D94" s="26" t="s">
        <v>73</v>
      </c>
      <c r="E94" s="26" t="s">
        <v>23</v>
      </c>
      <c r="F94" s="26" t="s">
        <v>138</v>
      </c>
      <c r="G94" s="26" t="s">
        <v>75</v>
      </c>
      <c r="H94" s="35">
        <f>прил._7!K38</f>
        <v>853.1</v>
      </c>
      <c r="K94" s="394"/>
      <c r="L94" s="34"/>
    </row>
    <row r="95" spans="1:12" ht="29.25" x14ac:dyDescent="0.25">
      <c r="A95" s="20"/>
      <c r="B95" s="121" t="s">
        <v>169</v>
      </c>
      <c r="C95" s="112" t="s">
        <v>77</v>
      </c>
      <c r="D95" s="112" t="s">
        <v>73</v>
      </c>
      <c r="E95" s="112" t="s">
        <v>23</v>
      </c>
      <c r="F95" s="112" t="s">
        <v>127</v>
      </c>
      <c r="G95" s="112"/>
      <c r="H95" s="242">
        <f>H96</f>
        <v>10700.9</v>
      </c>
      <c r="I95" s="113" t="e">
        <f>I98+I99+I104+#REF!+I107+I110+I113+I100</f>
        <v>#REF!</v>
      </c>
      <c r="J95" s="143" t="e">
        <f>J98+J99+J104+#REF!+J107+J110+J113+J100</f>
        <v>#REF!</v>
      </c>
      <c r="K95" s="397"/>
      <c r="L95" s="34"/>
    </row>
    <row r="96" spans="1:12" x14ac:dyDescent="0.25">
      <c r="A96" s="25"/>
      <c r="B96" s="22" t="s">
        <v>169</v>
      </c>
      <c r="C96" s="26" t="s">
        <v>77</v>
      </c>
      <c r="D96" s="26" t="s">
        <v>73</v>
      </c>
      <c r="E96" s="26" t="s">
        <v>23</v>
      </c>
      <c r="F96" s="26" t="s">
        <v>127</v>
      </c>
      <c r="G96" s="26"/>
      <c r="H96" s="35">
        <f>H97+H101+H103</f>
        <v>10700.9</v>
      </c>
      <c r="K96" s="398"/>
      <c r="L96" s="34"/>
    </row>
    <row r="97" spans="1:12" ht="30" x14ac:dyDescent="0.25">
      <c r="A97" s="25"/>
      <c r="B97" s="22" t="s">
        <v>67</v>
      </c>
      <c r="C97" s="26" t="s">
        <v>77</v>
      </c>
      <c r="D97" s="26" t="s">
        <v>73</v>
      </c>
      <c r="E97" s="26" t="s">
        <v>23</v>
      </c>
      <c r="F97" s="26" t="s">
        <v>138</v>
      </c>
      <c r="G97" s="26"/>
      <c r="H97" s="35">
        <f>H98+H99+H100</f>
        <v>4800</v>
      </c>
      <c r="K97" s="394"/>
      <c r="L97" s="34"/>
    </row>
    <row r="98" spans="1:12" ht="90" x14ac:dyDescent="0.25">
      <c r="A98" s="407"/>
      <c r="B98" s="447" t="s">
        <v>74</v>
      </c>
      <c r="C98" s="350" t="s">
        <v>77</v>
      </c>
      <c r="D98" s="350" t="s">
        <v>73</v>
      </c>
      <c r="E98" s="350" t="s">
        <v>23</v>
      </c>
      <c r="F98" s="350" t="s">
        <v>138</v>
      </c>
      <c r="G98" s="350" t="s">
        <v>75</v>
      </c>
      <c r="H98" s="405">
        <f>прил._7!K43</f>
        <v>3507.5</v>
      </c>
      <c r="I98" s="390"/>
      <c r="J98" s="390"/>
      <c r="K98" s="396"/>
    </row>
    <row r="99" spans="1:12" ht="30" x14ac:dyDescent="0.25">
      <c r="A99" s="407"/>
      <c r="B99" s="447" t="s">
        <v>78</v>
      </c>
      <c r="C99" s="350" t="s">
        <v>77</v>
      </c>
      <c r="D99" s="350" t="s">
        <v>73</v>
      </c>
      <c r="E99" s="350" t="s">
        <v>23</v>
      </c>
      <c r="F99" s="350" t="s">
        <v>138</v>
      </c>
      <c r="G99" s="350" t="s">
        <v>79</v>
      </c>
      <c r="H99" s="405">
        <v>1225</v>
      </c>
      <c r="I99" s="390"/>
      <c r="J99" s="390"/>
      <c r="K99" s="390"/>
    </row>
    <row r="100" spans="1:12" x14ac:dyDescent="0.25">
      <c r="A100" s="25"/>
      <c r="B100" s="22" t="s">
        <v>80</v>
      </c>
      <c r="C100" s="26" t="s">
        <v>77</v>
      </c>
      <c r="D100" s="26" t="s">
        <v>73</v>
      </c>
      <c r="E100" s="26" t="s">
        <v>23</v>
      </c>
      <c r="F100" s="26" t="s">
        <v>138</v>
      </c>
      <c r="G100" s="26" t="s">
        <v>81</v>
      </c>
      <c r="H100" s="35">
        <f>прил._7!K45</f>
        <v>67.5</v>
      </c>
      <c r="K100" s="390"/>
    </row>
    <row r="101" spans="1:12" x14ac:dyDescent="0.25">
      <c r="A101" s="25"/>
      <c r="B101" s="22" t="s">
        <v>522</v>
      </c>
      <c r="C101" s="26" t="s">
        <v>77</v>
      </c>
      <c r="D101" s="26" t="s">
        <v>73</v>
      </c>
      <c r="E101" s="26" t="s">
        <v>23</v>
      </c>
      <c r="F101" s="26" t="s">
        <v>127</v>
      </c>
      <c r="G101" s="26"/>
      <c r="H101" s="35">
        <f>H102</f>
        <v>5688.6</v>
      </c>
      <c r="K101" s="390"/>
    </row>
    <row r="102" spans="1:12" x14ac:dyDescent="0.25">
      <c r="A102" s="407"/>
      <c r="B102" s="500" t="s">
        <v>499</v>
      </c>
      <c r="C102" s="454" t="s">
        <v>77</v>
      </c>
      <c r="D102" s="454" t="s">
        <v>73</v>
      </c>
      <c r="E102" s="454" t="s">
        <v>23</v>
      </c>
      <c r="F102" s="454" t="s">
        <v>179</v>
      </c>
      <c r="G102" s="454" t="s">
        <v>81</v>
      </c>
      <c r="H102" s="464">
        <v>5688.6</v>
      </c>
      <c r="I102" s="390"/>
      <c r="J102" s="390"/>
      <c r="K102" s="390"/>
    </row>
    <row r="103" spans="1:12" ht="45" x14ac:dyDescent="0.25">
      <c r="A103" s="29"/>
      <c r="B103" s="22" t="s">
        <v>35</v>
      </c>
      <c r="C103" s="26" t="s">
        <v>77</v>
      </c>
      <c r="D103" s="26" t="s">
        <v>73</v>
      </c>
      <c r="E103" s="26" t="s">
        <v>23</v>
      </c>
      <c r="F103" s="26" t="s">
        <v>142</v>
      </c>
      <c r="G103" s="26"/>
      <c r="H103" s="35">
        <f>прил._7!K72</f>
        <v>212.3</v>
      </c>
      <c r="K103" s="390"/>
    </row>
    <row r="104" spans="1:12" ht="90" x14ac:dyDescent="0.25">
      <c r="A104" s="29"/>
      <c r="B104" s="22" t="s">
        <v>74</v>
      </c>
      <c r="C104" s="26" t="s">
        <v>77</v>
      </c>
      <c r="D104" s="26" t="s">
        <v>73</v>
      </c>
      <c r="E104" s="26" t="s">
        <v>23</v>
      </c>
      <c r="F104" s="26" t="s">
        <v>142</v>
      </c>
      <c r="G104" s="26" t="s">
        <v>75</v>
      </c>
      <c r="H104" s="35">
        <f>прил._7!K76</f>
        <v>212.3</v>
      </c>
      <c r="K104" s="396"/>
    </row>
    <row r="105" spans="1:12" x14ac:dyDescent="0.25">
      <c r="A105" s="25"/>
      <c r="B105" s="22" t="s">
        <v>54</v>
      </c>
      <c r="C105" s="26" t="s">
        <v>77</v>
      </c>
      <c r="D105" s="26" t="s">
        <v>66</v>
      </c>
      <c r="E105" s="26" t="s">
        <v>23</v>
      </c>
      <c r="F105" s="26" t="s">
        <v>127</v>
      </c>
      <c r="G105" s="26"/>
      <c r="H105" s="35">
        <v>3.8</v>
      </c>
      <c r="K105" s="390"/>
    </row>
    <row r="106" spans="1:12" ht="60" x14ac:dyDescent="0.25">
      <c r="A106" s="25"/>
      <c r="B106" s="22" t="s">
        <v>82</v>
      </c>
      <c r="C106" s="26" t="s">
        <v>77</v>
      </c>
      <c r="D106" s="26" t="s">
        <v>66</v>
      </c>
      <c r="E106" s="26" t="s">
        <v>23</v>
      </c>
      <c r="F106" s="26" t="s">
        <v>139</v>
      </c>
      <c r="G106" s="26"/>
      <c r="H106" s="35">
        <v>3.8</v>
      </c>
      <c r="K106" s="390"/>
    </row>
    <row r="107" spans="1:12" ht="30" x14ac:dyDescent="0.25">
      <c r="A107" s="25"/>
      <c r="B107" s="22" t="s">
        <v>78</v>
      </c>
      <c r="C107" s="26" t="s">
        <v>77</v>
      </c>
      <c r="D107" s="26" t="s">
        <v>66</v>
      </c>
      <c r="E107" s="26" t="s">
        <v>23</v>
      </c>
      <c r="F107" s="26" t="s">
        <v>139</v>
      </c>
      <c r="G107" s="26" t="s">
        <v>79</v>
      </c>
      <c r="H107" s="35">
        <f>прил._7!K48</f>
        <v>3.8</v>
      </c>
      <c r="K107" s="390"/>
    </row>
    <row r="108" spans="1:12" ht="30" x14ac:dyDescent="0.25">
      <c r="A108" s="25"/>
      <c r="B108" s="22" t="s">
        <v>53</v>
      </c>
      <c r="C108" s="26" t="s">
        <v>77</v>
      </c>
      <c r="D108" s="26" t="s">
        <v>84</v>
      </c>
      <c r="E108" s="26" t="s">
        <v>23</v>
      </c>
      <c r="F108" s="26" t="s">
        <v>127</v>
      </c>
      <c r="G108" s="26"/>
      <c r="H108" s="35">
        <f>H110</f>
        <v>10</v>
      </c>
      <c r="K108" s="390"/>
    </row>
    <row r="109" spans="1:12" x14ac:dyDescent="0.25">
      <c r="A109" s="25"/>
      <c r="B109" s="22" t="s">
        <v>85</v>
      </c>
      <c r="C109" s="26" t="s">
        <v>77</v>
      </c>
      <c r="D109" s="26" t="s">
        <v>84</v>
      </c>
      <c r="E109" s="26" t="s">
        <v>23</v>
      </c>
      <c r="F109" s="26" t="s">
        <v>140</v>
      </c>
      <c r="G109" s="26"/>
      <c r="H109" s="35">
        <f>H110</f>
        <v>10</v>
      </c>
      <c r="K109" s="390"/>
    </row>
    <row r="110" spans="1:12" x14ac:dyDescent="0.25">
      <c r="A110" s="25"/>
      <c r="B110" s="445" t="s">
        <v>80</v>
      </c>
      <c r="C110" s="350" t="s">
        <v>77</v>
      </c>
      <c r="D110" s="350" t="s">
        <v>84</v>
      </c>
      <c r="E110" s="350" t="s">
        <v>23</v>
      </c>
      <c r="F110" s="350" t="s">
        <v>140</v>
      </c>
      <c r="G110" s="350" t="s">
        <v>81</v>
      </c>
      <c r="H110" s="405">
        <f>прил._7!K58</f>
        <v>10</v>
      </c>
      <c r="K110" s="390"/>
    </row>
    <row r="111" spans="1:12" s="31" customFormat="1" ht="30" x14ac:dyDescent="0.25">
      <c r="A111" s="29"/>
      <c r="B111" s="124" t="s">
        <v>49</v>
      </c>
      <c r="C111" s="26" t="s">
        <v>77</v>
      </c>
      <c r="D111" s="26" t="s">
        <v>87</v>
      </c>
      <c r="E111" s="26" t="s">
        <v>23</v>
      </c>
      <c r="F111" s="26" t="s">
        <v>127</v>
      </c>
      <c r="G111" s="26"/>
      <c r="H111" s="35">
        <f>H113</f>
        <v>416.2</v>
      </c>
      <c r="K111" s="390"/>
    </row>
    <row r="112" spans="1:12" ht="30" x14ac:dyDescent="0.25">
      <c r="A112" s="29"/>
      <c r="B112" s="122" t="s">
        <v>109</v>
      </c>
      <c r="C112" s="26" t="s">
        <v>77</v>
      </c>
      <c r="D112" s="26" t="s">
        <v>87</v>
      </c>
      <c r="E112" s="26" t="s">
        <v>23</v>
      </c>
      <c r="F112" s="26" t="s">
        <v>141</v>
      </c>
      <c r="G112" s="26"/>
      <c r="H112" s="35">
        <f>H113</f>
        <v>416.2</v>
      </c>
      <c r="K112" s="390"/>
    </row>
    <row r="113" spans="1:256" ht="30" x14ac:dyDescent="0.25">
      <c r="A113" s="29"/>
      <c r="B113" s="122" t="s">
        <v>110</v>
      </c>
      <c r="C113" s="26" t="s">
        <v>77</v>
      </c>
      <c r="D113" s="26" t="s">
        <v>87</v>
      </c>
      <c r="E113" s="26" t="s">
        <v>23</v>
      </c>
      <c r="F113" s="26" t="s">
        <v>141</v>
      </c>
      <c r="G113" s="26" t="s">
        <v>111</v>
      </c>
      <c r="H113" s="35">
        <f>прил._7!K149</f>
        <v>416.2</v>
      </c>
      <c r="K113" s="396"/>
    </row>
    <row r="114" spans="1:256" x14ac:dyDescent="0.25">
      <c r="A114" s="29"/>
      <c r="B114" s="80" t="s">
        <v>387</v>
      </c>
      <c r="C114" s="210" t="s">
        <v>77</v>
      </c>
      <c r="D114" s="210" t="s">
        <v>148</v>
      </c>
      <c r="E114" s="210" t="s">
        <v>23</v>
      </c>
      <c r="F114" s="210" t="s">
        <v>127</v>
      </c>
      <c r="G114" s="211"/>
      <c r="H114" s="212">
        <f>H116</f>
        <v>48.2</v>
      </c>
      <c r="K114" s="396"/>
    </row>
    <row r="115" spans="1:256" ht="60" x14ac:dyDescent="0.25">
      <c r="A115" s="29"/>
      <c r="B115" s="80" t="s">
        <v>388</v>
      </c>
      <c r="C115" s="210" t="s">
        <v>77</v>
      </c>
      <c r="D115" s="210" t="s">
        <v>148</v>
      </c>
      <c r="E115" s="210" t="s">
        <v>23</v>
      </c>
      <c r="F115" s="210" t="s">
        <v>127</v>
      </c>
      <c r="G115" s="211"/>
      <c r="H115" s="212">
        <f>H116</f>
        <v>48.2</v>
      </c>
      <c r="K115" s="396"/>
    </row>
    <row r="116" spans="1:256" x14ac:dyDescent="0.25">
      <c r="A116" s="29"/>
      <c r="B116" s="337" t="s">
        <v>68</v>
      </c>
      <c r="C116" s="210" t="s">
        <v>77</v>
      </c>
      <c r="D116" s="210" t="s">
        <v>148</v>
      </c>
      <c r="E116" s="210" t="s">
        <v>23</v>
      </c>
      <c r="F116" s="210" t="s">
        <v>389</v>
      </c>
      <c r="G116" s="211" t="s">
        <v>69</v>
      </c>
      <c r="H116" s="212">
        <f>прил._7!K51</f>
        <v>48.2</v>
      </c>
      <c r="K116" s="396"/>
    </row>
    <row r="117" spans="1:256" ht="39" customHeight="1" x14ac:dyDescent="0.25">
      <c r="A117" s="29"/>
      <c r="B117" s="80" t="s">
        <v>523</v>
      </c>
      <c r="C117" s="210" t="s">
        <v>77</v>
      </c>
      <c r="D117" s="210" t="s">
        <v>148</v>
      </c>
      <c r="E117" s="210" t="s">
        <v>23</v>
      </c>
      <c r="F117" s="210" t="s">
        <v>127</v>
      </c>
      <c r="G117" s="211"/>
      <c r="H117" s="212">
        <f>H118</f>
        <v>37.200000000000003</v>
      </c>
      <c r="K117" s="396"/>
    </row>
    <row r="118" spans="1:256" x14ac:dyDescent="0.25">
      <c r="A118" s="29"/>
      <c r="B118" s="337" t="s">
        <v>68</v>
      </c>
      <c r="C118" s="210" t="s">
        <v>77</v>
      </c>
      <c r="D118" s="210" t="s">
        <v>148</v>
      </c>
      <c r="E118" s="210" t="s">
        <v>23</v>
      </c>
      <c r="F118" s="210" t="s">
        <v>390</v>
      </c>
      <c r="G118" s="211" t="s">
        <v>69</v>
      </c>
      <c r="H118" s="212">
        <f>прил._7!K53</f>
        <v>37.200000000000003</v>
      </c>
      <c r="K118" s="396"/>
    </row>
    <row r="119" spans="1:256" ht="31.5" x14ac:dyDescent="0.25">
      <c r="A119" s="29"/>
      <c r="B119" s="237" t="s">
        <v>183</v>
      </c>
      <c r="C119" s="238" t="s">
        <v>181</v>
      </c>
      <c r="D119" s="238" t="s">
        <v>64</v>
      </c>
      <c r="E119" s="238" t="s">
        <v>23</v>
      </c>
      <c r="F119" s="238" t="s">
        <v>127</v>
      </c>
      <c r="G119" s="238"/>
      <c r="H119" s="239">
        <f>H122</f>
        <v>10</v>
      </c>
      <c r="K119" s="396"/>
    </row>
    <row r="120" spans="1:256" ht="31.5" x14ac:dyDescent="0.25">
      <c r="A120" s="29"/>
      <c r="B120" s="209" t="s">
        <v>184</v>
      </c>
      <c r="C120" s="213" t="s">
        <v>181</v>
      </c>
      <c r="D120" s="346" t="s">
        <v>66</v>
      </c>
      <c r="E120" s="346" t="s">
        <v>23</v>
      </c>
      <c r="F120" s="346" t="s">
        <v>127</v>
      </c>
      <c r="G120" s="346"/>
      <c r="H120" s="347">
        <f>H122</f>
        <v>10</v>
      </c>
      <c r="K120" s="396"/>
    </row>
    <row r="121" spans="1:256" ht="31.5" x14ac:dyDescent="0.25">
      <c r="A121" s="29"/>
      <c r="B121" s="209" t="s">
        <v>185</v>
      </c>
      <c r="C121" s="213" t="s">
        <v>181</v>
      </c>
      <c r="D121" s="346" t="s">
        <v>66</v>
      </c>
      <c r="E121" s="346" t="s">
        <v>23</v>
      </c>
      <c r="F121" s="346" t="s">
        <v>127</v>
      </c>
      <c r="G121" s="346"/>
      <c r="H121" s="347">
        <f>H122</f>
        <v>10</v>
      </c>
      <c r="K121" s="396"/>
    </row>
    <row r="122" spans="1:256" ht="47.25" x14ac:dyDescent="0.25">
      <c r="A122" s="29"/>
      <c r="B122" s="285" t="s">
        <v>186</v>
      </c>
      <c r="C122" s="286" t="s">
        <v>181</v>
      </c>
      <c r="D122" s="346" t="s">
        <v>66</v>
      </c>
      <c r="E122" s="346" t="s">
        <v>23</v>
      </c>
      <c r="F122" s="346" t="s">
        <v>138</v>
      </c>
      <c r="G122" s="346" t="s">
        <v>79</v>
      </c>
      <c r="H122" s="347">
        <v>10</v>
      </c>
      <c r="K122" s="396"/>
    </row>
    <row r="123" spans="1:256" customFormat="1" ht="31.5" x14ac:dyDescent="0.25">
      <c r="A123" s="29"/>
      <c r="B123" s="285" t="s">
        <v>166</v>
      </c>
      <c r="C123" s="286" t="s">
        <v>161</v>
      </c>
      <c r="D123" s="346" t="s">
        <v>64</v>
      </c>
      <c r="E123" s="346" t="s">
        <v>23</v>
      </c>
      <c r="F123" s="346" t="s">
        <v>127</v>
      </c>
      <c r="G123" s="346"/>
      <c r="H123" s="347">
        <f>H126</f>
        <v>1</v>
      </c>
      <c r="I123" s="200"/>
      <c r="J123" s="200"/>
      <c r="K123" s="399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  <c r="BI123" s="200"/>
      <c r="BJ123" s="200"/>
      <c r="BK123" s="200"/>
      <c r="BL123" s="200"/>
      <c r="BM123" s="200"/>
      <c r="BN123" s="200"/>
      <c r="BO123" s="200"/>
      <c r="BP123" s="200"/>
      <c r="BQ123" s="200"/>
      <c r="BR123" s="200"/>
      <c r="BS123" s="200"/>
      <c r="BT123" s="200"/>
      <c r="BU123" s="200"/>
      <c r="BV123" s="200"/>
      <c r="BW123" s="200"/>
      <c r="BX123" s="200"/>
      <c r="BY123" s="200"/>
      <c r="BZ123" s="200"/>
      <c r="CA123" s="200"/>
      <c r="CB123" s="200"/>
      <c r="CC123" s="200"/>
      <c r="CD123" s="200"/>
      <c r="CE123" s="200"/>
      <c r="CF123" s="200"/>
      <c r="CG123" s="200"/>
      <c r="CH123" s="200"/>
      <c r="CI123" s="200"/>
      <c r="CJ123" s="200"/>
      <c r="CK123" s="200"/>
      <c r="CL123" s="200"/>
      <c r="CM123" s="200"/>
      <c r="CN123" s="200"/>
      <c r="CO123" s="200"/>
      <c r="CP123" s="200"/>
      <c r="CQ123" s="200"/>
      <c r="CR123" s="200"/>
      <c r="CS123" s="200"/>
      <c r="CT123" s="200"/>
      <c r="CU123" s="200"/>
      <c r="CV123" s="200"/>
      <c r="CW123" s="200"/>
      <c r="CX123" s="200"/>
      <c r="CY123" s="200"/>
      <c r="CZ123" s="200"/>
      <c r="DA123" s="200"/>
      <c r="DB123" s="200"/>
      <c r="DC123" s="200"/>
      <c r="DD123" s="200"/>
      <c r="DE123" s="200"/>
      <c r="DF123" s="200"/>
      <c r="DG123" s="200"/>
      <c r="DH123" s="200"/>
      <c r="DI123" s="200"/>
      <c r="DJ123" s="200"/>
      <c r="DK123" s="200"/>
      <c r="DL123" s="200"/>
      <c r="DM123" s="200"/>
      <c r="DN123" s="200"/>
      <c r="DO123" s="200"/>
      <c r="DP123" s="200"/>
      <c r="DQ123" s="200"/>
      <c r="DR123" s="200"/>
      <c r="DS123" s="200"/>
      <c r="DT123" s="200"/>
      <c r="DU123" s="200"/>
      <c r="DV123" s="200"/>
      <c r="DW123" s="200"/>
      <c r="DX123" s="200"/>
      <c r="DY123" s="200"/>
      <c r="DZ123" s="200"/>
      <c r="EA123" s="200"/>
      <c r="EB123" s="200"/>
      <c r="EC123" s="200"/>
      <c r="ED123" s="200"/>
      <c r="EE123" s="200"/>
      <c r="EF123" s="200"/>
      <c r="EG123" s="200"/>
      <c r="EH123" s="200"/>
      <c r="EI123" s="200"/>
      <c r="EJ123" s="200"/>
      <c r="EK123" s="200"/>
      <c r="EL123" s="200"/>
      <c r="EM123" s="200"/>
      <c r="EN123" s="200"/>
      <c r="EO123" s="200"/>
      <c r="EP123" s="200"/>
      <c r="EQ123" s="200"/>
      <c r="ER123" s="200"/>
      <c r="ES123" s="200"/>
      <c r="ET123" s="200"/>
      <c r="EU123" s="200"/>
      <c r="EV123" s="200"/>
      <c r="EW123" s="200"/>
      <c r="EX123" s="200"/>
      <c r="EY123" s="200"/>
      <c r="EZ123" s="200"/>
      <c r="FA123" s="200"/>
      <c r="FB123" s="200"/>
      <c r="FC123" s="200"/>
      <c r="FD123" s="200"/>
      <c r="FE123" s="200"/>
      <c r="FF123" s="200"/>
      <c r="FG123" s="200"/>
      <c r="FH123" s="200"/>
      <c r="FI123" s="200"/>
      <c r="FJ123" s="200"/>
      <c r="FK123" s="200"/>
      <c r="FL123" s="200"/>
      <c r="FM123" s="200"/>
      <c r="FN123" s="200"/>
      <c r="FO123" s="200"/>
      <c r="FP123" s="200"/>
      <c r="FQ123" s="200"/>
      <c r="FR123" s="200"/>
      <c r="FS123" s="200"/>
      <c r="FT123" s="200"/>
      <c r="FU123" s="200"/>
      <c r="FV123" s="200"/>
      <c r="FW123" s="200"/>
      <c r="FX123" s="200"/>
      <c r="FY123" s="200"/>
      <c r="FZ123" s="200"/>
      <c r="GA123" s="200"/>
      <c r="GB123" s="200"/>
      <c r="GC123" s="200"/>
      <c r="GD123" s="200"/>
      <c r="GE123" s="200"/>
      <c r="GF123" s="200"/>
      <c r="GG123" s="200"/>
      <c r="GH123" s="200"/>
      <c r="GI123" s="200"/>
      <c r="GJ123" s="200"/>
      <c r="GK123" s="200"/>
      <c r="GL123" s="200"/>
      <c r="GM123" s="200"/>
      <c r="GN123" s="200"/>
      <c r="GO123" s="200"/>
      <c r="GP123" s="200"/>
      <c r="GQ123" s="200"/>
      <c r="GR123" s="200"/>
      <c r="GS123" s="200"/>
      <c r="GT123" s="200"/>
      <c r="GU123" s="200"/>
      <c r="GV123" s="200"/>
      <c r="GW123" s="200"/>
      <c r="GX123" s="200"/>
      <c r="GY123" s="200"/>
      <c r="GZ123" s="200"/>
      <c r="HA123" s="200"/>
      <c r="HB123" s="200"/>
      <c r="HC123" s="200"/>
      <c r="HD123" s="200"/>
      <c r="HE123" s="200"/>
      <c r="HF123" s="200"/>
      <c r="HG123" s="200"/>
      <c r="HH123" s="200"/>
      <c r="HI123" s="200"/>
      <c r="HJ123" s="200"/>
      <c r="HK123" s="200"/>
      <c r="HL123" s="200"/>
      <c r="HM123" s="200"/>
      <c r="HN123" s="200"/>
      <c r="HO123" s="200"/>
      <c r="HP123" s="200"/>
      <c r="HQ123" s="200"/>
      <c r="HR123" s="200"/>
      <c r="HS123" s="200"/>
      <c r="HT123" s="200"/>
      <c r="HU123" s="200"/>
      <c r="HV123" s="200"/>
      <c r="HW123" s="200"/>
      <c r="HX123" s="200"/>
      <c r="HY123" s="200"/>
      <c r="HZ123" s="200"/>
      <c r="IA123" s="200"/>
      <c r="IB123" s="200"/>
      <c r="IC123" s="200"/>
      <c r="ID123" s="200"/>
      <c r="IE123" s="200"/>
      <c r="IF123" s="200"/>
      <c r="IG123" s="200"/>
      <c r="IH123" s="200"/>
      <c r="II123" s="200"/>
      <c r="IJ123" s="200"/>
      <c r="IK123" s="200"/>
      <c r="IL123" s="200"/>
      <c r="IM123" s="200"/>
      <c r="IN123" s="200"/>
      <c r="IO123" s="200"/>
      <c r="IP123" s="200"/>
      <c r="IQ123" s="200"/>
      <c r="IR123" s="200"/>
      <c r="IS123" s="200"/>
      <c r="IT123" s="200"/>
      <c r="IU123" s="200"/>
      <c r="IV123" s="200"/>
    </row>
    <row r="124" spans="1:256" customFormat="1" ht="47.25" x14ac:dyDescent="0.25">
      <c r="A124" s="29"/>
      <c r="B124" s="285" t="s">
        <v>392</v>
      </c>
      <c r="C124" s="286" t="s">
        <v>161</v>
      </c>
      <c r="D124" s="346" t="s">
        <v>66</v>
      </c>
      <c r="E124" s="346" t="s">
        <v>23</v>
      </c>
      <c r="F124" s="346" t="s">
        <v>127</v>
      </c>
      <c r="G124" s="346"/>
      <c r="H124" s="347">
        <f>H126</f>
        <v>1</v>
      </c>
      <c r="I124" s="200"/>
      <c r="J124" s="200"/>
      <c r="K124" s="399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  <c r="BI124" s="200"/>
      <c r="BJ124" s="200"/>
      <c r="BK124" s="200"/>
      <c r="BL124" s="200"/>
      <c r="BM124" s="200"/>
      <c r="BN124" s="200"/>
      <c r="BO124" s="200"/>
      <c r="BP124" s="200"/>
      <c r="BQ124" s="200"/>
      <c r="BR124" s="200"/>
      <c r="BS124" s="200"/>
      <c r="BT124" s="200"/>
      <c r="BU124" s="200"/>
      <c r="BV124" s="200"/>
      <c r="BW124" s="200"/>
      <c r="BX124" s="200"/>
      <c r="BY124" s="200"/>
      <c r="BZ124" s="200"/>
      <c r="CA124" s="200"/>
      <c r="CB124" s="200"/>
      <c r="CC124" s="200"/>
      <c r="CD124" s="200"/>
      <c r="CE124" s="200"/>
      <c r="CF124" s="200"/>
      <c r="CG124" s="200"/>
      <c r="CH124" s="200"/>
      <c r="CI124" s="200"/>
      <c r="CJ124" s="200"/>
      <c r="CK124" s="200"/>
      <c r="CL124" s="200"/>
      <c r="CM124" s="200"/>
      <c r="CN124" s="200"/>
      <c r="CO124" s="200"/>
      <c r="CP124" s="200"/>
      <c r="CQ124" s="200"/>
      <c r="CR124" s="200"/>
      <c r="CS124" s="200"/>
      <c r="CT124" s="200"/>
      <c r="CU124" s="200"/>
      <c r="CV124" s="200"/>
      <c r="CW124" s="200"/>
      <c r="CX124" s="200"/>
      <c r="CY124" s="200"/>
      <c r="CZ124" s="200"/>
      <c r="DA124" s="200"/>
      <c r="DB124" s="200"/>
      <c r="DC124" s="200"/>
      <c r="DD124" s="200"/>
      <c r="DE124" s="200"/>
      <c r="DF124" s="200"/>
      <c r="DG124" s="200"/>
      <c r="DH124" s="200"/>
      <c r="DI124" s="200"/>
      <c r="DJ124" s="200"/>
      <c r="DK124" s="200"/>
      <c r="DL124" s="200"/>
      <c r="DM124" s="200"/>
      <c r="DN124" s="200"/>
      <c r="DO124" s="200"/>
      <c r="DP124" s="200"/>
      <c r="DQ124" s="200"/>
      <c r="DR124" s="200"/>
      <c r="DS124" s="200"/>
      <c r="DT124" s="200"/>
      <c r="DU124" s="200"/>
      <c r="DV124" s="200"/>
      <c r="DW124" s="200"/>
      <c r="DX124" s="200"/>
      <c r="DY124" s="200"/>
      <c r="DZ124" s="200"/>
      <c r="EA124" s="200"/>
      <c r="EB124" s="200"/>
      <c r="EC124" s="200"/>
      <c r="ED124" s="200"/>
      <c r="EE124" s="200"/>
      <c r="EF124" s="200"/>
      <c r="EG124" s="200"/>
      <c r="EH124" s="200"/>
      <c r="EI124" s="200"/>
      <c r="EJ124" s="200"/>
      <c r="EK124" s="200"/>
      <c r="EL124" s="200"/>
      <c r="EM124" s="200"/>
      <c r="EN124" s="200"/>
      <c r="EO124" s="200"/>
      <c r="EP124" s="200"/>
      <c r="EQ124" s="200"/>
      <c r="ER124" s="200"/>
      <c r="ES124" s="200"/>
      <c r="ET124" s="200"/>
      <c r="EU124" s="200"/>
      <c r="EV124" s="200"/>
      <c r="EW124" s="200"/>
      <c r="EX124" s="200"/>
      <c r="EY124" s="200"/>
      <c r="EZ124" s="200"/>
      <c r="FA124" s="200"/>
      <c r="FB124" s="200"/>
      <c r="FC124" s="200"/>
      <c r="FD124" s="200"/>
      <c r="FE124" s="200"/>
      <c r="FF124" s="200"/>
      <c r="FG124" s="200"/>
      <c r="FH124" s="200"/>
      <c r="FI124" s="200"/>
      <c r="FJ124" s="200"/>
      <c r="FK124" s="200"/>
      <c r="FL124" s="200"/>
      <c r="FM124" s="200"/>
      <c r="FN124" s="200"/>
      <c r="FO124" s="200"/>
      <c r="FP124" s="200"/>
      <c r="FQ124" s="200"/>
      <c r="FR124" s="200"/>
      <c r="FS124" s="200"/>
      <c r="FT124" s="200"/>
      <c r="FU124" s="200"/>
      <c r="FV124" s="200"/>
      <c r="FW124" s="200"/>
      <c r="FX124" s="200"/>
      <c r="FY124" s="200"/>
      <c r="FZ124" s="200"/>
      <c r="GA124" s="200"/>
      <c r="GB124" s="200"/>
      <c r="GC124" s="200"/>
      <c r="GD124" s="200"/>
      <c r="GE124" s="200"/>
      <c r="GF124" s="200"/>
      <c r="GG124" s="200"/>
      <c r="GH124" s="200"/>
      <c r="GI124" s="200"/>
      <c r="GJ124" s="200"/>
      <c r="GK124" s="200"/>
      <c r="GL124" s="200"/>
      <c r="GM124" s="200"/>
      <c r="GN124" s="200"/>
      <c r="GO124" s="200"/>
      <c r="GP124" s="200"/>
      <c r="GQ124" s="200"/>
      <c r="GR124" s="200"/>
      <c r="GS124" s="200"/>
      <c r="GT124" s="200"/>
      <c r="GU124" s="200"/>
      <c r="GV124" s="200"/>
      <c r="GW124" s="200"/>
      <c r="GX124" s="200"/>
      <c r="GY124" s="200"/>
      <c r="GZ124" s="200"/>
      <c r="HA124" s="200"/>
      <c r="HB124" s="200"/>
      <c r="HC124" s="200"/>
      <c r="HD124" s="200"/>
      <c r="HE124" s="200"/>
      <c r="HF124" s="200"/>
      <c r="HG124" s="200"/>
      <c r="HH124" s="200"/>
      <c r="HI124" s="200"/>
      <c r="HJ124" s="200"/>
      <c r="HK124" s="200"/>
      <c r="HL124" s="200"/>
      <c r="HM124" s="200"/>
      <c r="HN124" s="200"/>
      <c r="HO124" s="200"/>
      <c r="HP124" s="200"/>
      <c r="HQ124" s="200"/>
      <c r="HR124" s="200"/>
      <c r="HS124" s="200"/>
      <c r="HT124" s="200"/>
      <c r="HU124" s="200"/>
      <c r="HV124" s="200"/>
      <c r="HW124" s="200"/>
      <c r="HX124" s="200"/>
      <c r="HY124" s="200"/>
      <c r="HZ124" s="200"/>
      <c r="IA124" s="200"/>
      <c r="IB124" s="200"/>
      <c r="IC124" s="200"/>
      <c r="ID124" s="200"/>
      <c r="IE124" s="200"/>
      <c r="IF124" s="200"/>
      <c r="IG124" s="200"/>
      <c r="IH124" s="200"/>
      <c r="II124" s="200"/>
      <c r="IJ124" s="200"/>
      <c r="IK124" s="200"/>
      <c r="IL124" s="200"/>
      <c r="IM124" s="200"/>
      <c r="IN124" s="200"/>
      <c r="IO124" s="200"/>
      <c r="IP124" s="200"/>
      <c r="IQ124" s="200"/>
      <c r="IR124" s="200"/>
      <c r="IS124" s="200"/>
      <c r="IT124" s="200"/>
      <c r="IU124" s="200"/>
      <c r="IV124" s="200"/>
    </row>
    <row r="125" spans="1:256" customFormat="1" ht="31.5" x14ac:dyDescent="0.25">
      <c r="A125" s="29"/>
      <c r="B125" s="285" t="s">
        <v>393</v>
      </c>
      <c r="C125" s="286" t="s">
        <v>161</v>
      </c>
      <c r="D125" s="346" t="s">
        <v>66</v>
      </c>
      <c r="E125" s="346" t="s">
        <v>23</v>
      </c>
      <c r="F125" s="346" t="s">
        <v>163</v>
      </c>
      <c r="G125" s="346"/>
      <c r="H125" s="347">
        <f>H126</f>
        <v>1</v>
      </c>
      <c r="I125" s="200"/>
      <c r="J125" s="200"/>
      <c r="K125" s="399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  <c r="BI125" s="200"/>
      <c r="BJ125" s="200"/>
      <c r="BK125" s="200"/>
      <c r="BL125" s="200"/>
      <c r="BM125" s="200"/>
      <c r="BN125" s="200"/>
      <c r="BO125" s="200"/>
      <c r="BP125" s="200"/>
      <c r="BQ125" s="200"/>
      <c r="BR125" s="200"/>
      <c r="BS125" s="200"/>
      <c r="BT125" s="200"/>
      <c r="BU125" s="200"/>
      <c r="BV125" s="200"/>
      <c r="BW125" s="200"/>
      <c r="BX125" s="200"/>
      <c r="BY125" s="200"/>
      <c r="BZ125" s="200"/>
      <c r="CA125" s="200"/>
      <c r="CB125" s="200"/>
      <c r="CC125" s="200"/>
      <c r="CD125" s="200"/>
      <c r="CE125" s="200"/>
      <c r="CF125" s="200"/>
      <c r="CG125" s="200"/>
      <c r="CH125" s="200"/>
      <c r="CI125" s="200"/>
      <c r="CJ125" s="200"/>
      <c r="CK125" s="200"/>
      <c r="CL125" s="200"/>
      <c r="CM125" s="200"/>
      <c r="CN125" s="200"/>
      <c r="CO125" s="200"/>
      <c r="CP125" s="200"/>
      <c r="CQ125" s="200"/>
      <c r="CR125" s="200"/>
      <c r="CS125" s="200"/>
      <c r="CT125" s="200"/>
      <c r="CU125" s="200"/>
      <c r="CV125" s="200"/>
      <c r="CW125" s="200"/>
      <c r="CX125" s="200"/>
      <c r="CY125" s="200"/>
      <c r="CZ125" s="200"/>
      <c r="DA125" s="200"/>
      <c r="DB125" s="200"/>
      <c r="DC125" s="200"/>
      <c r="DD125" s="200"/>
      <c r="DE125" s="200"/>
      <c r="DF125" s="200"/>
      <c r="DG125" s="200"/>
      <c r="DH125" s="200"/>
      <c r="DI125" s="200"/>
      <c r="DJ125" s="200"/>
      <c r="DK125" s="200"/>
      <c r="DL125" s="200"/>
      <c r="DM125" s="200"/>
      <c r="DN125" s="200"/>
      <c r="DO125" s="200"/>
      <c r="DP125" s="200"/>
      <c r="DQ125" s="200"/>
      <c r="DR125" s="200"/>
      <c r="DS125" s="200"/>
      <c r="DT125" s="200"/>
      <c r="DU125" s="200"/>
      <c r="DV125" s="200"/>
      <c r="DW125" s="200"/>
      <c r="DX125" s="200"/>
      <c r="DY125" s="200"/>
      <c r="DZ125" s="200"/>
      <c r="EA125" s="200"/>
      <c r="EB125" s="200"/>
      <c r="EC125" s="200"/>
      <c r="ED125" s="200"/>
      <c r="EE125" s="200"/>
      <c r="EF125" s="200"/>
      <c r="EG125" s="200"/>
      <c r="EH125" s="200"/>
      <c r="EI125" s="200"/>
      <c r="EJ125" s="200"/>
      <c r="EK125" s="200"/>
      <c r="EL125" s="200"/>
      <c r="EM125" s="200"/>
      <c r="EN125" s="200"/>
      <c r="EO125" s="200"/>
      <c r="EP125" s="200"/>
      <c r="EQ125" s="200"/>
      <c r="ER125" s="200"/>
      <c r="ES125" s="200"/>
      <c r="ET125" s="200"/>
      <c r="EU125" s="200"/>
      <c r="EV125" s="200"/>
      <c r="EW125" s="200"/>
      <c r="EX125" s="200"/>
      <c r="EY125" s="200"/>
      <c r="EZ125" s="200"/>
      <c r="FA125" s="200"/>
      <c r="FB125" s="200"/>
      <c r="FC125" s="200"/>
      <c r="FD125" s="200"/>
      <c r="FE125" s="200"/>
      <c r="FF125" s="200"/>
      <c r="FG125" s="200"/>
      <c r="FH125" s="200"/>
      <c r="FI125" s="200"/>
      <c r="FJ125" s="200"/>
      <c r="FK125" s="200"/>
      <c r="FL125" s="200"/>
      <c r="FM125" s="200"/>
      <c r="FN125" s="200"/>
      <c r="FO125" s="200"/>
      <c r="FP125" s="200"/>
      <c r="FQ125" s="200"/>
      <c r="FR125" s="200"/>
      <c r="FS125" s="200"/>
      <c r="FT125" s="200"/>
      <c r="FU125" s="200"/>
      <c r="FV125" s="200"/>
      <c r="FW125" s="200"/>
      <c r="FX125" s="200"/>
      <c r="FY125" s="200"/>
      <c r="FZ125" s="200"/>
      <c r="GA125" s="200"/>
      <c r="GB125" s="200"/>
      <c r="GC125" s="200"/>
      <c r="GD125" s="200"/>
      <c r="GE125" s="200"/>
      <c r="GF125" s="200"/>
      <c r="GG125" s="200"/>
      <c r="GH125" s="200"/>
      <c r="GI125" s="200"/>
      <c r="GJ125" s="200"/>
      <c r="GK125" s="200"/>
      <c r="GL125" s="200"/>
      <c r="GM125" s="200"/>
      <c r="GN125" s="200"/>
      <c r="GO125" s="200"/>
      <c r="GP125" s="200"/>
      <c r="GQ125" s="200"/>
      <c r="GR125" s="200"/>
      <c r="GS125" s="200"/>
      <c r="GT125" s="200"/>
      <c r="GU125" s="200"/>
      <c r="GV125" s="200"/>
      <c r="GW125" s="200"/>
      <c r="GX125" s="200"/>
      <c r="GY125" s="200"/>
      <c r="GZ125" s="200"/>
      <c r="HA125" s="200"/>
      <c r="HB125" s="200"/>
      <c r="HC125" s="200"/>
      <c r="HD125" s="200"/>
      <c r="HE125" s="200"/>
      <c r="HF125" s="200"/>
      <c r="HG125" s="200"/>
      <c r="HH125" s="200"/>
      <c r="HI125" s="200"/>
      <c r="HJ125" s="200"/>
      <c r="HK125" s="200"/>
      <c r="HL125" s="200"/>
      <c r="HM125" s="200"/>
      <c r="HN125" s="200"/>
      <c r="HO125" s="200"/>
      <c r="HP125" s="200"/>
      <c r="HQ125" s="200"/>
      <c r="HR125" s="200"/>
      <c r="HS125" s="200"/>
      <c r="HT125" s="200"/>
      <c r="HU125" s="200"/>
      <c r="HV125" s="200"/>
      <c r="HW125" s="200"/>
      <c r="HX125" s="200"/>
      <c r="HY125" s="200"/>
      <c r="HZ125" s="200"/>
      <c r="IA125" s="200"/>
      <c r="IB125" s="200"/>
      <c r="IC125" s="200"/>
      <c r="ID125" s="200"/>
      <c r="IE125" s="200"/>
      <c r="IF125" s="200"/>
      <c r="IG125" s="200"/>
      <c r="IH125" s="200"/>
      <c r="II125" s="200"/>
      <c r="IJ125" s="200"/>
      <c r="IK125" s="200"/>
      <c r="IL125" s="200"/>
      <c r="IM125" s="200"/>
      <c r="IN125" s="200"/>
      <c r="IO125" s="200"/>
      <c r="IP125" s="200"/>
      <c r="IQ125" s="200"/>
      <c r="IR125" s="200"/>
      <c r="IS125" s="200"/>
      <c r="IT125" s="200"/>
      <c r="IU125" s="200"/>
      <c r="IV125" s="200"/>
    </row>
    <row r="126" spans="1:256" customFormat="1" ht="15.75" x14ac:dyDescent="0.25">
      <c r="A126" s="407"/>
      <c r="B126" s="487" t="s">
        <v>394</v>
      </c>
      <c r="C126" s="346" t="s">
        <v>161</v>
      </c>
      <c r="D126" s="346" t="s">
        <v>66</v>
      </c>
      <c r="E126" s="346" t="s">
        <v>23</v>
      </c>
      <c r="F126" s="346" t="s">
        <v>163</v>
      </c>
      <c r="G126" s="346" t="s">
        <v>187</v>
      </c>
      <c r="H126" s="347">
        <v>1</v>
      </c>
      <c r="I126" s="448"/>
      <c r="J126" s="448"/>
      <c r="K126" s="448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  <c r="BI126" s="200"/>
      <c r="BJ126" s="200"/>
      <c r="BK126" s="200"/>
      <c r="BL126" s="200"/>
      <c r="BM126" s="200"/>
      <c r="BN126" s="200"/>
      <c r="BO126" s="200"/>
      <c r="BP126" s="200"/>
      <c r="BQ126" s="200"/>
      <c r="BR126" s="200"/>
      <c r="BS126" s="200"/>
      <c r="BT126" s="200"/>
      <c r="BU126" s="200"/>
      <c r="BV126" s="200"/>
      <c r="BW126" s="200"/>
      <c r="BX126" s="200"/>
      <c r="BY126" s="200"/>
      <c r="BZ126" s="200"/>
      <c r="CA126" s="200"/>
      <c r="CB126" s="200"/>
      <c r="CC126" s="200"/>
      <c r="CD126" s="200"/>
      <c r="CE126" s="200"/>
      <c r="CF126" s="200"/>
      <c r="CG126" s="200"/>
      <c r="CH126" s="200"/>
      <c r="CI126" s="200"/>
      <c r="CJ126" s="200"/>
      <c r="CK126" s="200"/>
      <c r="CL126" s="200"/>
      <c r="CM126" s="200"/>
      <c r="CN126" s="200"/>
      <c r="CO126" s="200"/>
      <c r="CP126" s="200"/>
      <c r="CQ126" s="200"/>
      <c r="CR126" s="200"/>
      <c r="CS126" s="200"/>
      <c r="CT126" s="200"/>
      <c r="CU126" s="200"/>
      <c r="CV126" s="200"/>
      <c r="CW126" s="200"/>
      <c r="CX126" s="200"/>
      <c r="CY126" s="200"/>
      <c r="CZ126" s="200"/>
      <c r="DA126" s="200"/>
      <c r="DB126" s="200"/>
      <c r="DC126" s="200"/>
      <c r="DD126" s="200"/>
      <c r="DE126" s="200"/>
      <c r="DF126" s="200"/>
      <c r="DG126" s="200"/>
      <c r="DH126" s="200"/>
      <c r="DI126" s="200"/>
      <c r="DJ126" s="200"/>
      <c r="DK126" s="200"/>
      <c r="DL126" s="200"/>
      <c r="DM126" s="200"/>
      <c r="DN126" s="200"/>
      <c r="DO126" s="200"/>
      <c r="DP126" s="200"/>
      <c r="DQ126" s="200"/>
      <c r="DR126" s="200"/>
      <c r="DS126" s="200"/>
      <c r="DT126" s="200"/>
      <c r="DU126" s="200"/>
      <c r="DV126" s="200"/>
      <c r="DW126" s="200"/>
      <c r="DX126" s="200"/>
      <c r="DY126" s="200"/>
      <c r="DZ126" s="200"/>
      <c r="EA126" s="200"/>
      <c r="EB126" s="200"/>
      <c r="EC126" s="200"/>
      <c r="ED126" s="200"/>
      <c r="EE126" s="200"/>
      <c r="EF126" s="200"/>
      <c r="EG126" s="200"/>
      <c r="EH126" s="200"/>
      <c r="EI126" s="200"/>
      <c r="EJ126" s="200"/>
      <c r="EK126" s="200"/>
      <c r="EL126" s="200"/>
      <c r="EM126" s="200"/>
      <c r="EN126" s="200"/>
      <c r="EO126" s="200"/>
      <c r="EP126" s="200"/>
      <c r="EQ126" s="200"/>
      <c r="ER126" s="200"/>
      <c r="ES126" s="200"/>
      <c r="ET126" s="200"/>
      <c r="EU126" s="200"/>
      <c r="EV126" s="200"/>
      <c r="EW126" s="200"/>
      <c r="EX126" s="200"/>
      <c r="EY126" s="200"/>
      <c r="EZ126" s="200"/>
      <c r="FA126" s="200"/>
      <c r="FB126" s="200"/>
      <c r="FC126" s="200"/>
      <c r="FD126" s="200"/>
      <c r="FE126" s="200"/>
      <c r="FF126" s="200"/>
      <c r="FG126" s="200"/>
      <c r="FH126" s="200"/>
      <c r="FI126" s="200"/>
      <c r="FJ126" s="200"/>
      <c r="FK126" s="200"/>
      <c r="FL126" s="200"/>
      <c r="FM126" s="200"/>
      <c r="FN126" s="200"/>
      <c r="FO126" s="200"/>
      <c r="FP126" s="200"/>
      <c r="FQ126" s="200"/>
      <c r="FR126" s="200"/>
      <c r="FS126" s="200"/>
      <c r="FT126" s="200"/>
      <c r="FU126" s="200"/>
      <c r="FV126" s="200"/>
      <c r="FW126" s="200"/>
      <c r="FX126" s="200"/>
      <c r="FY126" s="200"/>
      <c r="FZ126" s="200"/>
      <c r="GA126" s="200"/>
      <c r="GB126" s="200"/>
      <c r="GC126" s="200"/>
      <c r="GD126" s="200"/>
      <c r="GE126" s="200"/>
      <c r="GF126" s="200"/>
      <c r="GG126" s="200"/>
      <c r="GH126" s="200"/>
      <c r="GI126" s="200"/>
      <c r="GJ126" s="200"/>
      <c r="GK126" s="200"/>
      <c r="GL126" s="200"/>
      <c r="GM126" s="200"/>
      <c r="GN126" s="200"/>
      <c r="GO126" s="200"/>
      <c r="GP126" s="200"/>
      <c r="GQ126" s="200"/>
      <c r="GR126" s="200"/>
      <c r="GS126" s="200"/>
      <c r="GT126" s="200"/>
      <c r="GU126" s="200"/>
      <c r="GV126" s="200"/>
      <c r="GW126" s="200"/>
      <c r="GX126" s="200"/>
      <c r="GY126" s="200"/>
      <c r="GZ126" s="200"/>
      <c r="HA126" s="200"/>
      <c r="HB126" s="200"/>
      <c r="HC126" s="200"/>
      <c r="HD126" s="200"/>
      <c r="HE126" s="200"/>
      <c r="HF126" s="200"/>
      <c r="HG126" s="200"/>
      <c r="HH126" s="200"/>
      <c r="HI126" s="200"/>
      <c r="HJ126" s="200"/>
      <c r="HK126" s="200"/>
      <c r="HL126" s="200"/>
      <c r="HM126" s="200"/>
      <c r="HN126" s="200"/>
      <c r="HO126" s="200"/>
      <c r="HP126" s="200"/>
      <c r="HQ126" s="200"/>
      <c r="HR126" s="200"/>
      <c r="HS126" s="200"/>
      <c r="HT126" s="200"/>
      <c r="HU126" s="200"/>
      <c r="HV126" s="200"/>
      <c r="HW126" s="200"/>
      <c r="HX126" s="200"/>
      <c r="HY126" s="200"/>
      <c r="HZ126" s="200"/>
      <c r="IA126" s="200"/>
      <c r="IB126" s="200"/>
      <c r="IC126" s="200"/>
      <c r="ID126" s="200"/>
      <c r="IE126" s="200"/>
      <c r="IF126" s="200"/>
      <c r="IG126" s="200"/>
      <c r="IH126" s="200"/>
      <c r="II126" s="200"/>
      <c r="IJ126" s="200"/>
      <c r="IK126" s="200"/>
      <c r="IL126" s="200"/>
      <c r="IM126" s="200"/>
      <c r="IN126" s="200"/>
      <c r="IO126" s="200"/>
      <c r="IP126" s="200"/>
      <c r="IQ126" s="200"/>
      <c r="IR126" s="200"/>
      <c r="IS126" s="200"/>
      <c r="IT126" s="200"/>
      <c r="IU126" s="200"/>
      <c r="IV126" s="200"/>
    </row>
    <row r="127" spans="1:256" ht="57.75" x14ac:dyDescent="0.25">
      <c r="A127" s="20"/>
      <c r="B127" s="121" t="s">
        <v>62</v>
      </c>
      <c r="C127" s="112" t="s">
        <v>63</v>
      </c>
      <c r="D127" s="112" t="s">
        <v>64</v>
      </c>
      <c r="E127" s="112" t="s">
        <v>23</v>
      </c>
      <c r="F127" s="112" t="s">
        <v>127</v>
      </c>
      <c r="G127" s="111"/>
      <c r="H127" s="114">
        <f>H130</f>
        <v>70</v>
      </c>
      <c r="K127" s="390"/>
    </row>
    <row r="128" spans="1:256" x14ac:dyDescent="0.25">
      <c r="A128" s="19"/>
      <c r="B128" s="22" t="s">
        <v>52</v>
      </c>
      <c r="C128" s="26" t="s">
        <v>63</v>
      </c>
      <c r="D128" s="26" t="s">
        <v>66</v>
      </c>
      <c r="E128" s="26" t="s">
        <v>23</v>
      </c>
      <c r="F128" s="26" t="s">
        <v>127</v>
      </c>
      <c r="G128" s="27"/>
      <c r="H128" s="36">
        <f>H129</f>
        <v>70</v>
      </c>
      <c r="K128" s="390"/>
    </row>
    <row r="129" spans="1:17" ht="30" x14ac:dyDescent="0.25">
      <c r="A129" s="19"/>
      <c r="B129" s="22" t="s">
        <v>67</v>
      </c>
      <c r="C129" s="26" t="s">
        <v>63</v>
      </c>
      <c r="D129" s="26" t="s">
        <v>66</v>
      </c>
      <c r="E129" s="26" t="s">
        <v>23</v>
      </c>
      <c r="F129" s="26" t="s">
        <v>138</v>
      </c>
      <c r="G129" s="27"/>
      <c r="H129" s="36">
        <f>H130</f>
        <v>70</v>
      </c>
      <c r="K129" s="390"/>
    </row>
    <row r="130" spans="1:17" x14ac:dyDescent="0.25">
      <c r="A130" s="19"/>
      <c r="B130" s="337" t="s">
        <v>68</v>
      </c>
      <c r="C130" s="26" t="s">
        <v>63</v>
      </c>
      <c r="D130" s="26" t="s">
        <v>66</v>
      </c>
      <c r="E130" s="26" t="s">
        <v>23</v>
      </c>
      <c r="F130" s="26" t="s">
        <v>138</v>
      </c>
      <c r="G130" s="27" t="s">
        <v>69</v>
      </c>
      <c r="H130" s="36">
        <f>прил._7!K31</f>
        <v>70</v>
      </c>
      <c r="K130" s="390"/>
    </row>
    <row r="131" spans="1:17" x14ac:dyDescent="0.25">
      <c r="A131" s="34"/>
      <c r="B131" s="28"/>
      <c r="C131" s="116"/>
      <c r="D131" s="116"/>
      <c r="E131" s="116"/>
      <c r="F131" s="116"/>
      <c r="G131" s="116"/>
      <c r="H131" s="117"/>
      <c r="K131" s="390"/>
    </row>
    <row r="132" spans="1:17" ht="32.25" customHeight="1" x14ac:dyDescent="0.25">
      <c r="A132" s="34"/>
      <c r="B132" s="28"/>
      <c r="C132" s="116"/>
      <c r="D132" s="116"/>
      <c r="E132" s="116"/>
      <c r="F132" s="116"/>
      <c r="G132" s="116"/>
      <c r="H132" s="117"/>
      <c r="K132" s="390"/>
    </row>
    <row r="133" spans="1:17" ht="18.75" x14ac:dyDescent="0.3">
      <c r="B133" s="547" t="s">
        <v>368</v>
      </c>
      <c r="C133" s="548"/>
      <c r="D133" s="548"/>
      <c r="E133" s="548"/>
      <c r="F133" s="548"/>
      <c r="G133" s="548"/>
      <c r="H133" s="548"/>
      <c r="K133" s="390"/>
      <c r="O133" s="390"/>
      <c r="P133" s="390"/>
      <c r="Q133" s="390"/>
    </row>
    <row r="134" spans="1:17" x14ac:dyDescent="0.25">
      <c r="B134" s="31"/>
      <c r="C134" s="31"/>
      <c r="D134" s="31"/>
      <c r="E134" s="31"/>
      <c r="F134" s="31"/>
      <c r="G134" s="139"/>
      <c r="H134" s="31"/>
      <c r="K134" s="390"/>
      <c r="O134" s="390"/>
      <c r="P134" s="390"/>
      <c r="Q134" s="390"/>
    </row>
    <row r="135" spans="1:17" x14ac:dyDescent="0.25">
      <c r="K135" s="390"/>
      <c r="O135" s="390"/>
      <c r="P135" s="390"/>
      <c r="Q135" s="390"/>
    </row>
    <row r="136" spans="1:17" x14ac:dyDescent="0.25">
      <c r="K136" s="390"/>
    </row>
  </sheetData>
  <mergeCells count="15">
    <mergeCell ref="C14:F14"/>
    <mergeCell ref="C15:F15"/>
    <mergeCell ref="B133:H133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4"/>
  <sheetViews>
    <sheetView view="pageBreakPreview" topLeftCell="A109" zoomScale="80" zoomScaleNormal="91" zoomScaleSheetLayoutView="80" workbookViewId="0">
      <selection activeCell="B126" sqref="B126:J127"/>
    </sheetView>
  </sheetViews>
  <sheetFormatPr defaultColWidth="11.42578125" defaultRowHeight="15" x14ac:dyDescent="0.25"/>
  <cols>
    <col min="1" max="1" width="3.85546875" style="72" customWidth="1"/>
    <col min="2" max="2" width="70.42578125" style="72" customWidth="1"/>
    <col min="3" max="3" width="4.85546875" style="72" customWidth="1"/>
    <col min="4" max="5" width="3.85546875" style="72" customWidth="1"/>
    <col min="6" max="6" width="4.140625" style="72" customWidth="1"/>
    <col min="7" max="8" width="2.5703125" style="72" customWidth="1"/>
    <col min="9" max="9" width="7.42578125" style="72" customWidth="1"/>
    <col min="10" max="10" width="4.7109375" style="118" customWidth="1"/>
    <col min="11" max="11" width="11.42578125" style="72" customWidth="1"/>
    <col min="12" max="12" width="11.28515625" style="214" customWidth="1"/>
    <col min="13" max="13" width="14.7109375" style="215" customWidth="1"/>
    <col min="14" max="14" width="9.140625" style="215" customWidth="1"/>
    <col min="15" max="15" width="14.42578125" style="72" customWidth="1"/>
    <col min="16" max="246" width="9.140625" style="72" customWidth="1"/>
    <col min="247" max="247" width="3.85546875" style="72" customWidth="1"/>
    <col min="248" max="248" width="45.28515625" style="72" customWidth="1"/>
    <col min="249" max="249" width="4.85546875" style="72" customWidth="1"/>
    <col min="250" max="251" width="3.85546875" style="72" customWidth="1"/>
    <col min="252" max="252" width="3.7109375" style="72" customWidth="1"/>
    <col min="253" max="253" width="2.5703125" style="72" customWidth="1"/>
    <col min="254" max="254" width="7.42578125" style="72" customWidth="1"/>
    <col min="255" max="255" width="4.7109375" style="72" customWidth="1"/>
    <col min="256" max="16384" width="11.42578125" style="72"/>
  </cols>
  <sheetData>
    <row r="1" spans="1:17" x14ac:dyDescent="0.25">
      <c r="B1"/>
      <c r="C1" s="551" t="s">
        <v>188</v>
      </c>
      <c r="D1" s="551"/>
      <c r="E1" s="551"/>
      <c r="F1" s="551"/>
      <c r="G1" s="551"/>
      <c r="H1" s="551"/>
      <c r="I1" s="551"/>
      <c r="J1" s="551"/>
      <c r="K1" s="551"/>
    </row>
    <row r="2" spans="1:17" x14ac:dyDescent="0.25">
      <c r="C2" s="551" t="s">
        <v>0</v>
      </c>
      <c r="D2" s="551"/>
      <c r="E2" s="551"/>
      <c r="F2" s="551"/>
      <c r="G2" s="551"/>
      <c r="H2" s="551"/>
      <c r="I2" s="551"/>
      <c r="J2" s="551"/>
      <c r="K2" s="551"/>
      <c r="P2" s="234"/>
      <c r="Q2" s="234"/>
    </row>
    <row r="3" spans="1:17" x14ac:dyDescent="0.25">
      <c r="C3" s="551" t="s">
        <v>1</v>
      </c>
      <c r="D3" s="551"/>
      <c r="E3" s="551"/>
      <c r="F3" s="551"/>
      <c r="G3" s="551"/>
      <c r="H3" s="551"/>
      <c r="I3" s="551"/>
      <c r="J3" s="551"/>
      <c r="K3" s="551"/>
    </row>
    <row r="4" spans="1:17" x14ac:dyDescent="0.25">
      <c r="C4" s="551" t="s">
        <v>2</v>
      </c>
      <c r="D4" s="551"/>
      <c r="E4" s="551"/>
      <c r="F4" s="551"/>
      <c r="G4" s="551"/>
      <c r="H4" s="551"/>
      <c r="I4" s="551"/>
      <c r="J4" s="551"/>
      <c r="K4" s="551"/>
    </row>
    <row r="5" spans="1:17" x14ac:dyDescent="0.25">
      <c r="B5" s="551" t="s">
        <v>529</v>
      </c>
      <c r="C5" s="514"/>
      <c r="D5" s="514"/>
      <c r="E5" s="514"/>
      <c r="F5" s="514"/>
      <c r="G5" s="514"/>
      <c r="H5" s="514"/>
      <c r="I5" s="514"/>
      <c r="J5" s="514"/>
      <c r="K5" s="514"/>
    </row>
    <row r="6" spans="1:17" x14ac:dyDescent="0.25">
      <c r="B6" s="433"/>
      <c r="C6" s="371"/>
      <c r="D6" s="552" t="s">
        <v>483</v>
      </c>
      <c r="E6" s="552"/>
      <c r="F6" s="552"/>
      <c r="G6" s="552"/>
      <c r="H6" s="552"/>
      <c r="I6" s="552"/>
      <c r="J6" s="552"/>
      <c r="K6" s="552"/>
      <c r="L6" s="552"/>
    </row>
    <row r="7" spans="1:17" x14ac:dyDescent="0.25">
      <c r="B7" s="433"/>
      <c r="C7" s="118"/>
      <c r="D7" s="552" t="s">
        <v>0</v>
      </c>
      <c r="E7" s="552"/>
      <c r="F7" s="552"/>
      <c r="G7" s="552"/>
      <c r="H7" s="552"/>
      <c r="I7" s="552"/>
      <c r="J7" s="552"/>
      <c r="K7" s="552"/>
      <c r="L7" s="552"/>
    </row>
    <row r="8" spans="1:17" x14ac:dyDescent="0.25">
      <c r="B8" s="433"/>
      <c r="C8" s="118"/>
      <c r="D8" s="552" t="s">
        <v>1</v>
      </c>
      <c r="E8" s="552"/>
      <c r="F8" s="552"/>
      <c r="G8" s="552"/>
      <c r="H8" s="552"/>
      <c r="I8" s="552"/>
      <c r="J8" s="552"/>
      <c r="K8" s="552"/>
      <c r="L8" s="552"/>
    </row>
    <row r="9" spans="1:17" x14ac:dyDescent="0.25">
      <c r="B9" s="433"/>
      <c r="C9" s="118"/>
      <c r="D9" s="552" t="s">
        <v>2</v>
      </c>
      <c r="E9" s="552"/>
      <c r="F9" s="552"/>
      <c r="G9" s="552"/>
      <c r="H9" s="552"/>
      <c r="I9" s="552"/>
      <c r="J9" s="552"/>
      <c r="K9" s="552"/>
      <c r="L9" s="552"/>
    </row>
    <row r="10" spans="1:17" x14ac:dyDescent="0.25">
      <c r="B10" s="433"/>
      <c r="C10" s="552" t="s">
        <v>484</v>
      </c>
      <c r="D10" s="553"/>
      <c r="E10" s="553"/>
      <c r="F10" s="553"/>
      <c r="G10" s="553"/>
      <c r="H10" s="553"/>
      <c r="I10" s="553"/>
      <c r="J10" s="553"/>
      <c r="K10" s="553"/>
      <c r="L10" s="553"/>
    </row>
    <row r="11" spans="1:17" x14ac:dyDescent="0.25">
      <c r="B11" s="433"/>
      <c r="C11" s="514"/>
      <c r="D11" s="514"/>
      <c r="E11" s="514"/>
      <c r="F11" s="514"/>
      <c r="G11" s="514"/>
      <c r="H11" s="514"/>
      <c r="I11" s="514"/>
      <c r="J11" s="514"/>
      <c r="K11" s="514"/>
    </row>
    <row r="12" spans="1:17" x14ac:dyDescent="0.25">
      <c r="C12" s="424"/>
      <c r="D12" s="424"/>
      <c r="E12" s="424"/>
      <c r="F12" s="424"/>
      <c r="G12" s="424"/>
      <c r="H12" s="424"/>
      <c r="I12" s="424"/>
      <c r="J12" s="424"/>
      <c r="K12" s="424"/>
    </row>
    <row r="13" spans="1:17" ht="12.75" customHeight="1" x14ac:dyDescent="0.25">
      <c r="C13" s="551"/>
      <c r="D13" s="551"/>
      <c r="E13" s="551"/>
      <c r="F13" s="551"/>
      <c r="G13" s="551"/>
      <c r="H13" s="551"/>
      <c r="I13" s="551"/>
      <c r="J13" s="551"/>
      <c r="K13" s="551"/>
    </row>
    <row r="14" spans="1:17" x14ac:dyDescent="0.25">
      <c r="A14" s="563" t="s">
        <v>372</v>
      </c>
      <c r="B14" s="563"/>
      <c r="C14" s="563"/>
      <c r="D14" s="563"/>
      <c r="E14" s="563"/>
      <c r="F14" s="563"/>
      <c r="G14" s="563"/>
      <c r="H14" s="563"/>
      <c r="I14" s="563"/>
      <c r="J14" s="563"/>
      <c r="K14" s="563"/>
    </row>
    <row r="15" spans="1:17" ht="6" customHeight="1" x14ac:dyDescent="0.25">
      <c r="A15" s="556"/>
      <c r="B15" s="556"/>
      <c r="C15" s="556"/>
      <c r="D15" s="556"/>
      <c r="E15" s="556"/>
      <c r="F15" s="556"/>
      <c r="G15" s="556"/>
      <c r="H15" s="556"/>
      <c r="I15" s="556"/>
      <c r="J15" s="556"/>
      <c r="K15" s="556"/>
    </row>
    <row r="16" spans="1:17" ht="17.25" customHeight="1" x14ac:dyDescent="0.25">
      <c r="A16" s="134"/>
      <c r="B16" s="134"/>
      <c r="C16" s="134"/>
      <c r="D16" s="134"/>
      <c r="E16" s="134"/>
      <c r="F16" s="134"/>
      <c r="G16" s="134"/>
      <c r="H16" s="134"/>
      <c r="I16" s="134"/>
      <c r="J16" s="135"/>
      <c r="K16" s="136" t="s">
        <v>57</v>
      </c>
    </row>
    <row r="17" spans="1:17" ht="43.5" customHeight="1" x14ac:dyDescent="0.25">
      <c r="A17" s="129" t="s">
        <v>58</v>
      </c>
      <c r="B17" s="129" t="s">
        <v>4</v>
      </c>
      <c r="C17" s="130" t="s">
        <v>59</v>
      </c>
      <c r="D17" s="131" t="s">
        <v>60</v>
      </c>
      <c r="E17" s="131" t="s">
        <v>6</v>
      </c>
      <c r="F17" s="557" t="s">
        <v>32</v>
      </c>
      <c r="G17" s="558"/>
      <c r="H17" s="558"/>
      <c r="I17" s="559"/>
      <c r="J17" s="132" t="s">
        <v>33</v>
      </c>
      <c r="K17" s="133" t="s">
        <v>147</v>
      </c>
      <c r="L17" s="216"/>
      <c r="M17" s="217"/>
    </row>
    <row r="18" spans="1:17" x14ac:dyDescent="0.2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560">
        <v>6</v>
      </c>
      <c r="G18" s="561"/>
      <c r="H18" s="561"/>
      <c r="I18" s="562"/>
      <c r="J18" s="119">
        <v>7</v>
      </c>
      <c r="K18" s="38">
        <v>8</v>
      </c>
      <c r="L18" s="233"/>
      <c r="M18" s="233"/>
    </row>
    <row r="19" spans="1:17" x14ac:dyDescent="0.25">
      <c r="A19" s="38"/>
      <c r="B19" s="74" t="s">
        <v>61</v>
      </c>
      <c r="C19" s="66"/>
      <c r="D19" s="66"/>
      <c r="E19" s="66"/>
      <c r="F19" s="105"/>
      <c r="G19" s="106"/>
      <c r="H19" s="106"/>
      <c r="I19" s="107"/>
      <c r="J19" s="107"/>
      <c r="K19" s="345">
        <f>K32+K20</f>
        <v>28433.000000000004</v>
      </c>
      <c r="L19" s="216"/>
      <c r="M19" s="217"/>
      <c r="N19" s="218"/>
      <c r="O19" s="73"/>
      <c r="Q19" s="73"/>
    </row>
    <row r="20" spans="1:17" x14ac:dyDescent="0.25">
      <c r="A20" s="66">
        <v>1</v>
      </c>
      <c r="B20" s="65" t="s">
        <v>118</v>
      </c>
      <c r="C20" s="66">
        <v>991</v>
      </c>
      <c r="D20" s="67"/>
      <c r="E20" s="67"/>
      <c r="F20" s="102"/>
      <c r="G20" s="103"/>
      <c r="H20" s="103"/>
      <c r="I20" s="104"/>
      <c r="J20" s="67"/>
      <c r="K20" s="345">
        <f>K27+K26</f>
        <v>80</v>
      </c>
    </row>
    <row r="21" spans="1:17" x14ac:dyDescent="0.25">
      <c r="A21" s="66"/>
      <c r="B21" s="65" t="s">
        <v>7</v>
      </c>
      <c r="C21" s="66">
        <v>991</v>
      </c>
      <c r="D21" s="67" t="s">
        <v>22</v>
      </c>
      <c r="E21" s="67" t="s">
        <v>23</v>
      </c>
      <c r="F21" s="102"/>
      <c r="G21" s="103"/>
      <c r="H21" s="103"/>
      <c r="I21" s="104"/>
      <c r="J21" s="67"/>
      <c r="K21" s="345">
        <f>K20</f>
        <v>80</v>
      </c>
    </row>
    <row r="22" spans="1:17" ht="47.25" x14ac:dyDescent="0.25">
      <c r="A22" s="66"/>
      <c r="B22" s="209" t="s">
        <v>182</v>
      </c>
      <c r="C22" s="38">
        <v>991</v>
      </c>
      <c r="D22" s="284" t="s">
        <v>22</v>
      </c>
      <c r="E22" s="40" t="s">
        <v>26</v>
      </c>
      <c r="F22" s="475"/>
      <c r="G22" s="76"/>
      <c r="H22" s="76"/>
      <c r="I22" s="77"/>
      <c r="J22" s="42"/>
      <c r="K22" s="338">
        <f>K26</f>
        <v>10</v>
      </c>
      <c r="N22" s="217"/>
    </row>
    <row r="23" spans="1:17" ht="15.75" x14ac:dyDescent="0.25">
      <c r="A23" s="38"/>
      <c r="B23" s="209" t="s">
        <v>183</v>
      </c>
      <c r="C23" s="38">
        <v>991</v>
      </c>
      <c r="D23" s="39" t="s">
        <v>22</v>
      </c>
      <c r="E23" s="40" t="s">
        <v>26</v>
      </c>
      <c r="F23" s="40" t="s">
        <v>181</v>
      </c>
      <c r="G23" s="208" t="s">
        <v>64</v>
      </c>
      <c r="H23" s="41" t="s">
        <v>23</v>
      </c>
      <c r="I23" s="42" t="s">
        <v>127</v>
      </c>
      <c r="J23" s="42"/>
      <c r="K23" s="338">
        <f>K26</f>
        <v>10</v>
      </c>
      <c r="O23" s="73"/>
    </row>
    <row r="24" spans="1:17" ht="15.75" x14ac:dyDescent="0.25">
      <c r="A24" s="38"/>
      <c r="B24" s="209" t="s">
        <v>184</v>
      </c>
      <c r="C24" s="38">
        <v>991</v>
      </c>
      <c r="D24" s="39" t="s">
        <v>22</v>
      </c>
      <c r="E24" s="40" t="s">
        <v>26</v>
      </c>
      <c r="F24" s="40" t="s">
        <v>181</v>
      </c>
      <c r="G24" s="208" t="s">
        <v>66</v>
      </c>
      <c r="H24" s="41" t="s">
        <v>23</v>
      </c>
      <c r="I24" s="42" t="s">
        <v>127</v>
      </c>
      <c r="J24" s="42"/>
      <c r="K24" s="338">
        <f>K26</f>
        <v>10</v>
      </c>
      <c r="N24" s="217"/>
      <c r="P24" s="73"/>
    </row>
    <row r="25" spans="1:17" ht="15.75" x14ac:dyDescent="0.25">
      <c r="A25" s="66"/>
      <c r="B25" s="209" t="s">
        <v>185</v>
      </c>
      <c r="C25" s="38">
        <v>991</v>
      </c>
      <c r="D25" s="39" t="s">
        <v>22</v>
      </c>
      <c r="E25" s="39" t="s">
        <v>26</v>
      </c>
      <c r="F25" s="155" t="s">
        <v>181</v>
      </c>
      <c r="G25" s="207" t="s">
        <v>66</v>
      </c>
      <c r="H25" s="207" t="s">
        <v>23</v>
      </c>
      <c r="I25" s="157" t="s">
        <v>127</v>
      </c>
      <c r="J25" s="39"/>
      <c r="K25" s="338">
        <f>K26</f>
        <v>10</v>
      </c>
    </row>
    <row r="26" spans="1:17" ht="31.5" x14ac:dyDescent="0.25">
      <c r="A26" s="66"/>
      <c r="B26" s="267" t="s">
        <v>186</v>
      </c>
      <c r="C26" s="38">
        <v>991</v>
      </c>
      <c r="D26" s="39" t="s">
        <v>22</v>
      </c>
      <c r="E26" s="39" t="s">
        <v>26</v>
      </c>
      <c r="F26" s="155" t="s">
        <v>181</v>
      </c>
      <c r="G26" s="207" t="s">
        <v>66</v>
      </c>
      <c r="H26" s="207" t="s">
        <v>23</v>
      </c>
      <c r="I26" s="157" t="s">
        <v>138</v>
      </c>
      <c r="J26" s="39" t="s">
        <v>79</v>
      </c>
      <c r="K26" s="338">
        <v>10</v>
      </c>
    </row>
    <row r="27" spans="1:17" ht="31.5" x14ac:dyDescent="0.25">
      <c r="A27" s="66"/>
      <c r="B27" s="476" t="s">
        <v>47</v>
      </c>
      <c r="C27" s="38">
        <v>991</v>
      </c>
      <c r="D27" s="284" t="s">
        <v>22</v>
      </c>
      <c r="E27" s="284" t="s">
        <v>28</v>
      </c>
      <c r="F27" s="475"/>
      <c r="G27" s="76"/>
      <c r="H27" s="76"/>
      <c r="I27" s="77"/>
      <c r="J27" s="284"/>
      <c r="K27" s="109">
        <f>K31</f>
        <v>70</v>
      </c>
    </row>
    <row r="28" spans="1:17" ht="31.5" x14ac:dyDescent="0.25">
      <c r="A28" s="38"/>
      <c r="B28" s="477" t="s">
        <v>62</v>
      </c>
      <c r="C28" s="38">
        <v>991</v>
      </c>
      <c r="D28" s="39" t="s">
        <v>22</v>
      </c>
      <c r="E28" s="40" t="s">
        <v>28</v>
      </c>
      <c r="F28" s="40" t="s">
        <v>63</v>
      </c>
      <c r="G28" s="41" t="s">
        <v>64</v>
      </c>
      <c r="H28" s="41" t="s">
        <v>23</v>
      </c>
      <c r="I28" s="42" t="s">
        <v>127</v>
      </c>
      <c r="J28" s="42"/>
      <c r="K28" s="338">
        <f>K31</f>
        <v>70</v>
      </c>
      <c r="O28" s="73"/>
    </row>
    <row r="29" spans="1:17" ht="15.75" x14ac:dyDescent="0.25">
      <c r="A29" s="38"/>
      <c r="B29" s="477" t="s">
        <v>52</v>
      </c>
      <c r="C29" s="38">
        <v>991</v>
      </c>
      <c r="D29" s="39" t="s">
        <v>22</v>
      </c>
      <c r="E29" s="40" t="s">
        <v>28</v>
      </c>
      <c r="F29" s="40" t="s">
        <v>63</v>
      </c>
      <c r="G29" s="41" t="s">
        <v>66</v>
      </c>
      <c r="H29" s="41" t="s">
        <v>23</v>
      </c>
      <c r="I29" s="42" t="s">
        <v>127</v>
      </c>
      <c r="J29" s="42"/>
      <c r="K29" s="109">
        <f>K31</f>
        <v>70</v>
      </c>
      <c r="N29" s="217"/>
      <c r="P29" s="73"/>
    </row>
    <row r="30" spans="1:17" ht="15.75" x14ac:dyDescent="0.25">
      <c r="A30" s="38"/>
      <c r="B30" s="478" t="s">
        <v>67</v>
      </c>
      <c r="C30" s="38">
        <v>991</v>
      </c>
      <c r="D30" s="39" t="s">
        <v>22</v>
      </c>
      <c r="E30" s="40" t="s">
        <v>28</v>
      </c>
      <c r="F30" s="40" t="s">
        <v>63</v>
      </c>
      <c r="G30" s="41" t="s">
        <v>66</v>
      </c>
      <c r="H30" s="41" t="s">
        <v>23</v>
      </c>
      <c r="I30" s="42" t="s">
        <v>138</v>
      </c>
      <c r="J30" s="42"/>
      <c r="K30" s="109">
        <f>K31</f>
        <v>70</v>
      </c>
      <c r="O30" s="73"/>
      <c r="P30" s="73"/>
    </row>
    <row r="31" spans="1:17" ht="15.75" x14ac:dyDescent="0.25">
      <c r="A31" s="38"/>
      <c r="B31" s="477" t="s">
        <v>68</v>
      </c>
      <c r="C31" s="349">
        <v>991</v>
      </c>
      <c r="D31" s="350" t="s">
        <v>22</v>
      </c>
      <c r="E31" s="351" t="s">
        <v>28</v>
      </c>
      <c r="F31" s="351" t="s">
        <v>63</v>
      </c>
      <c r="G31" s="343" t="s">
        <v>66</v>
      </c>
      <c r="H31" s="343" t="s">
        <v>23</v>
      </c>
      <c r="I31" s="352" t="s">
        <v>138</v>
      </c>
      <c r="J31" s="352" t="s">
        <v>69</v>
      </c>
      <c r="K31" s="338">
        <v>70</v>
      </c>
      <c r="L31" s="216"/>
      <c r="N31" s="217"/>
      <c r="O31" s="73"/>
    </row>
    <row r="32" spans="1:17" x14ac:dyDescent="0.25">
      <c r="A32" s="66">
        <v>2</v>
      </c>
      <c r="B32" s="78" t="s">
        <v>70</v>
      </c>
      <c r="C32" s="66">
        <v>992</v>
      </c>
      <c r="D32" s="64"/>
      <c r="E32" s="64"/>
      <c r="F32" s="40"/>
      <c r="G32" s="41"/>
      <c r="H32" s="41"/>
      <c r="I32" s="42"/>
      <c r="J32" s="66"/>
      <c r="K32" s="108">
        <f>K33+K71+K77+K89+K109+K134+K144+K155+K161+K167+K128</f>
        <v>28353.000000000004</v>
      </c>
      <c r="L32" s="216"/>
      <c r="N32" s="217"/>
      <c r="O32" s="73"/>
      <c r="P32" s="73"/>
      <c r="Q32" s="73"/>
    </row>
    <row r="33" spans="1:15" s="71" customFormat="1" ht="14.25" x14ac:dyDescent="0.2">
      <c r="A33" s="66"/>
      <c r="B33" s="78" t="s">
        <v>7</v>
      </c>
      <c r="C33" s="66">
        <v>992</v>
      </c>
      <c r="D33" s="67" t="s">
        <v>22</v>
      </c>
      <c r="E33" s="67" t="s">
        <v>23</v>
      </c>
      <c r="F33" s="68"/>
      <c r="G33" s="69"/>
      <c r="H33" s="69"/>
      <c r="I33" s="70"/>
      <c r="J33" s="67"/>
      <c r="K33" s="108">
        <f>K34+K39+K54+K59</f>
        <v>11659.8</v>
      </c>
      <c r="L33" s="219"/>
      <c r="M33" s="220"/>
      <c r="N33" s="220"/>
    </row>
    <row r="34" spans="1:15" s="71" customFormat="1" ht="30" x14ac:dyDescent="0.25">
      <c r="A34" s="66"/>
      <c r="B34" s="75" t="s">
        <v>36</v>
      </c>
      <c r="C34" s="38">
        <v>992</v>
      </c>
      <c r="D34" s="284" t="s">
        <v>22</v>
      </c>
      <c r="E34" s="284" t="s">
        <v>24</v>
      </c>
      <c r="F34" s="40"/>
      <c r="G34" s="41"/>
      <c r="H34" s="41"/>
      <c r="I34" s="42"/>
      <c r="J34" s="284"/>
      <c r="K34" s="109">
        <f>K38</f>
        <v>853.1</v>
      </c>
      <c r="L34" s="219"/>
      <c r="M34" s="220"/>
      <c r="N34" s="220"/>
    </row>
    <row r="35" spans="1:15" s="71" customFormat="1" x14ac:dyDescent="0.25">
      <c r="A35" s="66"/>
      <c r="B35" s="75" t="s">
        <v>71</v>
      </c>
      <c r="C35" s="38">
        <v>992</v>
      </c>
      <c r="D35" s="39" t="s">
        <v>22</v>
      </c>
      <c r="E35" s="39" t="s">
        <v>24</v>
      </c>
      <c r="F35" s="40" t="s">
        <v>72</v>
      </c>
      <c r="G35" s="41" t="s">
        <v>64</v>
      </c>
      <c r="H35" s="41" t="s">
        <v>23</v>
      </c>
      <c r="I35" s="42" t="s">
        <v>127</v>
      </c>
      <c r="J35" s="39"/>
      <c r="K35" s="109">
        <f>K38</f>
        <v>853.1</v>
      </c>
      <c r="L35" s="219"/>
      <c r="M35" s="220"/>
      <c r="N35" s="220"/>
      <c r="O35" s="85"/>
    </row>
    <row r="36" spans="1:15" s="71" customFormat="1" x14ac:dyDescent="0.25">
      <c r="A36" s="66"/>
      <c r="B36" s="75" t="s">
        <v>50</v>
      </c>
      <c r="C36" s="38">
        <v>992</v>
      </c>
      <c r="D36" s="39" t="s">
        <v>22</v>
      </c>
      <c r="E36" s="39" t="s">
        <v>24</v>
      </c>
      <c r="F36" s="40" t="s">
        <v>72</v>
      </c>
      <c r="G36" s="41" t="s">
        <v>73</v>
      </c>
      <c r="H36" s="41" t="s">
        <v>23</v>
      </c>
      <c r="I36" s="42" t="s">
        <v>127</v>
      </c>
      <c r="J36" s="39"/>
      <c r="K36" s="109">
        <f>K38</f>
        <v>853.1</v>
      </c>
      <c r="L36" s="219"/>
      <c r="M36" s="220"/>
      <c r="N36" s="220"/>
      <c r="O36" s="85"/>
    </row>
    <row r="37" spans="1:15" s="71" customFormat="1" x14ac:dyDescent="0.25">
      <c r="A37" s="66"/>
      <c r="B37" s="75" t="s">
        <v>67</v>
      </c>
      <c r="C37" s="38">
        <v>992</v>
      </c>
      <c r="D37" s="39" t="s">
        <v>22</v>
      </c>
      <c r="E37" s="39" t="s">
        <v>24</v>
      </c>
      <c r="F37" s="40" t="s">
        <v>72</v>
      </c>
      <c r="G37" s="41" t="s">
        <v>73</v>
      </c>
      <c r="H37" s="41" t="s">
        <v>23</v>
      </c>
      <c r="I37" s="42" t="s">
        <v>138</v>
      </c>
      <c r="J37" s="39"/>
      <c r="K37" s="109">
        <f>K38</f>
        <v>853.1</v>
      </c>
      <c r="L37" s="219"/>
      <c r="M37" s="220"/>
      <c r="N37" s="220"/>
    </row>
    <row r="38" spans="1:15" s="71" customFormat="1" ht="60" x14ac:dyDescent="0.25">
      <c r="A38" s="66"/>
      <c r="B38" s="75" t="s">
        <v>74</v>
      </c>
      <c r="C38" s="38">
        <v>992</v>
      </c>
      <c r="D38" s="39" t="s">
        <v>22</v>
      </c>
      <c r="E38" s="39" t="s">
        <v>24</v>
      </c>
      <c r="F38" s="40" t="s">
        <v>72</v>
      </c>
      <c r="G38" s="41" t="s">
        <v>73</v>
      </c>
      <c r="H38" s="41" t="s">
        <v>23</v>
      </c>
      <c r="I38" s="42" t="s">
        <v>138</v>
      </c>
      <c r="J38" s="39" t="s">
        <v>75</v>
      </c>
      <c r="K38" s="338">
        <v>853.1</v>
      </c>
      <c r="L38" s="219"/>
      <c r="M38" s="220"/>
      <c r="N38" s="220"/>
      <c r="O38" s="85"/>
    </row>
    <row r="39" spans="1:15" s="71" customFormat="1" ht="45" x14ac:dyDescent="0.25">
      <c r="A39" s="66"/>
      <c r="B39" s="75" t="s">
        <v>76</v>
      </c>
      <c r="C39" s="38">
        <v>992</v>
      </c>
      <c r="D39" s="284" t="s">
        <v>22</v>
      </c>
      <c r="E39" s="284" t="s">
        <v>25</v>
      </c>
      <c r="F39" s="40"/>
      <c r="G39" s="41"/>
      <c r="H39" s="41"/>
      <c r="I39" s="42"/>
      <c r="J39" s="284"/>
      <c r="K39" s="109">
        <f>K43+K44+K45+K48+K49</f>
        <v>4889.2</v>
      </c>
      <c r="L39" s="219"/>
      <c r="M39" s="221"/>
      <c r="N39" s="220"/>
    </row>
    <row r="40" spans="1:15" s="71" customFormat="1" x14ac:dyDescent="0.25">
      <c r="A40" s="66"/>
      <c r="B40" s="75" t="s">
        <v>56</v>
      </c>
      <c r="C40" s="38">
        <v>992</v>
      </c>
      <c r="D40" s="39" t="s">
        <v>22</v>
      </c>
      <c r="E40" s="39" t="s">
        <v>25</v>
      </c>
      <c r="F40" s="40" t="s">
        <v>77</v>
      </c>
      <c r="G40" s="41" t="s">
        <v>64</v>
      </c>
      <c r="H40" s="41" t="s">
        <v>23</v>
      </c>
      <c r="I40" s="42" t="s">
        <v>127</v>
      </c>
      <c r="J40" s="39"/>
      <c r="K40" s="109">
        <f>K41+K46+K49</f>
        <v>4889.2</v>
      </c>
      <c r="L40" s="219"/>
      <c r="M40" s="220"/>
      <c r="N40" s="220"/>
    </row>
    <row r="41" spans="1:15" x14ac:dyDescent="0.25">
      <c r="A41" s="37"/>
      <c r="B41" s="75" t="s">
        <v>169</v>
      </c>
      <c r="C41" s="38">
        <v>992</v>
      </c>
      <c r="D41" s="39" t="s">
        <v>22</v>
      </c>
      <c r="E41" s="39" t="s">
        <v>25</v>
      </c>
      <c r="F41" s="40" t="s">
        <v>77</v>
      </c>
      <c r="G41" s="41" t="s">
        <v>73</v>
      </c>
      <c r="H41" s="41" t="s">
        <v>23</v>
      </c>
      <c r="I41" s="42" t="s">
        <v>127</v>
      </c>
      <c r="J41" s="39"/>
      <c r="K41" s="109">
        <f>K42</f>
        <v>4800</v>
      </c>
    </row>
    <row r="42" spans="1:15" x14ac:dyDescent="0.25">
      <c r="A42" s="37"/>
      <c r="B42" s="75" t="s">
        <v>67</v>
      </c>
      <c r="C42" s="38">
        <v>992</v>
      </c>
      <c r="D42" s="39" t="s">
        <v>22</v>
      </c>
      <c r="E42" s="39" t="s">
        <v>25</v>
      </c>
      <c r="F42" s="40" t="s">
        <v>77</v>
      </c>
      <c r="G42" s="41" t="s">
        <v>73</v>
      </c>
      <c r="H42" s="41" t="s">
        <v>23</v>
      </c>
      <c r="I42" s="42" t="s">
        <v>138</v>
      </c>
      <c r="J42" s="39"/>
      <c r="K42" s="109">
        <f>K43+K44+K45</f>
        <v>4800</v>
      </c>
    </row>
    <row r="43" spans="1:15" ht="60" x14ac:dyDescent="0.25">
      <c r="A43" s="407"/>
      <c r="B43" s="449" t="s">
        <v>74</v>
      </c>
      <c r="C43" s="349">
        <v>992</v>
      </c>
      <c r="D43" s="350" t="s">
        <v>22</v>
      </c>
      <c r="E43" s="350" t="s">
        <v>25</v>
      </c>
      <c r="F43" s="351" t="s">
        <v>77</v>
      </c>
      <c r="G43" s="343" t="s">
        <v>73</v>
      </c>
      <c r="H43" s="343" t="s">
        <v>23</v>
      </c>
      <c r="I43" s="352" t="s">
        <v>138</v>
      </c>
      <c r="J43" s="350" t="s">
        <v>75</v>
      </c>
      <c r="K43" s="338">
        <v>3507.5</v>
      </c>
      <c r="L43" s="450"/>
    </row>
    <row r="44" spans="1:15" ht="30" x14ac:dyDescent="0.25">
      <c r="A44" s="407"/>
      <c r="B44" s="449" t="s">
        <v>78</v>
      </c>
      <c r="C44" s="349">
        <v>992</v>
      </c>
      <c r="D44" s="350" t="s">
        <v>22</v>
      </c>
      <c r="E44" s="350" t="s">
        <v>25</v>
      </c>
      <c r="F44" s="351" t="s">
        <v>77</v>
      </c>
      <c r="G44" s="343" t="s">
        <v>73</v>
      </c>
      <c r="H44" s="343" t="s">
        <v>23</v>
      </c>
      <c r="I44" s="352" t="s">
        <v>138</v>
      </c>
      <c r="J44" s="350" t="s">
        <v>79</v>
      </c>
      <c r="K44" s="338">
        <v>1225</v>
      </c>
      <c r="L44" s="450"/>
    </row>
    <row r="45" spans="1:15" x14ac:dyDescent="0.25">
      <c r="A45" s="407"/>
      <c r="B45" s="21" t="s">
        <v>80</v>
      </c>
      <c r="C45" s="161">
        <v>992</v>
      </c>
      <c r="D45" s="26" t="s">
        <v>22</v>
      </c>
      <c r="E45" s="26" t="s">
        <v>25</v>
      </c>
      <c r="F45" s="151" t="s">
        <v>77</v>
      </c>
      <c r="G45" s="153" t="s">
        <v>73</v>
      </c>
      <c r="H45" s="153" t="s">
        <v>23</v>
      </c>
      <c r="I45" s="27" t="s">
        <v>138</v>
      </c>
      <c r="J45" s="26" t="s">
        <v>81</v>
      </c>
      <c r="K45" s="162">
        <v>67.5</v>
      </c>
    </row>
    <row r="46" spans="1:15" x14ac:dyDescent="0.25">
      <c r="A46" s="37"/>
      <c r="B46" s="75" t="s">
        <v>54</v>
      </c>
      <c r="C46" s="38">
        <v>992</v>
      </c>
      <c r="D46" s="39" t="s">
        <v>22</v>
      </c>
      <c r="E46" s="39" t="s">
        <v>25</v>
      </c>
      <c r="F46" s="40" t="s">
        <v>77</v>
      </c>
      <c r="G46" s="41" t="s">
        <v>66</v>
      </c>
      <c r="H46" s="41" t="s">
        <v>23</v>
      </c>
      <c r="I46" s="42" t="s">
        <v>127</v>
      </c>
      <c r="J46" s="39"/>
      <c r="K46" s="109">
        <f>K47</f>
        <v>3.8</v>
      </c>
    </row>
    <row r="47" spans="1:15" ht="30" x14ac:dyDescent="0.25">
      <c r="A47" s="37"/>
      <c r="B47" s="75" t="s">
        <v>82</v>
      </c>
      <c r="C47" s="38">
        <v>992</v>
      </c>
      <c r="D47" s="39" t="s">
        <v>22</v>
      </c>
      <c r="E47" s="39" t="s">
        <v>25</v>
      </c>
      <c r="F47" s="40" t="s">
        <v>77</v>
      </c>
      <c r="G47" s="41" t="s">
        <v>66</v>
      </c>
      <c r="H47" s="41" t="s">
        <v>23</v>
      </c>
      <c r="I47" s="42" t="s">
        <v>139</v>
      </c>
      <c r="J47" s="39"/>
      <c r="K47" s="109">
        <f>K48</f>
        <v>3.8</v>
      </c>
    </row>
    <row r="48" spans="1:15" ht="30" x14ac:dyDescent="0.25">
      <c r="A48" s="158"/>
      <c r="B48" s="81" t="s">
        <v>78</v>
      </c>
      <c r="C48" s="159">
        <v>992</v>
      </c>
      <c r="D48" s="210" t="s">
        <v>22</v>
      </c>
      <c r="E48" s="210" t="s">
        <v>25</v>
      </c>
      <c r="F48" s="392" t="s">
        <v>77</v>
      </c>
      <c r="G48" s="393" t="s">
        <v>66</v>
      </c>
      <c r="H48" s="393" t="s">
        <v>23</v>
      </c>
      <c r="I48" s="241" t="s">
        <v>139</v>
      </c>
      <c r="J48" s="210" t="s">
        <v>79</v>
      </c>
      <c r="K48" s="212">
        <v>3.8</v>
      </c>
    </row>
    <row r="49" spans="1:14" x14ac:dyDescent="0.25">
      <c r="A49" s="37"/>
      <c r="B49" s="80" t="s">
        <v>387</v>
      </c>
      <c r="C49" s="38">
        <v>992</v>
      </c>
      <c r="D49" s="284" t="s">
        <v>22</v>
      </c>
      <c r="E49" s="284" t="s">
        <v>25</v>
      </c>
      <c r="F49" s="392" t="s">
        <v>77</v>
      </c>
      <c r="G49" s="393" t="s">
        <v>148</v>
      </c>
      <c r="H49" s="393" t="s">
        <v>23</v>
      </c>
      <c r="I49" s="241" t="s">
        <v>127</v>
      </c>
      <c r="J49" s="284"/>
      <c r="K49" s="109">
        <f>K50+K52</f>
        <v>85.4</v>
      </c>
    </row>
    <row r="50" spans="1:14" ht="45" x14ac:dyDescent="0.25">
      <c r="A50" s="37"/>
      <c r="B50" s="80" t="s">
        <v>388</v>
      </c>
      <c r="C50" s="38">
        <v>992</v>
      </c>
      <c r="D50" s="284" t="s">
        <v>22</v>
      </c>
      <c r="E50" s="284" t="s">
        <v>25</v>
      </c>
      <c r="F50" s="392" t="s">
        <v>77</v>
      </c>
      <c r="G50" s="393" t="s">
        <v>148</v>
      </c>
      <c r="H50" s="393" t="s">
        <v>23</v>
      </c>
      <c r="I50" s="241" t="s">
        <v>389</v>
      </c>
      <c r="J50" s="284"/>
      <c r="K50" s="109">
        <f>K51</f>
        <v>48.2</v>
      </c>
    </row>
    <row r="51" spans="1:14" x14ac:dyDescent="0.25">
      <c r="A51" s="37"/>
      <c r="B51" s="80" t="s">
        <v>68</v>
      </c>
      <c r="C51" s="38">
        <v>992</v>
      </c>
      <c r="D51" s="284" t="s">
        <v>22</v>
      </c>
      <c r="E51" s="284" t="s">
        <v>25</v>
      </c>
      <c r="F51" s="392" t="s">
        <v>77</v>
      </c>
      <c r="G51" s="393" t="s">
        <v>148</v>
      </c>
      <c r="H51" s="393" t="s">
        <v>23</v>
      </c>
      <c r="I51" s="241" t="s">
        <v>389</v>
      </c>
      <c r="J51" s="284" t="s">
        <v>69</v>
      </c>
      <c r="K51" s="109">
        <v>48.2</v>
      </c>
    </row>
    <row r="52" spans="1:14" x14ac:dyDescent="0.25">
      <c r="A52" s="37"/>
      <c r="B52" s="80" t="s">
        <v>498</v>
      </c>
      <c r="C52" s="38">
        <v>992</v>
      </c>
      <c r="D52" s="284" t="s">
        <v>22</v>
      </c>
      <c r="E52" s="284" t="s">
        <v>25</v>
      </c>
      <c r="F52" s="392" t="s">
        <v>77</v>
      </c>
      <c r="G52" s="393" t="s">
        <v>148</v>
      </c>
      <c r="H52" s="393" t="s">
        <v>23</v>
      </c>
      <c r="I52" s="241" t="s">
        <v>391</v>
      </c>
      <c r="J52" s="284"/>
      <c r="K52" s="109">
        <f>K53</f>
        <v>37.200000000000003</v>
      </c>
    </row>
    <row r="53" spans="1:14" x14ac:dyDescent="0.25">
      <c r="A53" s="37"/>
      <c r="B53" s="80" t="s">
        <v>68</v>
      </c>
      <c r="C53" s="38">
        <v>992</v>
      </c>
      <c r="D53" s="284" t="s">
        <v>22</v>
      </c>
      <c r="E53" s="284" t="s">
        <v>25</v>
      </c>
      <c r="F53" s="284" t="s">
        <v>77</v>
      </c>
      <c r="G53" s="284" t="s">
        <v>148</v>
      </c>
      <c r="H53" s="284" t="s">
        <v>23</v>
      </c>
      <c r="I53" s="284" t="s">
        <v>391</v>
      </c>
      <c r="J53" s="284" t="s">
        <v>69</v>
      </c>
      <c r="K53" s="109">
        <v>37.200000000000003</v>
      </c>
    </row>
    <row r="54" spans="1:14" x14ac:dyDescent="0.25">
      <c r="A54" s="37"/>
      <c r="B54" s="65" t="s">
        <v>83</v>
      </c>
      <c r="C54" s="66">
        <v>992</v>
      </c>
      <c r="D54" s="67" t="s">
        <v>22</v>
      </c>
      <c r="E54" s="67" t="s">
        <v>41</v>
      </c>
      <c r="F54" s="68"/>
      <c r="G54" s="69"/>
      <c r="H54" s="69"/>
      <c r="I54" s="70"/>
      <c r="J54" s="67"/>
      <c r="K54" s="108">
        <f>K58</f>
        <v>10</v>
      </c>
    </row>
    <row r="55" spans="1:14" x14ac:dyDescent="0.25">
      <c r="A55" s="37"/>
      <c r="B55" s="75" t="s">
        <v>56</v>
      </c>
      <c r="C55" s="38">
        <v>992</v>
      </c>
      <c r="D55" s="39" t="s">
        <v>22</v>
      </c>
      <c r="E55" s="39" t="s">
        <v>41</v>
      </c>
      <c r="F55" s="40" t="s">
        <v>77</v>
      </c>
      <c r="G55" s="41" t="s">
        <v>64</v>
      </c>
      <c r="H55" s="41" t="s">
        <v>23</v>
      </c>
      <c r="I55" s="42" t="s">
        <v>127</v>
      </c>
      <c r="J55" s="39"/>
      <c r="K55" s="109">
        <f>K58</f>
        <v>10</v>
      </c>
    </row>
    <row r="56" spans="1:14" x14ac:dyDescent="0.25">
      <c r="A56" s="37"/>
      <c r="B56" s="75" t="s">
        <v>53</v>
      </c>
      <c r="C56" s="38">
        <v>992</v>
      </c>
      <c r="D56" s="39" t="s">
        <v>22</v>
      </c>
      <c r="E56" s="39" t="s">
        <v>41</v>
      </c>
      <c r="F56" s="40" t="s">
        <v>77</v>
      </c>
      <c r="G56" s="41" t="s">
        <v>84</v>
      </c>
      <c r="H56" s="41" t="s">
        <v>23</v>
      </c>
      <c r="I56" s="42" t="s">
        <v>127</v>
      </c>
      <c r="J56" s="39"/>
      <c r="K56" s="109">
        <f>K58</f>
        <v>10</v>
      </c>
    </row>
    <row r="57" spans="1:14" x14ac:dyDescent="0.25">
      <c r="A57" s="37"/>
      <c r="B57" s="75" t="s">
        <v>85</v>
      </c>
      <c r="C57" s="38">
        <v>992</v>
      </c>
      <c r="D57" s="39" t="s">
        <v>22</v>
      </c>
      <c r="E57" s="39" t="s">
        <v>41</v>
      </c>
      <c r="F57" s="40" t="s">
        <v>77</v>
      </c>
      <c r="G57" s="41" t="s">
        <v>84</v>
      </c>
      <c r="H57" s="41" t="s">
        <v>23</v>
      </c>
      <c r="I57" s="42" t="s">
        <v>140</v>
      </c>
      <c r="J57" s="39"/>
      <c r="K57" s="109">
        <f>K58</f>
        <v>10</v>
      </c>
    </row>
    <row r="58" spans="1:14" x14ac:dyDescent="0.25">
      <c r="A58" s="407"/>
      <c r="B58" s="449" t="s">
        <v>80</v>
      </c>
      <c r="C58" s="349">
        <v>992</v>
      </c>
      <c r="D58" s="350" t="s">
        <v>22</v>
      </c>
      <c r="E58" s="350" t="s">
        <v>41</v>
      </c>
      <c r="F58" s="351" t="s">
        <v>77</v>
      </c>
      <c r="G58" s="343" t="s">
        <v>84</v>
      </c>
      <c r="H58" s="343" t="s">
        <v>23</v>
      </c>
      <c r="I58" s="352" t="s">
        <v>140</v>
      </c>
      <c r="J58" s="350" t="s">
        <v>81</v>
      </c>
      <c r="K58" s="338">
        <v>10</v>
      </c>
      <c r="L58" s="450"/>
    </row>
    <row r="59" spans="1:14" s="71" customFormat="1" x14ac:dyDescent="0.25">
      <c r="A59" s="64"/>
      <c r="B59" s="78" t="s">
        <v>8</v>
      </c>
      <c r="C59" s="339">
        <v>992</v>
      </c>
      <c r="D59" s="340" t="s">
        <v>22</v>
      </c>
      <c r="E59" s="340">
        <v>13</v>
      </c>
      <c r="F59" s="341"/>
      <c r="G59" s="342"/>
      <c r="H59" s="343"/>
      <c r="I59" s="344"/>
      <c r="J59" s="340"/>
      <c r="K59" s="345">
        <f>K63+K69+K67</f>
        <v>5907.5</v>
      </c>
      <c r="L59" s="219"/>
      <c r="M59" s="220"/>
      <c r="N59" s="220"/>
    </row>
    <row r="60" spans="1:14" ht="45" x14ac:dyDescent="0.25">
      <c r="A60" s="37"/>
      <c r="B60" s="43" t="s">
        <v>159</v>
      </c>
      <c r="C60" s="38">
        <v>992</v>
      </c>
      <c r="D60" s="39" t="s">
        <v>22</v>
      </c>
      <c r="E60" s="39">
        <v>13</v>
      </c>
      <c r="F60" s="40" t="s">
        <v>41</v>
      </c>
      <c r="G60" s="41" t="s">
        <v>64</v>
      </c>
      <c r="H60" s="41" t="s">
        <v>23</v>
      </c>
      <c r="I60" s="42" t="s">
        <v>127</v>
      </c>
      <c r="J60" s="82"/>
      <c r="K60" s="109">
        <f>K63</f>
        <v>14.4</v>
      </c>
    </row>
    <row r="61" spans="1:14" x14ac:dyDescent="0.25">
      <c r="A61" s="37"/>
      <c r="B61" s="43" t="s">
        <v>88</v>
      </c>
      <c r="C61" s="38">
        <v>992</v>
      </c>
      <c r="D61" s="39" t="s">
        <v>22</v>
      </c>
      <c r="E61" s="39">
        <v>13</v>
      </c>
      <c r="F61" s="40" t="s">
        <v>41</v>
      </c>
      <c r="G61" s="41" t="s">
        <v>73</v>
      </c>
      <c r="H61" s="41" t="s">
        <v>23</v>
      </c>
      <c r="I61" s="42" t="s">
        <v>127</v>
      </c>
      <c r="J61" s="82"/>
      <c r="K61" s="109">
        <f>K63</f>
        <v>14.4</v>
      </c>
    </row>
    <row r="62" spans="1:14" s="31" customFormat="1" x14ac:dyDescent="0.25">
      <c r="A62" s="29"/>
      <c r="B62" s="160" t="s">
        <v>89</v>
      </c>
      <c r="C62" s="161">
        <v>992</v>
      </c>
      <c r="D62" s="26" t="s">
        <v>22</v>
      </c>
      <c r="E62" s="26">
        <v>13</v>
      </c>
      <c r="F62" s="151" t="s">
        <v>41</v>
      </c>
      <c r="G62" s="153" t="s">
        <v>73</v>
      </c>
      <c r="H62" s="153" t="s">
        <v>23</v>
      </c>
      <c r="I62" s="27" t="s">
        <v>132</v>
      </c>
      <c r="J62" s="30"/>
      <c r="K62" s="162">
        <f>K63</f>
        <v>14.4</v>
      </c>
      <c r="L62" s="222"/>
      <c r="M62" s="223"/>
      <c r="N62" s="223"/>
    </row>
    <row r="63" spans="1:14" x14ac:dyDescent="0.25">
      <c r="A63" s="37"/>
      <c r="B63" s="22" t="s">
        <v>110</v>
      </c>
      <c r="C63" s="38">
        <v>992</v>
      </c>
      <c r="D63" s="39" t="s">
        <v>22</v>
      </c>
      <c r="E63" s="39">
        <v>13</v>
      </c>
      <c r="F63" s="40" t="s">
        <v>41</v>
      </c>
      <c r="G63" s="41" t="s">
        <v>73</v>
      </c>
      <c r="H63" s="41" t="s">
        <v>23</v>
      </c>
      <c r="I63" s="42" t="s">
        <v>132</v>
      </c>
      <c r="J63" s="39" t="s">
        <v>111</v>
      </c>
      <c r="K63" s="109">
        <v>14.4</v>
      </c>
    </row>
    <row r="64" spans="1:14" ht="45" x14ac:dyDescent="0.25">
      <c r="A64" s="37"/>
      <c r="B64" s="43" t="s">
        <v>235</v>
      </c>
      <c r="C64" s="161">
        <v>992</v>
      </c>
      <c r="D64" s="26" t="s">
        <v>22</v>
      </c>
      <c r="E64" s="26">
        <v>13</v>
      </c>
      <c r="F64" s="151" t="s">
        <v>40</v>
      </c>
      <c r="G64" s="153" t="s">
        <v>64</v>
      </c>
      <c r="H64" s="153" t="s">
        <v>23</v>
      </c>
      <c r="I64" s="27" t="s">
        <v>127</v>
      </c>
      <c r="J64" s="26"/>
      <c r="K64" s="109">
        <f>K67</f>
        <v>204.5</v>
      </c>
    </row>
    <row r="65" spans="1:256" x14ac:dyDescent="0.25">
      <c r="A65" s="37"/>
      <c r="B65" s="160" t="s">
        <v>189</v>
      </c>
      <c r="C65" s="161">
        <v>992</v>
      </c>
      <c r="D65" s="26" t="s">
        <v>22</v>
      </c>
      <c r="E65" s="26">
        <v>13</v>
      </c>
      <c r="F65" s="151" t="s">
        <v>40</v>
      </c>
      <c r="G65" s="153" t="s">
        <v>73</v>
      </c>
      <c r="H65" s="153" t="s">
        <v>23</v>
      </c>
      <c r="I65" s="27" t="s">
        <v>127</v>
      </c>
      <c r="J65" s="26"/>
      <c r="K65" s="162">
        <f>K67</f>
        <v>204.5</v>
      </c>
    </row>
    <row r="66" spans="1:256" ht="45" x14ac:dyDescent="0.25">
      <c r="A66" s="37"/>
      <c r="B66" s="160" t="s">
        <v>191</v>
      </c>
      <c r="C66" s="161">
        <v>992</v>
      </c>
      <c r="D66" s="26" t="s">
        <v>22</v>
      </c>
      <c r="E66" s="26">
        <v>13</v>
      </c>
      <c r="F66" s="151" t="s">
        <v>40</v>
      </c>
      <c r="G66" s="153" t="s">
        <v>73</v>
      </c>
      <c r="H66" s="153" t="s">
        <v>23</v>
      </c>
      <c r="I66" s="27" t="s">
        <v>190</v>
      </c>
      <c r="J66" s="26"/>
      <c r="K66" s="162">
        <f>K67</f>
        <v>204.5</v>
      </c>
    </row>
    <row r="67" spans="1:256" ht="30" x14ac:dyDescent="0.25">
      <c r="A67" s="407"/>
      <c r="B67" s="452" t="s">
        <v>78</v>
      </c>
      <c r="C67" s="453">
        <v>992</v>
      </c>
      <c r="D67" s="454" t="s">
        <v>22</v>
      </c>
      <c r="E67" s="454">
        <v>13</v>
      </c>
      <c r="F67" s="455" t="s">
        <v>40</v>
      </c>
      <c r="G67" s="456" t="s">
        <v>73</v>
      </c>
      <c r="H67" s="456" t="s">
        <v>23</v>
      </c>
      <c r="I67" s="457" t="s">
        <v>190</v>
      </c>
      <c r="J67" s="454" t="s">
        <v>79</v>
      </c>
      <c r="K67" s="458">
        <v>204.5</v>
      </c>
      <c r="L67" s="450"/>
    </row>
    <row r="68" spans="1:256" s="71" customFormat="1" x14ac:dyDescent="0.25">
      <c r="A68" s="407"/>
      <c r="B68" s="449" t="s">
        <v>51</v>
      </c>
      <c r="C68" s="349">
        <v>992</v>
      </c>
      <c r="D68" s="350" t="s">
        <v>22</v>
      </c>
      <c r="E68" s="350" t="s">
        <v>40</v>
      </c>
      <c r="F68" s="351" t="s">
        <v>77</v>
      </c>
      <c r="G68" s="343" t="s">
        <v>73</v>
      </c>
      <c r="H68" s="343" t="s">
        <v>23</v>
      </c>
      <c r="I68" s="352" t="s">
        <v>127</v>
      </c>
      <c r="J68" s="350"/>
      <c r="K68" s="338">
        <f>K69</f>
        <v>5688.6</v>
      </c>
      <c r="L68" s="450"/>
      <c r="M68" s="215"/>
      <c r="N68" s="215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  <c r="DV68" s="72"/>
      <c r="DW68" s="72"/>
      <c r="DX68" s="72"/>
      <c r="DY68" s="72"/>
      <c r="DZ68" s="72"/>
      <c r="EA68" s="72"/>
      <c r="EB68" s="72"/>
      <c r="EC68" s="72"/>
      <c r="ED68" s="72"/>
      <c r="EE68" s="72"/>
      <c r="EF68" s="72"/>
      <c r="EG68" s="72"/>
      <c r="EH68" s="72"/>
      <c r="EI68" s="72"/>
      <c r="EJ68" s="72"/>
      <c r="EK68" s="72"/>
      <c r="EL68" s="72"/>
      <c r="EM68" s="72"/>
      <c r="EN68" s="72"/>
      <c r="EO68" s="72"/>
      <c r="EP68" s="72"/>
      <c r="EQ68" s="72"/>
      <c r="ER68" s="72"/>
      <c r="ES68" s="72"/>
      <c r="ET68" s="72"/>
      <c r="EU68" s="72"/>
      <c r="EV68" s="72"/>
      <c r="EW68" s="72"/>
      <c r="EX68" s="72"/>
      <c r="EY68" s="72"/>
      <c r="EZ68" s="72"/>
      <c r="FA68" s="72"/>
      <c r="FB68" s="72"/>
      <c r="FC68" s="72"/>
      <c r="FD68" s="72"/>
      <c r="FE68" s="72"/>
      <c r="FF68" s="72"/>
      <c r="FG68" s="72"/>
      <c r="FH68" s="72"/>
      <c r="FI68" s="72"/>
      <c r="FJ68" s="72"/>
      <c r="FK68" s="72"/>
      <c r="FL68" s="72"/>
      <c r="FM68" s="72"/>
      <c r="FN68" s="72"/>
      <c r="FO68" s="72"/>
      <c r="FP68" s="72"/>
      <c r="FQ68" s="72"/>
      <c r="FR68" s="72"/>
      <c r="FS68" s="72"/>
      <c r="FT68" s="72"/>
      <c r="FU68" s="72"/>
      <c r="FV68" s="72"/>
      <c r="FW68" s="72"/>
      <c r="FX68" s="72"/>
      <c r="FY68" s="72"/>
      <c r="FZ68" s="72"/>
      <c r="GA68" s="72"/>
      <c r="GB68" s="72"/>
      <c r="GC68" s="72"/>
      <c r="GD68" s="72"/>
      <c r="GE68" s="72"/>
      <c r="GF68" s="72"/>
      <c r="GG68" s="72"/>
      <c r="GH68" s="72"/>
      <c r="GI68" s="72"/>
      <c r="GJ68" s="72"/>
      <c r="GK68" s="72"/>
      <c r="GL68" s="72"/>
      <c r="GM68" s="72"/>
      <c r="GN68" s="72"/>
      <c r="GO68" s="72"/>
      <c r="GP68" s="72"/>
      <c r="GQ68" s="72"/>
      <c r="GR68" s="72"/>
      <c r="GS68" s="72"/>
      <c r="GT68" s="72"/>
      <c r="GU68" s="72"/>
      <c r="GV68" s="72"/>
      <c r="GW68" s="72"/>
      <c r="GX68" s="72"/>
      <c r="GY68" s="72"/>
      <c r="GZ68" s="72"/>
      <c r="HA68" s="72"/>
      <c r="HB68" s="72"/>
      <c r="HC68" s="72"/>
      <c r="HD68" s="72"/>
      <c r="HE68" s="72"/>
      <c r="HF68" s="72"/>
      <c r="HG68" s="72"/>
      <c r="HH68" s="72"/>
      <c r="HI68" s="72"/>
      <c r="HJ68" s="72"/>
      <c r="HK68" s="72"/>
      <c r="HL68" s="72"/>
      <c r="HM68" s="72"/>
      <c r="HN68" s="72"/>
      <c r="HO68" s="72"/>
      <c r="HP68" s="72"/>
      <c r="HQ68" s="72"/>
      <c r="HR68" s="72"/>
      <c r="HS68" s="72"/>
      <c r="HT68" s="72"/>
      <c r="HU68" s="72"/>
      <c r="HV68" s="72"/>
      <c r="HW68" s="72"/>
      <c r="HX68" s="72"/>
      <c r="HY68" s="72"/>
      <c r="HZ68" s="72"/>
      <c r="IA68" s="72"/>
      <c r="IB68" s="72"/>
      <c r="IC68" s="72"/>
      <c r="ID68" s="72"/>
      <c r="IE68" s="72"/>
      <c r="IF68" s="72"/>
      <c r="IG68" s="72"/>
      <c r="IH68" s="72"/>
      <c r="II68" s="72"/>
      <c r="IJ68" s="72"/>
      <c r="IK68" s="72"/>
      <c r="IL68" s="72"/>
      <c r="IM68" s="72"/>
      <c r="IN68" s="72"/>
      <c r="IO68" s="72"/>
      <c r="IP68" s="72"/>
      <c r="IQ68" s="72"/>
      <c r="IR68" s="72"/>
      <c r="IS68" s="72"/>
      <c r="IT68" s="72"/>
      <c r="IU68" s="72"/>
      <c r="IV68" s="72"/>
    </row>
    <row r="69" spans="1:256" x14ac:dyDescent="0.25">
      <c r="A69" s="407"/>
      <c r="B69" s="449" t="s">
        <v>178</v>
      </c>
      <c r="C69" s="349">
        <v>992</v>
      </c>
      <c r="D69" s="350" t="s">
        <v>22</v>
      </c>
      <c r="E69" s="350" t="s">
        <v>40</v>
      </c>
      <c r="F69" s="351" t="s">
        <v>77</v>
      </c>
      <c r="G69" s="343" t="s">
        <v>73</v>
      </c>
      <c r="H69" s="343" t="s">
        <v>23</v>
      </c>
      <c r="I69" s="352" t="s">
        <v>179</v>
      </c>
      <c r="J69" s="350"/>
      <c r="K69" s="338">
        <f>K70</f>
        <v>5688.6</v>
      </c>
      <c r="L69" s="450"/>
    </row>
    <row r="70" spans="1:256" x14ac:dyDescent="0.25">
      <c r="A70" s="407"/>
      <c r="B70" s="452" t="s">
        <v>499</v>
      </c>
      <c r="C70" s="453">
        <v>992</v>
      </c>
      <c r="D70" s="454" t="s">
        <v>22</v>
      </c>
      <c r="E70" s="454" t="s">
        <v>40</v>
      </c>
      <c r="F70" s="455" t="s">
        <v>77</v>
      </c>
      <c r="G70" s="456" t="s">
        <v>73</v>
      </c>
      <c r="H70" s="456" t="s">
        <v>23</v>
      </c>
      <c r="I70" s="457" t="s">
        <v>179</v>
      </c>
      <c r="J70" s="454" t="s">
        <v>81</v>
      </c>
      <c r="K70" s="458">
        <v>5688.6</v>
      </c>
      <c r="L70" s="450"/>
    </row>
    <row r="71" spans="1:256" s="71" customFormat="1" ht="14.25" x14ac:dyDescent="0.2">
      <c r="A71" s="64"/>
      <c r="B71" s="65" t="s">
        <v>34</v>
      </c>
      <c r="C71" s="66">
        <v>992</v>
      </c>
      <c r="D71" s="67" t="s">
        <v>24</v>
      </c>
      <c r="E71" s="67" t="s">
        <v>23</v>
      </c>
      <c r="F71" s="68"/>
      <c r="G71" s="69"/>
      <c r="H71" s="69"/>
      <c r="I71" s="70"/>
      <c r="J71" s="67"/>
      <c r="K71" s="108">
        <f>K76</f>
        <v>212.3</v>
      </c>
      <c r="L71" s="219"/>
      <c r="M71" s="220"/>
      <c r="N71" s="220"/>
    </row>
    <row r="72" spans="1:256" x14ac:dyDescent="0.25">
      <c r="A72" s="37"/>
      <c r="B72" s="75" t="s">
        <v>10</v>
      </c>
      <c r="C72" s="38">
        <v>992</v>
      </c>
      <c r="D72" s="284" t="s">
        <v>24</v>
      </c>
      <c r="E72" s="284" t="s">
        <v>26</v>
      </c>
      <c r="F72" s="40"/>
      <c r="G72" s="41"/>
      <c r="H72" s="41"/>
      <c r="I72" s="42"/>
      <c r="J72" s="284"/>
      <c r="K72" s="162">
        <f>K71</f>
        <v>212.3</v>
      </c>
    </row>
    <row r="73" spans="1:256" x14ac:dyDescent="0.25">
      <c r="A73" s="37"/>
      <c r="B73" s="75" t="s">
        <v>56</v>
      </c>
      <c r="C73" s="38">
        <v>992</v>
      </c>
      <c r="D73" s="39" t="s">
        <v>24</v>
      </c>
      <c r="E73" s="39" t="s">
        <v>26</v>
      </c>
      <c r="F73" s="40" t="s">
        <v>77</v>
      </c>
      <c r="G73" s="41" t="s">
        <v>64</v>
      </c>
      <c r="H73" s="41" t="s">
        <v>23</v>
      </c>
      <c r="I73" s="42" t="s">
        <v>65</v>
      </c>
      <c r="J73" s="39"/>
      <c r="K73" s="109">
        <f>K71</f>
        <v>212.3</v>
      </c>
    </row>
    <row r="74" spans="1:256" x14ac:dyDescent="0.25">
      <c r="A74" s="37"/>
      <c r="B74" s="75" t="s">
        <v>169</v>
      </c>
      <c r="C74" s="38">
        <v>992</v>
      </c>
      <c r="D74" s="39" t="s">
        <v>24</v>
      </c>
      <c r="E74" s="39" t="s">
        <v>26</v>
      </c>
      <c r="F74" s="40" t="s">
        <v>77</v>
      </c>
      <c r="G74" s="41" t="s">
        <v>73</v>
      </c>
      <c r="H74" s="41" t="s">
        <v>23</v>
      </c>
      <c r="I74" s="42" t="s">
        <v>65</v>
      </c>
      <c r="J74" s="39"/>
      <c r="K74" s="109">
        <f>K71</f>
        <v>212.3</v>
      </c>
    </row>
    <row r="75" spans="1:256" ht="30" x14ac:dyDescent="0.25">
      <c r="A75" s="37"/>
      <c r="B75" s="75" t="s">
        <v>35</v>
      </c>
      <c r="C75" s="38">
        <v>992</v>
      </c>
      <c r="D75" s="39" t="s">
        <v>24</v>
      </c>
      <c r="E75" s="39" t="s">
        <v>26</v>
      </c>
      <c r="F75" s="40" t="s">
        <v>77</v>
      </c>
      <c r="G75" s="41" t="s">
        <v>73</v>
      </c>
      <c r="H75" s="41" t="s">
        <v>23</v>
      </c>
      <c r="I75" s="42" t="s">
        <v>142</v>
      </c>
      <c r="J75" s="39"/>
      <c r="K75" s="109">
        <f>K76</f>
        <v>212.3</v>
      </c>
    </row>
    <row r="76" spans="1:256" ht="60" x14ac:dyDescent="0.25">
      <c r="A76" s="37"/>
      <c r="B76" s="75" t="s">
        <v>74</v>
      </c>
      <c r="C76" s="38">
        <v>992</v>
      </c>
      <c r="D76" s="39" t="s">
        <v>24</v>
      </c>
      <c r="E76" s="39" t="s">
        <v>26</v>
      </c>
      <c r="F76" s="40" t="s">
        <v>77</v>
      </c>
      <c r="G76" s="41" t="s">
        <v>73</v>
      </c>
      <c r="H76" s="41" t="s">
        <v>23</v>
      </c>
      <c r="I76" s="42" t="s">
        <v>142</v>
      </c>
      <c r="J76" s="39" t="s">
        <v>75</v>
      </c>
      <c r="K76" s="110">
        <v>212.3</v>
      </c>
    </row>
    <row r="77" spans="1:256" s="71" customFormat="1" ht="14.25" x14ac:dyDescent="0.2">
      <c r="A77" s="64"/>
      <c r="B77" s="78" t="s">
        <v>11</v>
      </c>
      <c r="C77" s="66">
        <v>992</v>
      </c>
      <c r="D77" s="67" t="s">
        <v>26</v>
      </c>
      <c r="E77" s="67" t="s">
        <v>23</v>
      </c>
      <c r="F77" s="68"/>
      <c r="G77" s="69"/>
      <c r="H77" s="69"/>
      <c r="I77" s="70"/>
      <c r="J77" s="67"/>
      <c r="K77" s="108">
        <f>K78+K88</f>
        <v>64.599999999999994</v>
      </c>
      <c r="L77" s="219"/>
      <c r="M77" s="220"/>
      <c r="N77" s="220"/>
    </row>
    <row r="78" spans="1:256" ht="30" x14ac:dyDescent="0.25">
      <c r="A78" s="37"/>
      <c r="B78" s="43" t="s">
        <v>12</v>
      </c>
      <c r="C78" s="38">
        <v>992</v>
      </c>
      <c r="D78" s="284" t="s">
        <v>26</v>
      </c>
      <c r="E78" s="284" t="s">
        <v>27</v>
      </c>
      <c r="F78" s="40"/>
      <c r="G78" s="41"/>
      <c r="H78" s="41"/>
      <c r="I78" s="42"/>
      <c r="J78" s="284"/>
      <c r="K78" s="109">
        <f>K82+K83</f>
        <v>44.6</v>
      </c>
    </row>
    <row r="79" spans="1:256" ht="30" x14ac:dyDescent="0.25">
      <c r="A79" s="37"/>
      <c r="B79" s="43" t="s">
        <v>168</v>
      </c>
      <c r="C79" s="38">
        <v>992</v>
      </c>
      <c r="D79" s="39" t="s">
        <v>26</v>
      </c>
      <c r="E79" s="39" t="s">
        <v>27</v>
      </c>
      <c r="F79" s="40" t="s">
        <v>30</v>
      </c>
      <c r="G79" s="41" t="s">
        <v>64</v>
      </c>
      <c r="H79" s="41" t="s">
        <v>23</v>
      </c>
      <c r="I79" s="42" t="s">
        <v>127</v>
      </c>
      <c r="J79" s="39"/>
      <c r="K79" s="109">
        <f>K82</f>
        <v>34.6</v>
      </c>
    </row>
    <row r="80" spans="1:256" ht="30" x14ac:dyDescent="0.25">
      <c r="A80" s="37"/>
      <c r="B80" s="43" t="s">
        <v>524</v>
      </c>
      <c r="C80" s="38">
        <v>992</v>
      </c>
      <c r="D80" s="39" t="s">
        <v>26</v>
      </c>
      <c r="E80" s="39" t="s">
        <v>27</v>
      </c>
      <c r="F80" s="40" t="s">
        <v>30</v>
      </c>
      <c r="G80" s="41" t="s">
        <v>73</v>
      </c>
      <c r="H80" s="41" t="s">
        <v>23</v>
      </c>
      <c r="I80" s="42" t="s">
        <v>127</v>
      </c>
      <c r="J80" s="39"/>
      <c r="K80" s="109">
        <f>K82</f>
        <v>34.6</v>
      </c>
    </row>
    <row r="81" spans="1:14" ht="30" x14ac:dyDescent="0.25">
      <c r="A81" s="37"/>
      <c r="B81" s="75" t="s">
        <v>500</v>
      </c>
      <c r="C81" s="38">
        <v>992</v>
      </c>
      <c r="D81" s="39" t="s">
        <v>26</v>
      </c>
      <c r="E81" s="39" t="s">
        <v>27</v>
      </c>
      <c r="F81" s="40" t="s">
        <v>30</v>
      </c>
      <c r="G81" s="41" t="s">
        <v>73</v>
      </c>
      <c r="H81" s="41" t="s">
        <v>23</v>
      </c>
      <c r="I81" s="42" t="s">
        <v>143</v>
      </c>
      <c r="J81" s="39"/>
      <c r="K81" s="109">
        <f>K82</f>
        <v>34.6</v>
      </c>
    </row>
    <row r="82" spans="1:14" ht="60" x14ac:dyDescent="0.25">
      <c r="A82" s="37"/>
      <c r="B82" s="452" t="s">
        <v>74</v>
      </c>
      <c r="C82" s="453">
        <v>992</v>
      </c>
      <c r="D82" s="454" t="s">
        <v>26</v>
      </c>
      <c r="E82" s="454" t="s">
        <v>27</v>
      </c>
      <c r="F82" s="455" t="s">
        <v>30</v>
      </c>
      <c r="G82" s="456" t="s">
        <v>73</v>
      </c>
      <c r="H82" s="456" t="s">
        <v>23</v>
      </c>
      <c r="I82" s="457" t="s">
        <v>143</v>
      </c>
      <c r="J82" s="454" t="s">
        <v>75</v>
      </c>
      <c r="K82" s="458">
        <v>34.6</v>
      </c>
    </row>
    <row r="83" spans="1:14" ht="30" x14ac:dyDescent="0.25">
      <c r="A83" s="158"/>
      <c r="B83" s="451" t="s">
        <v>78</v>
      </c>
      <c r="C83" s="159">
        <v>992</v>
      </c>
      <c r="D83" s="210" t="s">
        <v>26</v>
      </c>
      <c r="E83" s="210" t="s">
        <v>27</v>
      </c>
      <c r="F83" s="392" t="s">
        <v>30</v>
      </c>
      <c r="G83" s="393" t="s">
        <v>73</v>
      </c>
      <c r="H83" s="393" t="s">
        <v>23</v>
      </c>
      <c r="I83" s="241" t="s">
        <v>143</v>
      </c>
      <c r="J83" s="210" t="s">
        <v>79</v>
      </c>
      <c r="K83" s="212">
        <v>10</v>
      </c>
    </row>
    <row r="84" spans="1:14" ht="30" x14ac:dyDescent="0.25">
      <c r="A84" s="37"/>
      <c r="B84" s="446" t="s">
        <v>13</v>
      </c>
      <c r="C84" s="38">
        <v>992</v>
      </c>
      <c r="D84" s="284" t="s">
        <v>26</v>
      </c>
      <c r="E84" s="284" t="s">
        <v>45</v>
      </c>
      <c r="F84" s="284"/>
      <c r="G84" s="284"/>
      <c r="H84" s="284"/>
      <c r="I84" s="284"/>
      <c r="J84" s="284"/>
      <c r="K84" s="109">
        <f>K88</f>
        <v>20</v>
      </c>
    </row>
    <row r="85" spans="1:14" s="71" customFormat="1" ht="30" x14ac:dyDescent="0.25">
      <c r="A85" s="37"/>
      <c r="B85" s="43" t="s">
        <v>168</v>
      </c>
      <c r="C85" s="38">
        <v>992</v>
      </c>
      <c r="D85" s="39" t="s">
        <v>26</v>
      </c>
      <c r="E85" s="39" t="s">
        <v>45</v>
      </c>
      <c r="F85" s="40" t="s">
        <v>30</v>
      </c>
      <c r="G85" s="41" t="s">
        <v>64</v>
      </c>
      <c r="H85" s="41" t="s">
        <v>23</v>
      </c>
      <c r="I85" s="42" t="s">
        <v>127</v>
      </c>
      <c r="J85" s="39"/>
      <c r="K85" s="109">
        <f>K88</f>
        <v>20</v>
      </c>
      <c r="L85" s="219"/>
      <c r="M85" s="220"/>
      <c r="N85" s="220"/>
    </row>
    <row r="86" spans="1:14" x14ac:dyDescent="0.25">
      <c r="A86" s="37"/>
      <c r="B86" s="80" t="s">
        <v>91</v>
      </c>
      <c r="C86" s="38">
        <v>992</v>
      </c>
      <c r="D86" s="39" t="s">
        <v>26</v>
      </c>
      <c r="E86" s="154" t="s">
        <v>45</v>
      </c>
      <c r="F86" s="155" t="s">
        <v>30</v>
      </c>
      <c r="G86" s="156" t="s">
        <v>86</v>
      </c>
      <c r="H86" s="156" t="s">
        <v>23</v>
      </c>
      <c r="I86" s="157" t="s">
        <v>127</v>
      </c>
      <c r="J86" s="39"/>
      <c r="K86" s="109">
        <f>K88</f>
        <v>20</v>
      </c>
    </row>
    <row r="87" spans="1:14" s="203" customFormat="1" x14ac:dyDescent="0.25">
      <c r="A87" s="201"/>
      <c r="B87" s="202" t="s">
        <v>518</v>
      </c>
      <c r="C87" s="38">
        <v>992</v>
      </c>
      <c r="D87" s="39" t="s">
        <v>26</v>
      </c>
      <c r="E87" s="39" t="s">
        <v>45</v>
      </c>
      <c r="F87" s="40" t="s">
        <v>30</v>
      </c>
      <c r="G87" s="41" t="s">
        <v>86</v>
      </c>
      <c r="H87" s="41" t="s">
        <v>23</v>
      </c>
      <c r="I87" s="42" t="s">
        <v>144</v>
      </c>
      <c r="J87" s="39"/>
      <c r="K87" s="109">
        <f>K88</f>
        <v>20</v>
      </c>
      <c r="L87" s="214"/>
      <c r="M87" s="224"/>
      <c r="N87" s="224"/>
    </row>
    <row r="88" spans="1:14" s="203" customFormat="1" ht="30" x14ac:dyDescent="0.25">
      <c r="A88" s="201"/>
      <c r="B88" s="282" t="s">
        <v>106</v>
      </c>
      <c r="C88" s="38">
        <v>992</v>
      </c>
      <c r="D88" s="39" t="s">
        <v>26</v>
      </c>
      <c r="E88" s="39" t="s">
        <v>45</v>
      </c>
      <c r="F88" s="40" t="s">
        <v>30</v>
      </c>
      <c r="G88" s="41" t="s">
        <v>86</v>
      </c>
      <c r="H88" s="41" t="s">
        <v>23</v>
      </c>
      <c r="I88" s="42" t="s">
        <v>144</v>
      </c>
      <c r="J88" s="39" t="s">
        <v>107</v>
      </c>
      <c r="K88" s="109">
        <v>20</v>
      </c>
      <c r="L88" s="214"/>
      <c r="M88" s="224"/>
      <c r="N88" s="224"/>
    </row>
    <row r="89" spans="1:14" s="206" customFormat="1" ht="14.25" x14ac:dyDescent="0.2">
      <c r="A89" s="204"/>
      <c r="B89" s="205" t="s">
        <v>14</v>
      </c>
      <c r="C89" s="66">
        <v>992</v>
      </c>
      <c r="D89" s="67" t="s">
        <v>25</v>
      </c>
      <c r="E89" s="67" t="s">
        <v>23</v>
      </c>
      <c r="F89" s="68"/>
      <c r="G89" s="69"/>
      <c r="H89" s="69"/>
      <c r="I89" s="70"/>
      <c r="J89" s="67"/>
      <c r="K89" s="108">
        <f>K90+K99+K105</f>
        <v>5641.6</v>
      </c>
      <c r="L89" s="225"/>
      <c r="M89" s="226"/>
      <c r="N89" s="227"/>
    </row>
    <row r="90" spans="1:14" x14ac:dyDescent="0.25">
      <c r="A90" s="37"/>
      <c r="B90" s="43" t="s">
        <v>93</v>
      </c>
      <c r="C90" s="38">
        <v>992</v>
      </c>
      <c r="D90" s="284" t="s">
        <v>25</v>
      </c>
      <c r="E90" s="284" t="s">
        <v>27</v>
      </c>
      <c r="F90" s="40"/>
      <c r="G90" s="41"/>
      <c r="H90" s="41"/>
      <c r="I90" s="42"/>
      <c r="J90" s="284"/>
      <c r="K90" s="109">
        <f>K98+K94</f>
        <v>5446.6</v>
      </c>
    </row>
    <row r="91" spans="1:14" ht="30" x14ac:dyDescent="0.25">
      <c r="A91" s="37"/>
      <c r="B91" s="80" t="s">
        <v>465</v>
      </c>
      <c r="C91" s="38">
        <v>992</v>
      </c>
      <c r="D91" s="284" t="s">
        <v>25</v>
      </c>
      <c r="E91" s="284" t="s">
        <v>27</v>
      </c>
      <c r="F91" s="40" t="s">
        <v>24</v>
      </c>
      <c r="G91" s="41" t="s">
        <v>64</v>
      </c>
      <c r="H91" s="41" t="s">
        <v>23</v>
      </c>
      <c r="I91" s="42" t="s">
        <v>127</v>
      </c>
      <c r="J91" s="284"/>
      <c r="K91" s="109">
        <f>K92</f>
        <v>0</v>
      </c>
    </row>
    <row r="92" spans="1:14" x14ac:dyDescent="0.25">
      <c r="A92" s="37"/>
      <c r="B92" s="80" t="s">
        <v>100</v>
      </c>
      <c r="C92" s="38">
        <v>992</v>
      </c>
      <c r="D92" s="284" t="s">
        <v>25</v>
      </c>
      <c r="E92" s="284" t="s">
        <v>27</v>
      </c>
      <c r="F92" s="40" t="s">
        <v>24</v>
      </c>
      <c r="G92" s="41" t="s">
        <v>73</v>
      </c>
      <c r="H92" s="41" t="s">
        <v>23</v>
      </c>
      <c r="I92" s="42" t="s">
        <v>127</v>
      </c>
      <c r="J92" s="284"/>
      <c r="K92" s="109">
        <f>K93</f>
        <v>0</v>
      </c>
    </row>
    <row r="93" spans="1:14" ht="30" x14ac:dyDescent="0.25">
      <c r="A93" s="37"/>
      <c r="B93" s="80" t="s">
        <v>466</v>
      </c>
      <c r="C93" s="38">
        <v>992</v>
      </c>
      <c r="D93" s="284" t="s">
        <v>25</v>
      </c>
      <c r="E93" s="284" t="s">
        <v>27</v>
      </c>
      <c r="F93" s="40" t="s">
        <v>24</v>
      </c>
      <c r="G93" s="41" t="s">
        <v>73</v>
      </c>
      <c r="H93" s="41" t="s">
        <v>23</v>
      </c>
      <c r="I93" s="42" t="s">
        <v>126</v>
      </c>
      <c r="J93" s="284"/>
      <c r="K93" s="109">
        <f>K94</f>
        <v>0</v>
      </c>
    </row>
    <row r="94" spans="1:14" ht="30" x14ac:dyDescent="0.25">
      <c r="A94" s="499"/>
      <c r="B94" s="489" t="s">
        <v>78</v>
      </c>
      <c r="C94" s="453">
        <v>992</v>
      </c>
      <c r="D94" s="454" t="s">
        <v>25</v>
      </c>
      <c r="E94" s="454" t="s">
        <v>27</v>
      </c>
      <c r="F94" s="455" t="s">
        <v>24</v>
      </c>
      <c r="G94" s="456" t="s">
        <v>73</v>
      </c>
      <c r="H94" s="456" t="s">
        <v>23</v>
      </c>
      <c r="I94" s="457" t="s">
        <v>126</v>
      </c>
      <c r="J94" s="454" t="s">
        <v>79</v>
      </c>
      <c r="K94" s="458">
        <v>0</v>
      </c>
    </row>
    <row r="95" spans="1:14" ht="45" x14ac:dyDescent="0.25">
      <c r="A95" s="37"/>
      <c r="B95" s="43" t="s">
        <v>171</v>
      </c>
      <c r="C95" s="38">
        <v>992</v>
      </c>
      <c r="D95" s="39" t="s">
        <v>25</v>
      </c>
      <c r="E95" s="39" t="s">
        <v>27</v>
      </c>
      <c r="F95" s="40" t="s">
        <v>25</v>
      </c>
      <c r="G95" s="41" t="s">
        <v>64</v>
      </c>
      <c r="H95" s="41" t="s">
        <v>23</v>
      </c>
      <c r="I95" s="42" t="s">
        <v>127</v>
      </c>
      <c r="J95" s="39"/>
      <c r="K95" s="109">
        <f>K96</f>
        <v>5446.6</v>
      </c>
    </row>
    <row r="96" spans="1:14" ht="30" x14ac:dyDescent="0.25">
      <c r="A96" s="37"/>
      <c r="B96" s="80" t="s">
        <v>373</v>
      </c>
      <c r="C96" s="38">
        <v>992</v>
      </c>
      <c r="D96" s="39" t="s">
        <v>25</v>
      </c>
      <c r="E96" s="39" t="s">
        <v>27</v>
      </c>
      <c r="F96" s="40" t="s">
        <v>25</v>
      </c>
      <c r="G96" s="41" t="s">
        <v>73</v>
      </c>
      <c r="H96" s="41" t="s">
        <v>23</v>
      </c>
      <c r="I96" s="42" t="s">
        <v>127</v>
      </c>
      <c r="J96" s="39"/>
      <c r="K96" s="109">
        <f>K97</f>
        <v>5446.6</v>
      </c>
    </row>
    <row r="97" spans="1:14" ht="30" x14ac:dyDescent="0.25">
      <c r="A97" s="37"/>
      <c r="B97" s="43" t="s">
        <v>172</v>
      </c>
      <c r="C97" s="38">
        <v>992</v>
      </c>
      <c r="D97" s="39" t="s">
        <v>25</v>
      </c>
      <c r="E97" s="39" t="s">
        <v>27</v>
      </c>
      <c r="F97" s="40" t="s">
        <v>25</v>
      </c>
      <c r="G97" s="41" t="s">
        <v>73</v>
      </c>
      <c r="H97" s="41" t="s">
        <v>23</v>
      </c>
      <c r="I97" s="42" t="s">
        <v>128</v>
      </c>
      <c r="J97" s="39"/>
      <c r="K97" s="109">
        <f>K98</f>
        <v>5446.6</v>
      </c>
    </row>
    <row r="98" spans="1:14" ht="30" x14ac:dyDescent="0.25">
      <c r="A98" s="407"/>
      <c r="B98" s="451" t="s">
        <v>78</v>
      </c>
      <c r="C98" s="349">
        <v>992</v>
      </c>
      <c r="D98" s="350" t="s">
        <v>25</v>
      </c>
      <c r="E98" s="350" t="s">
        <v>27</v>
      </c>
      <c r="F98" s="351" t="s">
        <v>25</v>
      </c>
      <c r="G98" s="343" t="s">
        <v>73</v>
      </c>
      <c r="H98" s="343" t="s">
        <v>23</v>
      </c>
      <c r="I98" s="352" t="s">
        <v>128</v>
      </c>
      <c r="J98" s="350" t="s">
        <v>79</v>
      </c>
      <c r="K98" s="338">
        <v>5446.6</v>
      </c>
      <c r="L98" s="450"/>
    </row>
    <row r="99" spans="1:14" x14ac:dyDescent="0.25">
      <c r="A99" s="37"/>
      <c r="B99" s="65" t="s">
        <v>94</v>
      </c>
      <c r="C99" s="66">
        <v>992</v>
      </c>
      <c r="D99" s="67" t="s">
        <v>25</v>
      </c>
      <c r="E99" s="67" t="s">
        <v>95</v>
      </c>
      <c r="F99" s="68"/>
      <c r="G99" s="69"/>
      <c r="H99" s="69"/>
      <c r="I99" s="70"/>
      <c r="J99" s="67"/>
      <c r="K99" s="108">
        <f>K103</f>
        <v>185</v>
      </c>
    </row>
    <row r="100" spans="1:14" ht="30" x14ac:dyDescent="0.25">
      <c r="A100" s="37"/>
      <c r="B100" s="80" t="s">
        <v>152</v>
      </c>
      <c r="C100" s="38">
        <v>992</v>
      </c>
      <c r="D100" s="39" t="s">
        <v>25</v>
      </c>
      <c r="E100" s="39" t="s">
        <v>95</v>
      </c>
      <c r="F100" s="40" t="s">
        <v>96</v>
      </c>
      <c r="G100" s="41" t="s">
        <v>64</v>
      </c>
      <c r="H100" s="41" t="s">
        <v>23</v>
      </c>
      <c r="I100" s="42" t="s">
        <v>127</v>
      </c>
      <c r="J100" s="39"/>
      <c r="K100" s="109">
        <f>K103</f>
        <v>185</v>
      </c>
    </row>
    <row r="101" spans="1:14" x14ac:dyDescent="0.25">
      <c r="A101" s="37"/>
      <c r="B101" s="79" t="s">
        <v>487</v>
      </c>
      <c r="C101" s="38">
        <v>992</v>
      </c>
      <c r="D101" s="39" t="s">
        <v>25</v>
      </c>
      <c r="E101" s="39" t="s">
        <v>95</v>
      </c>
      <c r="F101" s="40" t="s">
        <v>96</v>
      </c>
      <c r="G101" s="41" t="s">
        <v>66</v>
      </c>
      <c r="H101" s="41" t="s">
        <v>23</v>
      </c>
      <c r="I101" s="42" t="s">
        <v>127</v>
      </c>
      <c r="J101" s="39"/>
      <c r="K101" s="109">
        <f>K103</f>
        <v>185</v>
      </c>
    </row>
    <row r="102" spans="1:14" x14ac:dyDescent="0.25">
      <c r="A102" s="37"/>
      <c r="B102" s="81" t="s">
        <v>55</v>
      </c>
      <c r="C102" s="38">
        <v>992</v>
      </c>
      <c r="D102" s="39" t="s">
        <v>25</v>
      </c>
      <c r="E102" s="39" t="s">
        <v>95</v>
      </c>
      <c r="F102" s="40" t="s">
        <v>96</v>
      </c>
      <c r="G102" s="41" t="s">
        <v>66</v>
      </c>
      <c r="H102" s="41" t="s">
        <v>23</v>
      </c>
      <c r="I102" s="42" t="s">
        <v>134</v>
      </c>
      <c r="J102" s="39"/>
      <c r="K102" s="109">
        <f>K103</f>
        <v>185</v>
      </c>
    </row>
    <row r="103" spans="1:14" ht="30" x14ac:dyDescent="0.25">
      <c r="A103" s="158"/>
      <c r="B103" s="81" t="s">
        <v>78</v>
      </c>
      <c r="C103" s="159">
        <v>992</v>
      </c>
      <c r="D103" s="210" t="s">
        <v>25</v>
      </c>
      <c r="E103" s="210" t="s">
        <v>95</v>
      </c>
      <c r="F103" s="392" t="s">
        <v>96</v>
      </c>
      <c r="G103" s="393" t="s">
        <v>66</v>
      </c>
      <c r="H103" s="393" t="s">
        <v>23</v>
      </c>
      <c r="I103" s="241" t="s">
        <v>134</v>
      </c>
      <c r="J103" s="210" t="s">
        <v>79</v>
      </c>
      <c r="K103" s="212">
        <v>185</v>
      </c>
    </row>
    <row r="104" spans="1:14" ht="27" customHeight="1" x14ac:dyDescent="0.25">
      <c r="A104" s="37"/>
      <c r="B104" s="446" t="s">
        <v>525</v>
      </c>
      <c r="C104" s="38">
        <v>992</v>
      </c>
      <c r="D104" s="284" t="s">
        <v>25</v>
      </c>
      <c r="E104" s="284" t="s">
        <v>39</v>
      </c>
      <c r="F104" s="284"/>
      <c r="G104" s="284"/>
      <c r="H104" s="284"/>
      <c r="I104" s="284"/>
      <c r="J104" s="284"/>
      <c r="K104" s="109">
        <f>K108</f>
        <v>10</v>
      </c>
    </row>
    <row r="105" spans="1:14" s="71" customFormat="1" ht="45" x14ac:dyDescent="0.25">
      <c r="A105" s="505"/>
      <c r="B105" s="122" t="s">
        <v>463</v>
      </c>
      <c r="C105" s="159">
        <v>992</v>
      </c>
      <c r="D105" s="284" t="s">
        <v>25</v>
      </c>
      <c r="E105" s="284" t="s">
        <v>39</v>
      </c>
      <c r="F105" s="40" t="s">
        <v>92</v>
      </c>
      <c r="G105" s="41" t="s">
        <v>64</v>
      </c>
      <c r="H105" s="41" t="s">
        <v>23</v>
      </c>
      <c r="I105" s="42" t="s">
        <v>127</v>
      </c>
      <c r="J105" s="284"/>
      <c r="K105" s="109">
        <f>K108</f>
        <v>10</v>
      </c>
      <c r="L105" s="266"/>
    </row>
    <row r="106" spans="1:14" ht="30" x14ac:dyDescent="0.25">
      <c r="A106" s="37"/>
      <c r="B106" s="122" t="s">
        <v>97</v>
      </c>
      <c r="C106" s="159">
        <v>992</v>
      </c>
      <c r="D106" s="284" t="s">
        <v>25</v>
      </c>
      <c r="E106" s="284" t="s">
        <v>39</v>
      </c>
      <c r="F106" s="40" t="s">
        <v>92</v>
      </c>
      <c r="G106" s="41" t="s">
        <v>73</v>
      </c>
      <c r="H106" s="41" t="s">
        <v>23</v>
      </c>
      <c r="I106" s="42" t="s">
        <v>127</v>
      </c>
      <c r="J106" s="284"/>
      <c r="K106" s="109">
        <v>10</v>
      </c>
    </row>
    <row r="107" spans="1:14" ht="30" x14ac:dyDescent="0.25">
      <c r="A107" s="37"/>
      <c r="B107" s="122" t="s">
        <v>488</v>
      </c>
      <c r="C107" s="159">
        <v>992</v>
      </c>
      <c r="D107" s="284" t="s">
        <v>25</v>
      </c>
      <c r="E107" s="284" t="s">
        <v>39</v>
      </c>
      <c r="F107" s="40" t="s">
        <v>92</v>
      </c>
      <c r="G107" s="41" t="s">
        <v>73</v>
      </c>
      <c r="H107" s="41" t="s">
        <v>22</v>
      </c>
      <c r="I107" s="42" t="s">
        <v>145</v>
      </c>
      <c r="J107" s="284"/>
      <c r="K107" s="109">
        <v>10</v>
      </c>
    </row>
    <row r="108" spans="1:14" ht="30" x14ac:dyDescent="0.25">
      <c r="A108" s="37"/>
      <c r="B108" s="122" t="s">
        <v>78</v>
      </c>
      <c r="C108" s="159">
        <v>992</v>
      </c>
      <c r="D108" s="284" t="s">
        <v>25</v>
      </c>
      <c r="E108" s="284" t="s">
        <v>39</v>
      </c>
      <c r="F108" s="40" t="s">
        <v>92</v>
      </c>
      <c r="G108" s="41" t="s">
        <v>73</v>
      </c>
      <c r="H108" s="41" t="s">
        <v>22</v>
      </c>
      <c r="I108" s="42" t="s">
        <v>145</v>
      </c>
      <c r="J108" s="284" t="s">
        <v>79</v>
      </c>
      <c r="K108" s="109">
        <v>10</v>
      </c>
    </row>
    <row r="109" spans="1:14" s="71" customFormat="1" ht="14.25" x14ac:dyDescent="0.2">
      <c r="A109" s="64"/>
      <c r="B109" s="78" t="s">
        <v>15</v>
      </c>
      <c r="C109" s="66">
        <v>992</v>
      </c>
      <c r="D109" s="67" t="s">
        <v>30</v>
      </c>
      <c r="E109" s="67" t="s">
        <v>23</v>
      </c>
      <c r="F109" s="68"/>
      <c r="G109" s="69"/>
      <c r="H109" s="69"/>
      <c r="I109" s="70"/>
      <c r="J109" s="67"/>
      <c r="K109" s="108">
        <f>K110+K115</f>
        <v>4939.6000000000004</v>
      </c>
      <c r="L109" s="219"/>
      <c r="M109" s="221"/>
      <c r="N109" s="220"/>
    </row>
    <row r="110" spans="1:14" x14ac:dyDescent="0.25">
      <c r="A110" s="37"/>
      <c r="B110" s="43" t="s">
        <v>16</v>
      </c>
      <c r="C110" s="38">
        <v>992</v>
      </c>
      <c r="D110" s="284" t="s">
        <v>30</v>
      </c>
      <c r="E110" s="284" t="s">
        <v>24</v>
      </c>
      <c r="F110" s="40"/>
      <c r="G110" s="41"/>
      <c r="H110" s="41"/>
      <c r="I110" s="42"/>
      <c r="J110" s="284"/>
      <c r="K110" s="109">
        <f>K111</f>
        <v>1083.9000000000001</v>
      </c>
    </row>
    <row r="111" spans="1:14" ht="45" x14ac:dyDescent="0.25">
      <c r="A111" s="37"/>
      <c r="B111" s="43" t="s">
        <v>155</v>
      </c>
      <c r="C111" s="38">
        <v>992</v>
      </c>
      <c r="D111" s="39" t="s">
        <v>30</v>
      </c>
      <c r="E111" s="39" t="s">
        <v>24</v>
      </c>
      <c r="F111" s="40" t="s">
        <v>98</v>
      </c>
      <c r="G111" s="41" t="s">
        <v>64</v>
      </c>
      <c r="H111" s="41" t="s">
        <v>23</v>
      </c>
      <c r="I111" s="42" t="s">
        <v>127</v>
      </c>
      <c r="J111" s="39"/>
      <c r="K111" s="109">
        <f>K114</f>
        <v>1083.9000000000001</v>
      </c>
    </row>
    <row r="112" spans="1:14" x14ac:dyDescent="0.25">
      <c r="A112" s="37"/>
      <c r="B112" s="43" t="s">
        <v>153</v>
      </c>
      <c r="C112" s="38">
        <v>992</v>
      </c>
      <c r="D112" s="39" t="s">
        <v>30</v>
      </c>
      <c r="E112" s="39" t="s">
        <v>24</v>
      </c>
      <c r="F112" s="40" t="s">
        <v>98</v>
      </c>
      <c r="G112" s="41" t="s">
        <v>66</v>
      </c>
      <c r="H112" s="41" t="s">
        <v>23</v>
      </c>
      <c r="I112" s="42" t="s">
        <v>127</v>
      </c>
      <c r="J112" s="39"/>
      <c r="K112" s="109">
        <f>K114</f>
        <v>1083.9000000000001</v>
      </c>
    </row>
    <row r="113" spans="1:21" x14ac:dyDescent="0.25">
      <c r="A113" s="37"/>
      <c r="B113" s="43" t="s">
        <v>46</v>
      </c>
      <c r="C113" s="38">
        <v>992</v>
      </c>
      <c r="D113" s="39" t="s">
        <v>30</v>
      </c>
      <c r="E113" s="39" t="s">
        <v>24</v>
      </c>
      <c r="F113" s="40" t="s">
        <v>98</v>
      </c>
      <c r="G113" s="41" t="s">
        <v>66</v>
      </c>
      <c r="H113" s="41" t="s">
        <v>23</v>
      </c>
      <c r="I113" s="42" t="s">
        <v>146</v>
      </c>
      <c r="J113" s="39"/>
      <c r="K113" s="109">
        <f>K114</f>
        <v>1083.9000000000001</v>
      </c>
    </row>
    <row r="114" spans="1:21" ht="30" x14ac:dyDescent="0.25">
      <c r="A114" s="37"/>
      <c r="B114" s="498" t="s">
        <v>78</v>
      </c>
      <c r="C114" s="453">
        <v>992</v>
      </c>
      <c r="D114" s="454" t="s">
        <v>30</v>
      </c>
      <c r="E114" s="454" t="s">
        <v>24</v>
      </c>
      <c r="F114" s="455" t="s">
        <v>98</v>
      </c>
      <c r="G114" s="456" t="s">
        <v>66</v>
      </c>
      <c r="H114" s="456" t="s">
        <v>23</v>
      </c>
      <c r="I114" s="457" t="s">
        <v>146</v>
      </c>
      <c r="J114" s="454" t="s">
        <v>79</v>
      </c>
      <c r="K114" s="458">
        <v>1083.9000000000001</v>
      </c>
    </row>
    <row r="115" spans="1:21" s="71" customFormat="1" x14ac:dyDescent="0.25">
      <c r="A115" s="64"/>
      <c r="B115" s="43" t="s">
        <v>17</v>
      </c>
      <c r="C115" s="38">
        <v>992</v>
      </c>
      <c r="D115" s="284" t="s">
        <v>30</v>
      </c>
      <c r="E115" s="284" t="s">
        <v>26</v>
      </c>
      <c r="F115" s="40"/>
      <c r="G115" s="41"/>
      <c r="H115" s="41"/>
      <c r="I115" s="42"/>
      <c r="J115" s="284"/>
      <c r="K115" s="109">
        <f>K119+K122+K125+K127</f>
        <v>3855.7</v>
      </c>
      <c r="L115" s="219"/>
      <c r="M115" s="221"/>
      <c r="N115" s="220"/>
    </row>
    <row r="116" spans="1:21" ht="30" x14ac:dyDescent="0.25">
      <c r="A116" s="37"/>
      <c r="B116" s="43" t="s">
        <v>154</v>
      </c>
      <c r="C116" s="38">
        <v>992</v>
      </c>
      <c r="D116" s="39" t="s">
        <v>30</v>
      </c>
      <c r="E116" s="39" t="s">
        <v>26</v>
      </c>
      <c r="F116" s="40" t="s">
        <v>102</v>
      </c>
      <c r="G116" s="41" t="s">
        <v>64</v>
      </c>
      <c r="H116" s="41" t="s">
        <v>23</v>
      </c>
      <c r="I116" s="42" t="s">
        <v>127</v>
      </c>
      <c r="J116" s="39"/>
      <c r="K116" s="109">
        <f>K117+K120+K123</f>
        <v>3855.7</v>
      </c>
    </row>
    <row r="117" spans="1:21" ht="30" x14ac:dyDescent="0.25">
      <c r="A117" s="37"/>
      <c r="B117" s="43" t="s">
        <v>103</v>
      </c>
      <c r="C117" s="38">
        <v>992</v>
      </c>
      <c r="D117" s="39" t="s">
        <v>30</v>
      </c>
      <c r="E117" s="39" t="s">
        <v>26</v>
      </c>
      <c r="F117" s="40" t="s">
        <v>102</v>
      </c>
      <c r="G117" s="41" t="s">
        <v>73</v>
      </c>
      <c r="H117" s="41" t="s">
        <v>23</v>
      </c>
      <c r="I117" s="42" t="s">
        <v>127</v>
      </c>
      <c r="J117" s="39"/>
      <c r="K117" s="109">
        <v>840</v>
      </c>
    </row>
    <row r="118" spans="1:21" ht="45" x14ac:dyDescent="0.25">
      <c r="A118" s="37"/>
      <c r="B118" s="75" t="s">
        <v>173</v>
      </c>
      <c r="C118" s="38">
        <v>992</v>
      </c>
      <c r="D118" s="39" t="s">
        <v>30</v>
      </c>
      <c r="E118" s="39" t="s">
        <v>26</v>
      </c>
      <c r="F118" s="40" t="s">
        <v>102</v>
      </c>
      <c r="G118" s="41" t="s">
        <v>73</v>
      </c>
      <c r="H118" s="41" t="s">
        <v>23</v>
      </c>
      <c r="I118" s="42" t="s">
        <v>135</v>
      </c>
      <c r="J118" s="39"/>
      <c r="K118" s="109">
        <f>K119</f>
        <v>840</v>
      </c>
      <c r="U118" s="72" t="s">
        <v>180</v>
      </c>
    </row>
    <row r="119" spans="1:21" ht="30" x14ac:dyDescent="0.25">
      <c r="A119" s="37"/>
      <c r="B119" s="152" t="s">
        <v>78</v>
      </c>
      <c r="C119" s="161">
        <v>992</v>
      </c>
      <c r="D119" s="26" t="s">
        <v>30</v>
      </c>
      <c r="E119" s="26" t="s">
        <v>26</v>
      </c>
      <c r="F119" s="151" t="s">
        <v>102</v>
      </c>
      <c r="G119" s="153" t="s">
        <v>73</v>
      </c>
      <c r="H119" s="153" t="s">
        <v>23</v>
      </c>
      <c r="I119" s="27" t="s">
        <v>135</v>
      </c>
      <c r="J119" s="26" t="s">
        <v>79</v>
      </c>
      <c r="K119" s="162">
        <v>840</v>
      </c>
    </row>
    <row r="120" spans="1:21" ht="30" x14ac:dyDescent="0.25">
      <c r="A120" s="407"/>
      <c r="B120" s="152" t="s">
        <v>174</v>
      </c>
      <c r="C120" s="161">
        <v>992</v>
      </c>
      <c r="D120" s="26" t="s">
        <v>30</v>
      </c>
      <c r="E120" s="26" t="s">
        <v>26</v>
      </c>
      <c r="F120" s="151" t="s">
        <v>102</v>
      </c>
      <c r="G120" s="153" t="s">
        <v>66</v>
      </c>
      <c r="H120" s="153" t="s">
        <v>23</v>
      </c>
      <c r="I120" s="27" t="s">
        <v>127</v>
      </c>
      <c r="J120" s="26"/>
      <c r="K120" s="162">
        <f>K122</f>
        <v>346</v>
      </c>
    </row>
    <row r="121" spans="1:21" x14ac:dyDescent="0.25">
      <c r="A121" s="407"/>
      <c r="B121" s="152" t="s">
        <v>104</v>
      </c>
      <c r="C121" s="161">
        <v>992</v>
      </c>
      <c r="D121" s="26" t="s">
        <v>30</v>
      </c>
      <c r="E121" s="26" t="s">
        <v>26</v>
      </c>
      <c r="F121" s="151" t="s">
        <v>102</v>
      </c>
      <c r="G121" s="153" t="s">
        <v>66</v>
      </c>
      <c r="H121" s="153" t="s">
        <v>23</v>
      </c>
      <c r="I121" s="27" t="s">
        <v>136</v>
      </c>
      <c r="J121" s="26"/>
      <c r="K121" s="162">
        <f>K122</f>
        <v>346</v>
      </c>
      <c r="M121" s="72"/>
    </row>
    <row r="122" spans="1:21" ht="30" x14ac:dyDescent="0.25">
      <c r="A122" s="407"/>
      <c r="B122" s="152" t="s">
        <v>78</v>
      </c>
      <c r="C122" s="161">
        <v>992</v>
      </c>
      <c r="D122" s="26" t="s">
        <v>30</v>
      </c>
      <c r="E122" s="26" t="s">
        <v>26</v>
      </c>
      <c r="F122" s="151" t="s">
        <v>102</v>
      </c>
      <c r="G122" s="153" t="s">
        <v>66</v>
      </c>
      <c r="H122" s="153" t="s">
        <v>23</v>
      </c>
      <c r="I122" s="27" t="s">
        <v>136</v>
      </c>
      <c r="J122" s="26" t="s">
        <v>79</v>
      </c>
      <c r="K122" s="162">
        <v>346</v>
      </c>
      <c r="N122" s="214"/>
    </row>
    <row r="123" spans="1:21" ht="45" x14ac:dyDescent="0.25">
      <c r="A123" s="37"/>
      <c r="B123" s="160" t="s">
        <v>175</v>
      </c>
      <c r="C123" s="161">
        <v>992</v>
      </c>
      <c r="D123" s="26" t="s">
        <v>30</v>
      </c>
      <c r="E123" s="26" t="s">
        <v>26</v>
      </c>
      <c r="F123" s="151" t="s">
        <v>102</v>
      </c>
      <c r="G123" s="153" t="s">
        <v>90</v>
      </c>
      <c r="H123" s="153" t="s">
        <v>23</v>
      </c>
      <c r="I123" s="27" t="s">
        <v>127</v>
      </c>
      <c r="J123" s="26"/>
      <c r="K123" s="162">
        <f>K125+K127</f>
        <v>2669.7</v>
      </c>
      <c r="M123" s="217"/>
    </row>
    <row r="124" spans="1:21" ht="30" x14ac:dyDescent="0.25">
      <c r="A124" s="37"/>
      <c r="B124" s="152" t="s">
        <v>105</v>
      </c>
      <c r="C124" s="161">
        <v>992</v>
      </c>
      <c r="D124" s="26" t="s">
        <v>30</v>
      </c>
      <c r="E124" s="26" t="s">
        <v>26</v>
      </c>
      <c r="F124" s="151" t="s">
        <v>102</v>
      </c>
      <c r="G124" s="153" t="s">
        <v>90</v>
      </c>
      <c r="H124" s="153" t="s">
        <v>23</v>
      </c>
      <c r="I124" s="27" t="s">
        <v>137</v>
      </c>
      <c r="J124" s="26"/>
      <c r="K124" s="162">
        <f>K125</f>
        <v>181</v>
      </c>
    </row>
    <row r="125" spans="1:21" ht="30" x14ac:dyDescent="0.25">
      <c r="A125" s="407"/>
      <c r="B125" s="489" t="s">
        <v>78</v>
      </c>
      <c r="C125" s="453">
        <v>992</v>
      </c>
      <c r="D125" s="454" t="s">
        <v>30</v>
      </c>
      <c r="E125" s="454" t="s">
        <v>26</v>
      </c>
      <c r="F125" s="455" t="s">
        <v>102</v>
      </c>
      <c r="G125" s="456" t="s">
        <v>90</v>
      </c>
      <c r="H125" s="456" t="s">
        <v>23</v>
      </c>
      <c r="I125" s="457" t="s">
        <v>137</v>
      </c>
      <c r="J125" s="454" t="s">
        <v>79</v>
      </c>
      <c r="K125" s="458">
        <v>181</v>
      </c>
      <c r="L125" s="266"/>
    </row>
    <row r="126" spans="1:21" ht="27" customHeight="1" x14ac:dyDescent="0.25">
      <c r="A126" s="407"/>
      <c r="B126" s="446" t="s">
        <v>528</v>
      </c>
      <c r="C126" s="349">
        <v>992</v>
      </c>
      <c r="D126" s="350" t="s">
        <v>30</v>
      </c>
      <c r="E126" s="350" t="s">
        <v>26</v>
      </c>
      <c r="F126" s="343" t="s">
        <v>102</v>
      </c>
      <c r="G126" s="343" t="s">
        <v>90</v>
      </c>
      <c r="H126" s="343" t="s">
        <v>23</v>
      </c>
      <c r="I126" s="343" t="s">
        <v>527</v>
      </c>
      <c r="J126" s="350"/>
      <c r="K126" s="338">
        <f>K127</f>
        <v>2488.6999999999998</v>
      </c>
      <c r="L126" s="266"/>
    </row>
    <row r="127" spans="1:21" ht="30" x14ac:dyDescent="0.25">
      <c r="A127" s="407"/>
      <c r="B127" s="489" t="s">
        <v>78</v>
      </c>
      <c r="C127" s="453">
        <v>992</v>
      </c>
      <c r="D127" s="454" t="s">
        <v>30</v>
      </c>
      <c r="E127" s="454" t="s">
        <v>26</v>
      </c>
      <c r="F127" s="456" t="s">
        <v>102</v>
      </c>
      <c r="G127" s="456" t="s">
        <v>90</v>
      </c>
      <c r="H127" s="456" t="s">
        <v>23</v>
      </c>
      <c r="I127" s="456" t="s">
        <v>527</v>
      </c>
      <c r="J127" s="454" t="s">
        <v>79</v>
      </c>
      <c r="K127" s="458">
        <v>2488.6999999999998</v>
      </c>
      <c r="L127" s="266"/>
    </row>
    <row r="128" spans="1:21" x14ac:dyDescent="0.25">
      <c r="A128" s="37"/>
      <c r="B128" s="459" t="s">
        <v>489</v>
      </c>
      <c r="C128" s="339">
        <v>992</v>
      </c>
      <c r="D128" s="340" t="s">
        <v>29</v>
      </c>
      <c r="E128" s="340" t="s">
        <v>23</v>
      </c>
      <c r="F128" s="342"/>
      <c r="G128" s="342"/>
      <c r="H128" s="343"/>
      <c r="I128" s="342"/>
      <c r="J128" s="340"/>
      <c r="K128" s="345">
        <f>K129</f>
        <v>9.6999999999999993</v>
      </c>
      <c r="L128" s="266"/>
    </row>
    <row r="129" spans="1:14" x14ac:dyDescent="0.25">
      <c r="A129" s="37"/>
      <c r="B129" s="446" t="s">
        <v>490</v>
      </c>
      <c r="C129" s="349">
        <v>992</v>
      </c>
      <c r="D129" s="350" t="s">
        <v>29</v>
      </c>
      <c r="E129" s="350" t="s">
        <v>29</v>
      </c>
      <c r="F129" s="343"/>
      <c r="G129" s="343"/>
      <c r="H129" s="343"/>
      <c r="I129" s="343"/>
      <c r="J129" s="350"/>
      <c r="K129" s="338">
        <f>K130</f>
        <v>9.6999999999999993</v>
      </c>
      <c r="L129" s="266"/>
    </row>
    <row r="130" spans="1:14" ht="30" x14ac:dyDescent="0.25">
      <c r="A130" s="37"/>
      <c r="B130" s="460" t="s">
        <v>491</v>
      </c>
      <c r="C130" s="349">
        <v>992</v>
      </c>
      <c r="D130" s="350" t="s">
        <v>29</v>
      </c>
      <c r="E130" s="350" t="s">
        <v>29</v>
      </c>
      <c r="F130" s="343" t="s">
        <v>95</v>
      </c>
      <c r="G130" s="343" t="s">
        <v>64</v>
      </c>
      <c r="H130" s="343" t="s">
        <v>23</v>
      </c>
      <c r="I130" s="343" t="s">
        <v>127</v>
      </c>
      <c r="J130" s="350"/>
      <c r="K130" s="338">
        <f>K131</f>
        <v>9.6999999999999993</v>
      </c>
      <c r="L130" s="266"/>
    </row>
    <row r="131" spans="1:14" x14ac:dyDescent="0.25">
      <c r="A131" s="37"/>
      <c r="B131" s="460" t="s">
        <v>492</v>
      </c>
      <c r="C131" s="349">
        <v>992</v>
      </c>
      <c r="D131" s="350" t="s">
        <v>29</v>
      </c>
      <c r="E131" s="350" t="s">
        <v>29</v>
      </c>
      <c r="F131" s="343" t="s">
        <v>95</v>
      </c>
      <c r="G131" s="343" t="s">
        <v>73</v>
      </c>
      <c r="H131" s="343" t="s">
        <v>23</v>
      </c>
      <c r="I131" s="343" t="s">
        <v>127</v>
      </c>
      <c r="J131" s="350"/>
      <c r="K131" s="338">
        <f>K133</f>
        <v>9.6999999999999993</v>
      </c>
      <c r="L131" s="266"/>
    </row>
    <row r="132" spans="1:14" x14ac:dyDescent="0.25">
      <c r="A132" s="37"/>
      <c r="B132" s="460" t="s">
        <v>493</v>
      </c>
      <c r="C132" s="349">
        <v>992</v>
      </c>
      <c r="D132" s="350" t="s">
        <v>29</v>
      </c>
      <c r="E132" s="350" t="s">
        <v>29</v>
      </c>
      <c r="F132" s="343" t="s">
        <v>95</v>
      </c>
      <c r="G132" s="343" t="s">
        <v>73</v>
      </c>
      <c r="H132" s="343" t="s">
        <v>22</v>
      </c>
      <c r="I132" s="343" t="s">
        <v>131</v>
      </c>
      <c r="J132" s="350"/>
      <c r="K132" s="338">
        <f>K133</f>
        <v>9.6999999999999993</v>
      </c>
      <c r="L132" s="266"/>
    </row>
    <row r="133" spans="1:14" ht="30" x14ac:dyDescent="0.25">
      <c r="A133" s="37"/>
      <c r="B133" s="446" t="s">
        <v>78</v>
      </c>
      <c r="C133" s="349">
        <v>992</v>
      </c>
      <c r="D133" s="350" t="s">
        <v>29</v>
      </c>
      <c r="E133" s="350" t="s">
        <v>29</v>
      </c>
      <c r="F133" s="343" t="s">
        <v>95</v>
      </c>
      <c r="G133" s="343" t="s">
        <v>73</v>
      </c>
      <c r="H133" s="343" t="s">
        <v>22</v>
      </c>
      <c r="I133" s="343" t="s">
        <v>131</v>
      </c>
      <c r="J133" s="350" t="s">
        <v>79</v>
      </c>
      <c r="K133" s="338">
        <v>9.6999999999999993</v>
      </c>
      <c r="L133" s="266"/>
    </row>
    <row r="134" spans="1:14" s="71" customFormat="1" ht="14.25" x14ac:dyDescent="0.2">
      <c r="A134" s="64"/>
      <c r="B134" s="275" t="s">
        <v>18</v>
      </c>
      <c r="C134" s="276">
        <v>992</v>
      </c>
      <c r="D134" s="112" t="s">
        <v>31</v>
      </c>
      <c r="E134" s="112" t="s">
        <v>23</v>
      </c>
      <c r="F134" s="277"/>
      <c r="G134" s="278"/>
      <c r="H134" s="278"/>
      <c r="I134" s="111"/>
      <c r="J134" s="112"/>
      <c r="K134" s="142">
        <f>K135</f>
        <v>5115.8</v>
      </c>
      <c r="L134" s="279"/>
      <c r="M134" s="220"/>
      <c r="N134" s="220"/>
    </row>
    <row r="135" spans="1:14" x14ac:dyDescent="0.25">
      <c r="A135" s="37"/>
      <c r="B135" s="160" t="s">
        <v>19</v>
      </c>
      <c r="C135" s="161">
        <v>992</v>
      </c>
      <c r="D135" s="26" t="s">
        <v>31</v>
      </c>
      <c r="E135" s="26" t="s">
        <v>22</v>
      </c>
      <c r="F135" s="151"/>
      <c r="G135" s="153"/>
      <c r="H135" s="153"/>
      <c r="I135" s="27"/>
      <c r="J135" s="26"/>
      <c r="K135" s="162">
        <f>K140+K143</f>
        <v>5115.8</v>
      </c>
      <c r="L135" s="222"/>
    </row>
    <row r="136" spans="1:14" ht="30" x14ac:dyDescent="0.25">
      <c r="A136" s="37"/>
      <c r="B136" s="280" t="s">
        <v>156</v>
      </c>
      <c r="C136" s="161">
        <v>992</v>
      </c>
      <c r="D136" s="26" t="s">
        <v>31</v>
      </c>
      <c r="E136" s="26" t="s">
        <v>22</v>
      </c>
      <c r="F136" s="151" t="s">
        <v>28</v>
      </c>
      <c r="G136" s="153" t="s">
        <v>64</v>
      </c>
      <c r="H136" s="153" t="s">
        <v>23</v>
      </c>
      <c r="I136" s="27" t="s">
        <v>127</v>
      </c>
      <c r="J136" s="26"/>
      <c r="K136" s="162">
        <f>K140</f>
        <v>5086.2</v>
      </c>
      <c r="L136" s="222"/>
    </row>
    <row r="137" spans="1:14" x14ac:dyDescent="0.25">
      <c r="A137" s="37"/>
      <c r="B137" s="160" t="s">
        <v>176</v>
      </c>
      <c r="C137" s="161">
        <v>992</v>
      </c>
      <c r="D137" s="26" t="s">
        <v>31</v>
      </c>
      <c r="E137" s="26" t="s">
        <v>22</v>
      </c>
      <c r="F137" s="151" t="s">
        <v>28</v>
      </c>
      <c r="G137" s="153" t="s">
        <v>73</v>
      </c>
      <c r="H137" s="153" t="s">
        <v>23</v>
      </c>
      <c r="I137" s="27" t="s">
        <v>127</v>
      </c>
      <c r="J137" s="26"/>
      <c r="K137" s="162">
        <f>K140</f>
        <v>5086.2</v>
      </c>
      <c r="L137" s="222"/>
    </row>
    <row r="138" spans="1:14" x14ac:dyDescent="0.25">
      <c r="A138" s="37"/>
      <c r="B138" s="160" t="s">
        <v>108</v>
      </c>
      <c r="C138" s="161">
        <v>992</v>
      </c>
      <c r="D138" s="26" t="s">
        <v>31</v>
      </c>
      <c r="E138" s="26" t="s">
        <v>22</v>
      </c>
      <c r="F138" s="151" t="s">
        <v>28</v>
      </c>
      <c r="G138" s="153" t="s">
        <v>73</v>
      </c>
      <c r="H138" s="153" t="s">
        <v>30</v>
      </c>
      <c r="I138" s="27" t="s">
        <v>127</v>
      </c>
      <c r="J138" s="26"/>
      <c r="K138" s="162">
        <f>K140</f>
        <v>5086.2</v>
      </c>
      <c r="L138" s="222"/>
    </row>
    <row r="139" spans="1:14" ht="30" x14ac:dyDescent="0.25">
      <c r="A139" s="37"/>
      <c r="B139" s="75" t="s">
        <v>177</v>
      </c>
      <c r="C139" s="38">
        <v>992</v>
      </c>
      <c r="D139" s="39" t="s">
        <v>31</v>
      </c>
      <c r="E139" s="39" t="s">
        <v>22</v>
      </c>
      <c r="F139" s="40" t="s">
        <v>28</v>
      </c>
      <c r="G139" s="41" t="s">
        <v>73</v>
      </c>
      <c r="H139" s="41" t="s">
        <v>30</v>
      </c>
      <c r="I139" s="42" t="s">
        <v>129</v>
      </c>
      <c r="J139" s="39"/>
      <c r="K139" s="109">
        <f>K140</f>
        <v>5086.2</v>
      </c>
    </row>
    <row r="140" spans="1:14" ht="30" x14ac:dyDescent="0.25">
      <c r="A140" s="37"/>
      <c r="B140" s="498" t="s">
        <v>106</v>
      </c>
      <c r="C140" s="453">
        <v>992</v>
      </c>
      <c r="D140" s="454" t="s">
        <v>31</v>
      </c>
      <c r="E140" s="454" t="s">
        <v>22</v>
      </c>
      <c r="F140" s="455" t="s">
        <v>28</v>
      </c>
      <c r="G140" s="456" t="s">
        <v>73</v>
      </c>
      <c r="H140" s="456" t="s">
        <v>30</v>
      </c>
      <c r="I140" s="457" t="s">
        <v>129</v>
      </c>
      <c r="J140" s="454" t="s">
        <v>107</v>
      </c>
      <c r="K140" s="458">
        <v>5086.2</v>
      </c>
      <c r="L140" s="510"/>
    </row>
    <row r="141" spans="1:14" x14ac:dyDescent="0.25">
      <c r="A141" s="37"/>
      <c r="B141" s="460" t="s">
        <v>494</v>
      </c>
      <c r="C141" s="349">
        <v>992</v>
      </c>
      <c r="D141" s="350" t="s">
        <v>31</v>
      </c>
      <c r="E141" s="350" t="s">
        <v>22</v>
      </c>
      <c r="F141" s="351" t="s">
        <v>28</v>
      </c>
      <c r="G141" s="343" t="s">
        <v>73</v>
      </c>
      <c r="H141" s="343" t="s">
        <v>31</v>
      </c>
      <c r="I141" s="352" t="s">
        <v>65</v>
      </c>
      <c r="J141" s="350"/>
      <c r="K141" s="338">
        <f>K143</f>
        <v>29.6</v>
      </c>
    </row>
    <row r="142" spans="1:14" x14ac:dyDescent="0.25">
      <c r="A142" s="37"/>
      <c r="B142" s="460" t="s">
        <v>495</v>
      </c>
      <c r="C142" s="349">
        <v>992</v>
      </c>
      <c r="D142" s="350" t="s">
        <v>31</v>
      </c>
      <c r="E142" s="350" t="s">
        <v>22</v>
      </c>
      <c r="F142" s="351" t="s">
        <v>28</v>
      </c>
      <c r="G142" s="343" t="s">
        <v>73</v>
      </c>
      <c r="H142" s="343" t="s">
        <v>31</v>
      </c>
      <c r="I142" s="352" t="s">
        <v>496</v>
      </c>
      <c r="J142" s="350"/>
      <c r="K142" s="338">
        <f>K143</f>
        <v>29.6</v>
      </c>
    </row>
    <row r="143" spans="1:14" ht="30" x14ac:dyDescent="0.25">
      <c r="A143" s="37"/>
      <c r="B143" s="446" t="s">
        <v>78</v>
      </c>
      <c r="C143" s="349">
        <v>992</v>
      </c>
      <c r="D143" s="350" t="s">
        <v>31</v>
      </c>
      <c r="E143" s="350" t="s">
        <v>22</v>
      </c>
      <c r="F143" s="351" t="s">
        <v>28</v>
      </c>
      <c r="G143" s="343" t="s">
        <v>73</v>
      </c>
      <c r="H143" s="343" t="s">
        <v>31</v>
      </c>
      <c r="I143" s="352" t="s">
        <v>496</v>
      </c>
      <c r="J143" s="350" t="s">
        <v>79</v>
      </c>
      <c r="K143" s="338">
        <v>29.6</v>
      </c>
    </row>
    <row r="144" spans="1:14" s="71" customFormat="1" x14ac:dyDescent="0.25">
      <c r="A144" s="64"/>
      <c r="B144" s="78" t="s">
        <v>37</v>
      </c>
      <c r="C144" s="66">
        <v>992</v>
      </c>
      <c r="D144" s="67">
        <v>10</v>
      </c>
      <c r="E144" s="67" t="s">
        <v>23</v>
      </c>
      <c r="F144" s="68"/>
      <c r="G144" s="69"/>
      <c r="H144" s="41"/>
      <c r="I144" s="70"/>
      <c r="J144" s="67"/>
      <c r="K144" s="108">
        <f>K145+K150</f>
        <v>436.2</v>
      </c>
      <c r="L144" s="219"/>
      <c r="M144" s="220"/>
      <c r="N144" s="220"/>
    </row>
    <row r="145" spans="1:14" x14ac:dyDescent="0.25">
      <c r="A145" s="37"/>
      <c r="B145" s="479" t="s">
        <v>38</v>
      </c>
      <c r="C145" s="38">
        <v>992</v>
      </c>
      <c r="D145" s="284">
        <v>10</v>
      </c>
      <c r="E145" s="284" t="s">
        <v>22</v>
      </c>
      <c r="F145" s="40"/>
      <c r="G145" s="41"/>
      <c r="H145" s="41"/>
      <c r="I145" s="42"/>
      <c r="J145" s="284"/>
      <c r="K145" s="109">
        <f>K149</f>
        <v>416.2</v>
      </c>
    </row>
    <row r="146" spans="1:14" x14ac:dyDescent="0.25">
      <c r="A146" s="37"/>
      <c r="B146" s="75" t="s">
        <v>56</v>
      </c>
      <c r="C146" s="38">
        <v>992</v>
      </c>
      <c r="D146" s="39">
        <v>10</v>
      </c>
      <c r="E146" s="39" t="s">
        <v>22</v>
      </c>
      <c r="F146" s="40" t="s">
        <v>77</v>
      </c>
      <c r="G146" s="41" t="s">
        <v>64</v>
      </c>
      <c r="H146" s="41" t="s">
        <v>23</v>
      </c>
      <c r="I146" s="42" t="s">
        <v>127</v>
      </c>
      <c r="J146" s="39"/>
      <c r="K146" s="109">
        <f>K149</f>
        <v>416.2</v>
      </c>
    </row>
    <row r="147" spans="1:14" ht="30" x14ac:dyDescent="0.25">
      <c r="A147" s="37"/>
      <c r="B147" s="75" t="s">
        <v>49</v>
      </c>
      <c r="C147" s="38">
        <v>992</v>
      </c>
      <c r="D147" s="39">
        <v>10</v>
      </c>
      <c r="E147" s="39" t="s">
        <v>22</v>
      </c>
      <c r="F147" s="40" t="s">
        <v>77</v>
      </c>
      <c r="G147" s="41" t="s">
        <v>87</v>
      </c>
      <c r="H147" s="41" t="s">
        <v>23</v>
      </c>
      <c r="I147" s="42" t="s">
        <v>127</v>
      </c>
      <c r="J147" s="39"/>
      <c r="K147" s="109">
        <f>K149</f>
        <v>416.2</v>
      </c>
    </row>
    <row r="148" spans="1:14" x14ac:dyDescent="0.25">
      <c r="A148" s="37"/>
      <c r="B148" s="75" t="s">
        <v>109</v>
      </c>
      <c r="C148" s="38">
        <v>992</v>
      </c>
      <c r="D148" s="39">
        <v>10</v>
      </c>
      <c r="E148" s="39" t="s">
        <v>22</v>
      </c>
      <c r="F148" s="40" t="s">
        <v>77</v>
      </c>
      <c r="G148" s="41" t="s">
        <v>87</v>
      </c>
      <c r="H148" s="41" t="s">
        <v>23</v>
      </c>
      <c r="I148" s="42" t="s">
        <v>141</v>
      </c>
      <c r="J148" s="39"/>
      <c r="K148" s="109">
        <f>K149</f>
        <v>416.2</v>
      </c>
    </row>
    <row r="149" spans="1:14" x14ac:dyDescent="0.25">
      <c r="A149" s="37"/>
      <c r="B149" s="83" t="s">
        <v>110</v>
      </c>
      <c r="C149" s="38">
        <v>992</v>
      </c>
      <c r="D149" s="39">
        <v>10</v>
      </c>
      <c r="E149" s="39" t="s">
        <v>22</v>
      </c>
      <c r="F149" s="40" t="s">
        <v>77</v>
      </c>
      <c r="G149" s="41" t="s">
        <v>87</v>
      </c>
      <c r="H149" s="41" t="s">
        <v>23</v>
      </c>
      <c r="I149" s="42" t="s">
        <v>141</v>
      </c>
      <c r="J149" s="39" t="s">
        <v>111</v>
      </c>
      <c r="K149" s="109">
        <v>416.2</v>
      </c>
    </row>
    <row r="150" spans="1:14" s="71" customFormat="1" ht="14.25" x14ac:dyDescent="0.2">
      <c r="A150" s="64"/>
      <c r="B150" s="78" t="s">
        <v>112</v>
      </c>
      <c r="C150" s="66">
        <v>992</v>
      </c>
      <c r="D150" s="67" t="s">
        <v>95</v>
      </c>
      <c r="E150" s="67" t="s">
        <v>26</v>
      </c>
      <c r="F150" s="68"/>
      <c r="G150" s="69"/>
      <c r="H150" s="69"/>
      <c r="I150" s="70"/>
      <c r="J150" s="67"/>
      <c r="K150" s="108">
        <f>K154</f>
        <v>20</v>
      </c>
      <c r="L150" s="219"/>
      <c r="M150" s="220"/>
      <c r="N150" s="220"/>
    </row>
    <row r="151" spans="1:14" ht="45" x14ac:dyDescent="0.25">
      <c r="A151" s="37"/>
      <c r="B151" s="43" t="s">
        <v>501</v>
      </c>
      <c r="C151" s="38">
        <v>992</v>
      </c>
      <c r="D151" s="39" t="s">
        <v>95</v>
      </c>
      <c r="E151" s="39" t="s">
        <v>26</v>
      </c>
      <c r="F151" s="40" t="s">
        <v>39</v>
      </c>
      <c r="G151" s="41" t="s">
        <v>64</v>
      </c>
      <c r="H151" s="41" t="s">
        <v>23</v>
      </c>
      <c r="I151" s="42" t="s">
        <v>127</v>
      </c>
      <c r="J151" s="39"/>
      <c r="K151" s="109">
        <f>K154</f>
        <v>20</v>
      </c>
    </row>
    <row r="152" spans="1:14" x14ac:dyDescent="0.25">
      <c r="A152" s="37"/>
      <c r="B152" s="43" t="s">
        <v>158</v>
      </c>
      <c r="C152" s="38">
        <v>992</v>
      </c>
      <c r="D152" s="284" t="s">
        <v>95</v>
      </c>
      <c r="E152" s="284" t="s">
        <v>26</v>
      </c>
      <c r="F152" s="40" t="s">
        <v>39</v>
      </c>
      <c r="G152" s="41" t="s">
        <v>73</v>
      </c>
      <c r="H152" s="41" t="s">
        <v>23</v>
      </c>
      <c r="I152" s="42" t="s">
        <v>127</v>
      </c>
      <c r="J152" s="284"/>
      <c r="K152" s="109"/>
    </row>
    <row r="153" spans="1:14" x14ac:dyDescent="0.25">
      <c r="A153" s="37"/>
      <c r="B153" s="43" t="s">
        <v>158</v>
      </c>
      <c r="C153" s="38">
        <v>992</v>
      </c>
      <c r="D153" s="39" t="s">
        <v>95</v>
      </c>
      <c r="E153" s="39" t="s">
        <v>26</v>
      </c>
      <c r="F153" s="40" t="s">
        <v>39</v>
      </c>
      <c r="G153" s="41" t="s">
        <v>73</v>
      </c>
      <c r="H153" s="41" t="s">
        <v>23</v>
      </c>
      <c r="I153" s="42" t="s">
        <v>150</v>
      </c>
      <c r="J153" s="39"/>
      <c r="K153" s="109">
        <f>K154</f>
        <v>20</v>
      </c>
    </row>
    <row r="154" spans="1:14" ht="30" x14ac:dyDescent="0.25">
      <c r="A154" s="37"/>
      <c r="B154" s="43" t="s">
        <v>106</v>
      </c>
      <c r="C154" s="38">
        <v>992</v>
      </c>
      <c r="D154" s="39" t="s">
        <v>95</v>
      </c>
      <c r="E154" s="39" t="s">
        <v>26</v>
      </c>
      <c r="F154" s="40" t="s">
        <v>39</v>
      </c>
      <c r="G154" s="41" t="s">
        <v>73</v>
      </c>
      <c r="H154" s="41" t="s">
        <v>23</v>
      </c>
      <c r="I154" s="42" t="s">
        <v>150</v>
      </c>
      <c r="J154" s="39" t="s">
        <v>107</v>
      </c>
      <c r="K154" s="109">
        <v>20</v>
      </c>
    </row>
    <row r="155" spans="1:14" s="71" customFormat="1" x14ac:dyDescent="0.25">
      <c r="A155" s="64"/>
      <c r="B155" s="78" t="s">
        <v>231</v>
      </c>
      <c r="C155" s="66">
        <v>992</v>
      </c>
      <c r="D155" s="67">
        <v>11</v>
      </c>
      <c r="E155" s="67" t="s">
        <v>23</v>
      </c>
      <c r="F155" s="68"/>
      <c r="G155" s="69"/>
      <c r="H155" s="41"/>
      <c r="I155" s="70"/>
      <c r="J155" s="67"/>
      <c r="K155" s="108">
        <f>K160</f>
        <v>122.4</v>
      </c>
      <c r="L155" s="219"/>
      <c r="M155" s="220"/>
      <c r="N155" s="220"/>
    </row>
    <row r="156" spans="1:14" x14ac:dyDescent="0.25">
      <c r="A156" s="37"/>
      <c r="B156" s="43" t="s">
        <v>42</v>
      </c>
      <c r="C156" s="38">
        <v>992</v>
      </c>
      <c r="D156" s="284">
        <v>11</v>
      </c>
      <c r="E156" s="284" t="s">
        <v>24</v>
      </c>
      <c r="F156" s="40" t="s">
        <v>31</v>
      </c>
      <c r="G156" s="41" t="s">
        <v>73</v>
      </c>
      <c r="H156" s="41" t="s">
        <v>23</v>
      </c>
      <c r="I156" s="42" t="s">
        <v>127</v>
      </c>
      <c r="J156" s="284"/>
      <c r="K156" s="109">
        <f>K155</f>
        <v>122.4</v>
      </c>
    </row>
    <row r="157" spans="1:14" ht="30" x14ac:dyDescent="0.25">
      <c r="A157" s="37"/>
      <c r="B157" s="43" t="s">
        <v>370</v>
      </c>
      <c r="C157" s="38">
        <v>992</v>
      </c>
      <c r="D157" s="39">
        <v>11</v>
      </c>
      <c r="E157" s="39" t="s">
        <v>24</v>
      </c>
      <c r="F157" s="40" t="s">
        <v>31</v>
      </c>
      <c r="G157" s="41" t="s">
        <v>73</v>
      </c>
      <c r="H157" s="41" t="s">
        <v>23</v>
      </c>
      <c r="I157" s="42" t="s">
        <v>127</v>
      </c>
      <c r="J157" s="39"/>
      <c r="K157" s="109">
        <f>K155</f>
        <v>122.4</v>
      </c>
    </row>
    <row r="158" spans="1:14" x14ac:dyDescent="0.25">
      <c r="A158" s="37"/>
      <c r="B158" s="43" t="s">
        <v>236</v>
      </c>
      <c r="C158" s="38">
        <v>992</v>
      </c>
      <c r="D158" s="39" t="s">
        <v>41</v>
      </c>
      <c r="E158" s="39" t="s">
        <v>24</v>
      </c>
      <c r="F158" s="40" t="s">
        <v>31</v>
      </c>
      <c r="G158" s="41" t="s">
        <v>73</v>
      </c>
      <c r="H158" s="41" t="s">
        <v>23</v>
      </c>
      <c r="I158" s="42" t="s">
        <v>127</v>
      </c>
      <c r="J158" s="39"/>
      <c r="K158" s="109">
        <f>K155</f>
        <v>122.4</v>
      </c>
    </row>
    <row r="159" spans="1:14" x14ac:dyDescent="0.25">
      <c r="A159" s="37"/>
      <c r="B159" s="75" t="s">
        <v>113</v>
      </c>
      <c r="C159" s="38">
        <v>992</v>
      </c>
      <c r="D159" s="39" t="s">
        <v>41</v>
      </c>
      <c r="E159" s="39" t="s">
        <v>24</v>
      </c>
      <c r="F159" s="40" t="s">
        <v>31</v>
      </c>
      <c r="G159" s="41" t="s">
        <v>73</v>
      </c>
      <c r="H159" s="41" t="s">
        <v>26</v>
      </c>
      <c r="I159" s="42" t="s">
        <v>130</v>
      </c>
      <c r="J159" s="39"/>
      <c r="K159" s="109">
        <f>K155</f>
        <v>122.4</v>
      </c>
    </row>
    <row r="160" spans="1:14" ht="60" x14ac:dyDescent="0.25">
      <c r="A160" s="37"/>
      <c r="B160" s="452" t="s">
        <v>74</v>
      </c>
      <c r="C160" s="453">
        <v>992</v>
      </c>
      <c r="D160" s="454" t="s">
        <v>41</v>
      </c>
      <c r="E160" s="454" t="s">
        <v>24</v>
      </c>
      <c r="F160" s="455" t="s">
        <v>31</v>
      </c>
      <c r="G160" s="456" t="s">
        <v>73</v>
      </c>
      <c r="H160" s="456" t="s">
        <v>26</v>
      </c>
      <c r="I160" s="457" t="s">
        <v>130</v>
      </c>
      <c r="J160" s="454" t="s">
        <v>75</v>
      </c>
      <c r="K160" s="458">
        <v>122.4</v>
      </c>
    </row>
    <row r="161" spans="1:256" s="71" customFormat="1" ht="14.25" x14ac:dyDescent="0.2">
      <c r="A161" s="64"/>
      <c r="B161" s="78" t="s">
        <v>43</v>
      </c>
      <c r="C161" s="66">
        <v>992</v>
      </c>
      <c r="D161" s="67" t="s">
        <v>39</v>
      </c>
      <c r="E161" s="67" t="s">
        <v>23</v>
      </c>
      <c r="F161" s="68"/>
      <c r="G161" s="69"/>
      <c r="H161" s="69"/>
      <c r="I161" s="70"/>
      <c r="J161" s="67"/>
      <c r="K161" s="108">
        <f>K166</f>
        <v>150</v>
      </c>
      <c r="L161" s="219"/>
      <c r="M161" s="220"/>
      <c r="N161" s="220"/>
    </row>
    <row r="162" spans="1:256" x14ac:dyDescent="0.25">
      <c r="A162" s="37"/>
      <c r="B162" s="43" t="s">
        <v>44</v>
      </c>
      <c r="C162" s="38">
        <v>992</v>
      </c>
      <c r="D162" s="284" t="s">
        <v>39</v>
      </c>
      <c r="E162" s="284" t="s">
        <v>24</v>
      </c>
      <c r="F162" s="40"/>
      <c r="G162" s="41"/>
      <c r="H162" s="41"/>
      <c r="I162" s="42"/>
      <c r="J162" s="284"/>
      <c r="K162" s="109">
        <f>K166</f>
        <v>150</v>
      </c>
    </row>
    <row r="163" spans="1:256" ht="30" x14ac:dyDescent="0.25">
      <c r="A163" s="37"/>
      <c r="B163" s="80" t="s">
        <v>115</v>
      </c>
      <c r="C163" s="38">
        <v>992</v>
      </c>
      <c r="D163" s="39" t="s">
        <v>39</v>
      </c>
      <c r="E163" s="39" t="s">
        <v>24</v>
      </c>
      <c r="F163" s="40" t="s">
        <v>96</v>
      </c>
      <c r="G163" s="41" t="s">
        <v>64</v>
      </c>
      <c r="H163" s="41" t="s">
        <v>23</v>
      </c>
      <c r="I163" s="42" t="s">
        <v>127</v>
      </c>
      <c r="J163" s="39"/>
      <c r="K163" s="109">
        <f>K166</f>
        <v>150</v>
      </c>
    </row>
    <row r="164" spans="1:256" x14ac:dyDescent="0.25">
      <c r="A164" s="37"/>
      <c r="B164" s="43" t="s">
        <v>114</v>
      </c>
      <c r="C164" s="38">
        <v>992</v>
      </c>
      <c r="D164" s="39" t="s">
        <v>39</v>
      </c>
      <c r="E164" s="39" t="s">
        <v>24</v>
      </c>
      <c r="F164" s="40" t="s">
        <v>96</v>
      </c>
      <c r="G164" s="41" t="s">
        <v>73</v>
      </c>
      <c r="H164" s="41" t="s">
        <v>23</v>
      </c>
      <c r="I164" s="42" t="s">
        <v>127</v>
      </c>
      <c r="J164" s="39"/>
      <c r="K164" s="109">
        <f>K165</f>
        <v>150</v>
      </c>
    </row>
    <row r="165" spans="1:256" x14ac:dyDescent="0.25">
      <c r="A165" s="37"/>
      <c r="B165" s="75" t="s">
        <v>55</v>
      </c>
      <c r="C165" s="38">
        <v>992</v>
      </c>
      <c r="D165" s="39" t="s">
        <v>39</v>
      </c>
      <c r="E165" s="39" t="s">
        <v>24</v>
      </c>
      <c r="F165" s="40" t="s">
        <v>96</v>
      </c>
      <c r="G165" s="41" t="s">
        <v>73</v>
      </c>
      <c r="H165" s="41" t="s">
        <v>23</v>
      </c>
      <c r="I165" s="42" t="s">
        <v>133</v>
      </c>
      <c r="J165" s="39"/>
      <c r="K165" s="109">
        <f>K166</f>
        <v>150</v>
      </c>
    </row>
    <row r="166" spans="1:256" ht="30" x14ac:dyDescent="0.25">
      <c r="A166" s="37"/>
      <c r="B166" s="80" t="s">
        <v>78</v>
      </c>
      <c r="C166" s="38">
        <v>992</v>
      </c>
      <c r="D166" s="39" t="s">
        <v>39</v>
      </c>
      <c r="E166" s="39" t="s">
        <v>24</v>
      </c>
      <c r="F166" s="40" t="s">
        <v>96</v>
      </c>
      <c r="G166" s="41" t="s">
        <v>73</v>
      </c>
      <c r="H166" s="41" t="s">
        <v>23</v>
      </c>
      <c r="I166" s="42" t="s">
        <v>133</v>
      </c>
      <c r="J166" s="39" t="s">
        <v>79</v>
      </c>
      <c r="K166" s="109">
        <v>150</v>
      </c>
    </row>
    <row r="167" spans="1:256" s="173" customFormat="1" ht="29.25" x14ac:dyDescent="0.25">
      <c r="A167" s="174"/>
      <c r="B167" s="506" t="s">
        <v>167</v>
      </c>
      <c r="C167" s="175">
        <v>992</v>
      </c>
      <c r="D167" s="176" t="s">
        <v>40</v>
      </c>
      <c r="E167" s="177" t="s">
        <v>23</v>
      </c>
      <c r="F167" s="178"/>
      <c r="G167" s="179"/>
      <c r="H167" s="179"/>
      <c r="I167" s="180"/>
      <c r="J167" s="181"/>
      <c r="K167" s="182">
        <f>K172</f>
        <v>1</v>
      </c>
      <c r="L167" s="228"/>
      <c r="M167" s="229"/>
      <c r="N167" s="229"/>
      <c r="O167" s="183"/>
      <c r="P167" s="183"/>
      <c r="Q167" s="183"/>
      <c r="R167" s="183"/>
      <c r="S167" s="183"/>
      <c r="T167" s="183"/>
      <c r="U167" s="183"/>
      <c r="V167" s="183"/>
      <c r="W167" s="183"/>
      <c r="X167" s="183"/>
      <c r="Y167" s="183"/>
      <c r="Z167" s="183"/>
      <c r="AA167" s="183"/>
      <c r="AB167" s="183"/>
      <c r="AC167" s="183"/>
      <c r="AD167" s="183"/>
      <c r="AE167" s="183"/>
      <c r="AF167" s="183"/>
      <c r="AG167" s="183"/>
      <c r="AH167" s="183"/>
      <c r="AI167" s="183"/>
      <c r="AJ167" s="183"/>
      <c r="AK167" s="183"/>
      <c r="AL167" s="183"/>
      <c r="AM167" s="183"/>
      <c r="AN167" s="183"/>
      <c r="AO167" s="183"/>
      <c r="AP167" s="183"/>
      <c r="AQ167" s="183"/>
      <c r="AR167" s="183"/>
      <c r="AS167" s="183"/>
      <c r="AT167" s="183"/>
      <c r="AU167" s="183"/>
      <c r="AV167" s="183"/>
      <c r="AW167" s="183"/>
      <c r="AX167" s="183"/>
      <c r="AY167" s="183"/>
      <c r="AZ167" s="183"/>
      <c r="BA167" s="183"/>
      <c r="BB167" s="183"/>
      <c r="BC167" s="183"/>
      <c r="BD167" s="183"/>
      <c r="BE167" s="183"/>
      <c r="BF167" s="183"/>
      <c r="BG167" s="183"/>
      <c r="BH167" s="183"/>
      <c r="BI167" s="183"/>
      <c r="BJ167" s="183"/>
      <c r="BK167" s="183"/>
      <c r="BL167" s="183"/>
      <c r="BM167" s="183"/>
      <c r="BN167" s="183"/>
      <c r="BO167" s="183"/>
      <c r="BP167" s="183"/>
      <c r="BQ167" s="183"/>
      <c r="BR167" s="183"/>
      <c r="BS167" s="183"/>
      <c r="BT167" s="183"/>
      <c r="BU167" s="183"/>
      <c r="BV167" s="183"/>
      <c r="BW167" s="183"/>
      <c r="BX167" s="183"/>
      <c r="BY167" s="183"/>
      <c r="BZ167" s="183"/>
      <c r="CA167" s="183"/>
      <c r="CB167" s="183"/>
      <c r="CC167" s="183"/>
      <c r="CD167" s="183"/>
      <c r="CE167" s="183"/>
      <c r="CF167" s="183"/>
      <c r="CG167" s="183"/>
      <c r="CH167" s="183"/>
      <c r="CI167" s="183"/>
      <c r="CJ167" s="183"/>
      <c r="CK167" s="183"/>
      <c r="CL167" s="183"/>
      <c r="CM167" s="183"/>
      <c r="CN167" s="183"/>
      <c r="CO167" s="183"/>
      <c r="CP167" s="183"/>
      <c r="CQ167" s="183"/>
      <c r="CR167" s="183"/>
      <c r="CS167" s="183"/>
      <c r="CT167" s="183"/>
      <c r="CU167" s="183"/>
      <c r="CV167" s="183"/>
      <c r="CW167" s="183"/>
      <c r="CX167" s="183"/>
      <c r="CY167" s="183"/>
      <c r="CZ167" s="183"/>
      <c r="DA167" s="183"/>
      <c r="DB167" s="183"/>
      <c r="DC167" s="183"/>
      <c r="DD167" s="183"/>
      <c r="DE167" s="183"/>
      <c r="DF167" s="183"/>
      <c r="DG167" s="183"/>
      <c r="DH167" s="183"/>
      <c r="DI167" s="183"/>
      <c r="DJ167" s="183"/>
      <c r="DK167" s="183"/>
      <c r="DL167" s="183"/>
      <c r="DM167" s="183"/>
      <c r="DN167" s="183"/>
      <c r="DO167" s="183"/>
      <c r="DP167" s="183"/>
      <c r="DQ167" s="183"/>
      <c r="DR167" s="183"/>
      <c r="DS167" s="183"/>
      <c r="DT167" s="183"/>
      <c r="DU167" s="183"/>
      <c r="DV167" s="183"/>
      <c r="DW167" s="183"/>
      <c r="DX167" s="183"/>
      <c r="DY167" s="183"/>
      <c r="DZ167" s="183"/>
      <c r="EA167" s="183"/>
      <c r="EB167" s="183"/>
      <c r="EC167" s="183"/>
      <c r="ED167" s="183"/>
      <c r="EE167" s="183"/>
      <c r="EF167" s="183"/>
      <c r="EG167" s="183"/>
      <c r="EH167" s="183"/>
      <c r="EI167" s="183"/>
      <c r="EJ167" s="183"/>
      <c r="EK167" s="183"/>
      <c r="EL167" s="183"/>
      <c r="EM167" s="183"/>
      <c r="EN167" s="183"/>
      <c r="EO167" s="183"/>
      <c r="EP167" s="183"/>
      <c r="EQ167" s="183"/>
      <c r="ER167" s="183"/>
      <c r="ES167" s="183"/>
      <c r="ET167" s="183"/>
      <c r="EU167" s="183"/>
      <c r="EV167" s="183"/>
      <c r="EW167" s="183"/>
      <c r="EX167" s="183"/>
      <c r="EY167" s="183"/>
      <c r="EZ167" s="183"/>
      <c r="FA167" s="183"/>
      <c r="FB167" s="183"/>
      <c r="FC167" s="183"/>
      <c r="FD167" s="183"/>
      <c r="FE167" s="183"/>
      <c r="FF167" s="183"/>
      <c r="FG167" s="183"/>
      <c r="FH167" s="183"/>
      <c r="FI167" s="183"/>
      <c r="FJ167" s="183"/>
      <c r="FK167" s="183"/>
      <c r="FL167" s="183"/>
      <c r="FM167" s="183"/>
      <c r="FN167" s="183"/>
      <c r="FO167" s="183"/>
      <c r="FP167" s="183"/>
      <c r="FQ167" s="183"/>
      <c r="FR167" s="183"/>
      <c r="FS167" s="183"/>
      <c r="FT167" s="183"/>
      <c r="FU167" s="183"/>
      <c r="FV167" s="183"/>
      <c r="FW167" s="183"/>
      <c r="FX167" s="183"/>
      <c r="FY167" s="183"/>
      <c r="FZ167" s="183"/>
      <c r="GA167" s="183"/>
      <c r="GB167" s="183"/>
      <c r="GC167" s="183"/>
      <c r="GD167" s="183"/>
      <c r="GE167" s="183"/>
      <c r="GF167" s="183"/>
      <c r="GG167" s="183"/>
      <c r="GH167" s="183"/>
      <c r="GI167" s="183"/>
      <c r="GJ167" s="183"/>
      <c r="GK167" s="183"/>
      <c r="GL167" s="183"/>
      <c r="GM167" s="183"/>
      <c r="GN167" s="183"/>
      <c r="GO167" s="183"/>
      <c r="GP167" s="183"/>
      <c r="GQ167" s="183"/>
      <c r="GR167" s="183"/>
      <c r="GS167" s="183"/>
      <c r="GT167" s="183"/>
      <c r="GU167" s="183"/>
      <c r="GV167" s="183"/>
      <c r="GW167" s="183"/>
      <c r="GX167" s="183"/>
      <c r="GY167" s="183"/>
      <c r="GZ167" s="183"/>
      <c r="HA167" s="183"/>
      <c r="HB167" s="183"/>
      <c r="HC167" s="183"/>
      <c r="HD167" s="183"/>
      <c r="HE167" s="183"/>
      <c r="HF167" s="183"/>
      <c r="HG167" s="183"/>
      <c r="HH167" s="183"/>
      <c r="HI167" s="183"/>
      <c r="HJ167" s="183"/>
      <c r="HK167" s="183"/>
      <c r="HL167" s="183"/>
      <c r="HM167" s="183"/>
      <c r="HN167" s="183"/>
      <c r="HO167" s="183"/>
      <c r="HP167" s="183"/>
      <c r="HQ167" s="183"/>
      <c r="HR167" s="183"/>
      <c r="HS167" s="183"/>
      <c r="HT167" s="183"/>
      <c r="HU167" s="183"/>
      <c r="HV167" s="183"/>
      <c r="HW167" s="183"/>
      <c r="HX167" s="183"/>
      <c r="HY167" s="183"/>
      <c r="HZ167" s="183"/>
      <c r="IA167" s="183"/>
      <c r="IB167" s="183"/>
      <c r="IC167" s="183"/>
      <c r="ID167" s="183"/>
      <c r="IE167" s="183"/>
      <c r="IF167" s="183"/>
      <c r="IG167" s="183"/>
      <c r="IH167" s="183"/>
      <c r="II167" s="183"/>
      <c r="IJ167" s="183"/>
      <c r="IK167" s="183"/>
      <c r="IL167" s="183"/>
      <c r="IM167" s="183"/>
      <c r="IN167" s="183"/>
      <c r="IO167" s="183"/>
      <c r="IP167" s="183"/>
      <c r="IQ167" s="183"/>
      <c r="IR167" s="183"/>
      <c r="IS167" s="183"/>
      <c r="IT167" s="183"/>
      <c r="IU167" s="183"/>
      <c r="IV167" s="183"/>
    </row>
    <row r="168" spans="1:256" customFormat="1" x14ac:dyDescent="0.25">
      <c r="A168" s="184"/>
      <c r="B168" s="507" t="s">
        <v>167</v>
      </c>
      <c r="C168" s="186">
        <v>992</v>
      </c>
      <c r="D168" s="187" t="s">
        <v>40</v>
      </c>
      <c r="E168" s="188" t="s">
        <v>22</v>
      </c>
      <c r="F168" s="189"/>
      <c r="G168" s="190"/>
      <c r="H168" s="190"/>
      <c r="I168" s="191"/>
      <c r="J168" s="192"/>
      <c r="K168" s="193">
        <f>K171</f>
        <v>1</v>
      </c>
      <c r="L168" s="230"/>
      <c r="M168" s="231"/>
      <c r="N168" s="231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4"/>
      <c r="AG168" s="194"/>
      <c r="AH168" s="194"/>
      <c r="AI168" s="194"/>
      <c r="AJ168" s="194"/>
      <c r="AK168" s="194"/>
      <c r="AL168" s="194"/>
      <c r="AM168" s="194"/>
      <c r="AN168" s="194"/>
      <c r="AO168" s="194"/>
      <c r="AP168" s="194"/>
      <c r="AQ168" s="194"/>
      <c r="AR168" s="194"/>
      <c r="AS168" s="194"/>
      <c r="AT168" s="194"/>
      <c r="AU168" s="194"/>
      <c r="AV168" s="194"/>
      <c r="AW168" s="194"/>
      <c r="AX168" s="194"/>
      <c r="AY168" s="194"/>
      <c r="AZ168" s="194"/>
      <c r="BA168" s="194"/>
      <c r="BB168" s="194"/>
      <c r="BC168" s="194"/>
      <c r="BD168" s="194"/>
      <c r="BE168" s="194"/>
      <c r="BF168" s="194"/>
      <c r="BG168" s="194"/>
      <c r="BH168" s="194"/>
      <c r="BI168" s="194"/>
      <c r="BJ168" s="194"/>
      <c r="BK168" s="194"/>
      <c r="BL168" s="194"/>
      <c r="BM168" s="194"/>
      <c r="BN168" s="194"/>
      <c r="BO168" s="194"/>
      <c r="BP168" s="194"/>
      <c r="BQ168" s="194"/>
      <c r="BR168" s="194"/>
      <c r="BS168" s="194"/>
      <c r="BT168" s="194"/>
      <c r="BU168" s="194"/>
      <c r="BV168" s="194"/>
      <c r="BW168" s="194"/>
      <c r="BX168" s="194"/>
      <c r="BY168" s="194"/>
      <c r="BZ168" s="194"/>
      <c r="CA168" s="194"/>
      <c r="CB168" s="194"/>
      <c r="CC168" s="194"/>
      <c r="CD168" s="194"/>
      <c r="CE168" s="194"/>
      <c r="CF168" s="194"/>
      <c r="CG168" s="194"/>
      <c r="CH168" s="194"/>
      <c r="CI168" s="194"/>
      <c r="CJ168" s="194"/>
      <c r="CK168" s="194"/>
      <c r="CL168" s="194"/>
      <c r="CM168" s="194"/>
      <c r="CN168" s="194"/>
      <c r="CO168" s="194"/>
      <c r="CP168" s="194"/>
      <c r="CQ168" s="194"/>
      <c r="CR168" s="194"/>
      <c r="CS168" s="194"/>
      <c r="CT168" s="194"/>
      <c r="CU168" s="194"/>
      <c r="CV168" s="194"/>
      <c r="CW168" s="194"/>
      <c r="CX168" s="194"/>
      <c r="CY168" s="194"/>
      <c r="CZ168" s="194"/>
      <c r="DA168" s="194"/>
      <c r="DB168" s="194"/>
      <c r="DC168" s="194"/>
      <c r="DD168" s="194"/>
      <c r="DE168" s="194"/>
      <c r="DF168" s="194"/>
      <c r="DG168" s="194"/>
      <c r="DH168" s="194"/>
      <c r="DI168" s="194"/>
      <c r="DJ168" s="194"/>
      <c r="DK168" s="194"/>
      <c r="DL168" s="194"/>
      <c r="DM168" s="194"/>
      <c r="DN168" s="194"/>
      <c r="DO168" s="194"/>
      <c r="DP168" s="194"/>
      <c r="DQ168" s="194"/>
      <c r="DR168" s="194"/>
      <c r="DS168" s="194"/>
      <c r="DT168" s="194"/>
      <c r="DU168" s="194"/>
      <c r="DV168" s="194"/>
      <c r="DW168" s="194"/>
      <c r="DX168" s="194"/>
      <c r="DY168" s="194"/>
      <c r="DZ168" s="194"/>
      <c r="EA168" s="194"/>
      <c r="EB168" s="194"/>
      <c r="EC168" s="194"/>
      <c r="ED168" s="194"/>
      <c r="EE168" s="194"/>
      <c r="EF168" s="194"/>
      <c r="EG168" s="194"/>
      <c r="EH168" s="194"/>
      <c r="EI168" s="194"/>
      <c r="EJ168" s="194"/>
      <c r="EK168" s="194"/>
      <c r="EL168" s="194"/>
      <c r="EM168" s="194"/>
      <c r="EN168" s="194"/>
      <c r="EO168" s="194"/>
      <c r="EP168" s="194"/>
      <c r="EQ168" s="194"/>
      <c r="ER168" s="194"/>
      <c r="ES168" s="194"/>
      <c r="ET168" s="194"/>
      <c r="EU168" s="194"/>
      <c r="EV168" s="194"/>
      <c r="EW168" s="194"/>
      <c r="EX168" s="194"/>
      <c r="EY168" s="194"/>
      <c r="EZ168" s="194"/>
      <c r="FA168" s="194"/>
      <c r="FB168" s="194"/>
      <c r="FC168" s="194"/>
      <c r="FD168" s="194"/>
      <c r="FE168" s="194"/>
      <c r="FF168" s="194"/>
      <c r="FG168" s="194"/>
      <c r="FH168" s="194"/>
      <c r="FI168" s="194"/>
      <c r="FJ168" s="194"/>
      <c r="FK168" s="194"/>
      <c r="FL168" s="194"/>
      <c r="FM168" s="194"/>
      <c r="FN168" s="194"/>
      <c r="FO168" s="194"/>
      <c r="FP168" s="194"/>
      <c r="FQ168" s="194"/>
      <c r="FR168" s="194"/>
      <c r="FS168" s="194"/>
      <c r="FT168" s="194"/>
      <c r="FU168" s="194"/>
      <c r="FV168" s="194"/>
      <c r="FW168" s="194"/>
      <c r="FX168" s="194"/>
      <c r="FY168" s="194"/>
      <c r="FZ168" s="194"/>
      <c r="GA168" s="194"/>
      <c r="GB168" s="194"/>
      <c r="GC168" s="194"/>
      <c r="GD168" s="194"/>
      <c r="GE168" s="194"/>
      <c r="GF168" s="194"/>
      <c r="GG168" s="194"/>
      <c r="GH168" s="194"/>
      <c r="GI168" s="194"/>
      <c r="GJ168" s="194"/>
      <c r="GK168" s="194"/>
      <c r="GL168" s="194"/>
      <c r="GM168" s="194"/>
      <c r="GN168" s="194"/>
      <c r="GO168" s="194"/>
      <c r="GP168" s="194"/>
      <c r="GQ168" s="194"/>
      <c r="GR168" s="194"/>
      <c r="GS168" s="194"/>
      <c r="GT168" s="194"/>
      <c r="GU168" s="194"/>
      <c r="GV168" s="194"/>
      <c r="GW168" s="194"/>
      <c r="GX168" s="194"/>
      <c r="GY168" s="194"/>
      <c r="GZ168" s="194"/>
      <c r="HA168" s="194"/>
      <c r="HB168" s="194"/>
      <c r="HC168" s="194"/>
      <c r="HD168" s="194"/>
      <c r="HE168" s="194"/>
      <c r="HF168" s="194"/>
      <c r="HG168" s="194"/>
      <c r="HH168" s="194"/>
      <c r="HI168" s="194"/>
      <c r="HJ168" s="194"/>
      <c r="HK168" s="194"/>
      <c r="HL168" s="194"/>
      <c r="HM168" s="194"/>
      <c r="HN168" s="194"/>
      <c r="HO168" s="194"/>
      <c r="HP168" s="194"/>
      <c r="HQ168" s="194"/>
      <c r="HR168" s="194"/>
      <c r="HS168" s="194"/>
      <c r="HT168" s="194"/>
      <c r="HU168" s="194"/>
      <c r="HV168" s="194"/>
      <c r="HW168" s="194"/>
      <c r="HX168" s="194"/>
      <c r="HY168" s="194"/>
      <c r="HZ168" s="194"/>
      <c r="IA168" s="194"/>
      <c r="IB168" s="194"/>
      <c r="IC168" s="194"/>
      <c r="ID168" s="194"/>
      <c r="IE168" s="194"/>
      <c r="IF168" s="194"/>
      <c r="IG168" s="194"/>
      <c r="IH168" s="194"/>
      <c r="II168" s="194"/>
      <c r="IJ168" s="194"/>
      <c r="IK168" s="194"/>
      <c r="IL168" s="194"/>
      <c r="IM168" s="194"/>
      <c r="IN168" s="194"/>
      <c r="IO168" s="194"/>
      <c r="IP168" s="194"/>
      <c r="IQ168" s="194"/>
      <c r="IR168" s="194"/>
      <c r="IS168" s="194"/>
      <c r="IT168" s="194"/>
      <c r="IU168" s="194"/>
      <c r="IV168" s="194"/>
    </row>
    <row r="169" spans="1:256" customFormat="1" x14ac:dyDescent="0.25">
      <c r="A169" s="184"/>
      <c r="B169" s="185" t="s">
        <v>160</v>
      </c>
      <c r="C169" s="186">
        <v>992</v>
      </c>
      <c r="D169" s="187" t="s">
        <v>40</v>
      </c>
      <c r="E169" s="188" t="s">
        <v>22</v>
      </c>
      <c r="F169" s="189" t="s">
        <v>161</v>
      </c>
      <c r="G169" s="190" t="s">
        <v>64</v>
      </c>
      <c r="H169" s="190" t="s">
        <v>23</v>
      </c>
      <c r="I169" s="191" t="s">
        <v>127</v>
      </c>
      <c r="J169" s="192"/>
      <c r="K169" s="193">
        <f>K172</f>
        <v>1</v>
      </c>
      <c r="L169" s="230"/>
      <c r="M169" s="231"/>
      <c r="N169" s="231"/>
      <c r="O169" s="194"/>
      <c r="P169" s="194"/>
      <c r="Q169" s="194"/>
      <c r="R169" s="194"/>
      <c r="S169" s="194"/>
      <c r="T169" s="194"/>
      <c r="U169" s="194"/>
      <c r="V169" s="194"/>
      <c r="W169" s="194"/>
      <c r="X169" s="194"/>
      <c r="Y169" s="194"/>
      <c r="Z169" s="194"/>
      <c r="AA169" s="194"/>
      <c r="AB169" s="194"/>
      <c r="AC169" s="194"/>
      <c r="AD169" s="194"/>
      <c r="AE169" s="194"/>
      <c r="AF169" s="194"/>
      <c r="AG169" s="194"/>
      <c r="AH169" s="194"/>
      <c r="AI169" s="194"/>
      <c r="AJ169" s="194"/>
      <c r="AK169" s="194"/>
      <c r="AL169" s="194"/>
      <c r="AM169" s="194"/>
      <c r="AN169" s="194"/>
      <c r="AO169" s="194"/>
      <c r="AP169" s="194"/>
      <c r="AQ169" s="194"/>
      <c r="AR169" s="194"/>
      <c r="AS169" s="194"/>
      <c r="AT169" s="194"/>
      <c r="AU169" s="194"/>
      <c r="AV169" s="194"/>
      <c r="AW169" s="194"/>
      <c r="AX169" s="194"/>
      <c r="AY169" s="194"/>
      <c r="AZ169" s="194"/>
      <c r="BA169" s="194"/>
      <c r="BB169" s="194"/>
      <c r="BC169" s="194"/>
      <c r="BD169" s="194"/>
      <c r="BE169" s="194"/>
      <c r="BF169" s="194"/>
      <c r="BG169" s="194"/>
      <c r="BH169" s="194"/>
      <c r="BI169" s="194"/>
      <c r="BJ169" s="194"/>
      <c r="BK169" s="194"/>
      <c r="BL169" s="194"/>
      <c r="BM169" s="194"/>
      <c r="BN169" s="194"/>
      <c r="BO169" s="194"/>
      <c r="BP169" s="194"/>
      <c r="BQ169" s="194"/>
      <c r="BR169" s="194"/>
      <c r="BS169" s="194"/>
      <c r="BT169" s="194"/>
      <c r="BU169" s="194"/>
      <c r="BV169" s="194"/>
      <c r="BW169" s="194"/>
      <c r="BX169" s="194"/>
      <c r="BY169" s="194"/>
      <c r="BZ169" s="194"/>
      <c r="CA169" s="194"/>
      <c r="CB169" s="194"/>
      <c r="CC169" s="194"/>
      <c r="CD169" s="194"/>
      <c r="CE169" s="194"/>
      <c r="CF169" s="194"/>
      <c r="CG169" s="194"/>
      <c r="CH169" s="194"/>
      <c r="CI169" s="194"/>
      <c r="CJ169" s="194"/>
      <c r="CK169" s="194"/>
      <c r="CL169" s="194"/>
      <c r="CM169" s="194"/>
      <c r="CN169" s="194"/>
      <c r="CO169" s="194"/>
      <c r="CP169" s="194"/>
      <c r="CQ169" s="194"/>
      <c r="CR169" s="194"/>
      <c r="CS169" s="194"/>
      <c r="CT169" s="194"/>
      <c r="CU169" s="194"/>
      <c r="CV169" s="194"/>
      <c r="CW169" s="194"/>
      <c r="CX169" s="194"/>
      <c r="CY169" s="194"/>
      <c r="CZ169" s="194"/>
      <c r="DA169" s="194"/>
      <c r="DB169" s="194"/>
      <c r="DC169" s="194"/>
      <c r="DD169" s="194"/>
      <c r="DE169" s="194"/>
      <c r="DF169" s="194"/>
      <c r="DG169" s="194"/>
      <c r="DH169" s="194"/>
      <c r="DI169" s="194"/>
      <c r="DJ169" s="194"/>
      <c r="DK169" s="194"/>
      <c r="DL169" s="194"/>
      <c r="DM169" s="194"/>
      <c r="DN169" s="194"/>
      <c r="DO169" s="194"/>
      <c r="DP169" s="194"/>
      <c r="DQ169" s="194"/>
      <c r="DR169" s="194"/>
      <c r="DS169" s="194"/>
      <c r="DT169" s="194"/>
      <c r="DU169" s="194"/>
      <c r="DV169" s="194"/>
      <c r="DW169" s="194"/>
      <c r="DX169" s="194"/>
      <c r="DY169" s="194"/>
      <c r="DZ169" s="194"/>
      <c r="EA169" s="194"/>
      <c r="EB169" s="194"/>
      <c r="EC169" s="194"/>
      <c r="ED169" s="194"/>
      <c r="EE169" s="194"/>
      <c r="EF169" s="194"/>
      <c r="EG169" s="194"/>
      <c r="EH169" s="194"/>
      <c r="EI169" s="194"/>
      <c r="EJ169" s="194"/>
      <c r="EK169" s="194"/>
      <c r="EL169" s="194"/>
      <c r="EM169" s="194"/>
      <c r="EN169" s="194"/>
      <c r="EO169" s="194"/>
      <c r="EP169" s="194"/>
      <c r="EQ169" s="194"/>
      <c r="ER169" s="194"/>
      <c r="ES169" s="194"/>
      <c r="ET169" s="194"/>
      <c r="EU169" s="194"/>
      <c r="EV169" s="194"/>
      <c r="EW169" s="194"/>
      <c r="EX169" s="194"/>
      <c r="EY169" s="194"/>
      <c r="EZ169" s="194"/>
      <c r="FA169" s="194"/>
      <c r="FB169" s="194"/>
      <c r="FC169" s="194"/>
      <c r="FD169" s="194"/>
      <c r="FE169" s="194"/>
      <c r="FF169" s="194"/>
      <c r="FG169" s="194"/>
      <c r="FH169" s="194"/>
      <c r="FI169" s="194"/>
      <c r="FJ169" s="194"/>
      <c r="FK169" s="194"/>
      <c r="FL169" s="194"/>
      <c r="FM169" s="194"/>
      <c r="FN169" s="194"/>
      <c r="FO169" s="194"/>
      <c r="FP169" s="194"/>
      <c r="FQ169" s="194"/>
      <c r="FR169" s="194"/>
      <c r="FS169" s="194"/>
      <c r="FT169" s="194"/>
      <c r="FU169" s="194"/>
      <c r="FV169" s="194"/>
      <c r="FW169" s="194"/>
      <c r="FX169" s="194"/>
      <c r="FY169" s="194"/>
      <c r="FZ169" s="194"/>
      <c r="GA169" s="194"/>
      <c r="GB169" s="194"/>
      <c r="GC169" s="194"/>
      <c r="GD169" s="194"/>
      <c r="GE169" s="194"/>
      <c r="GF169" s="194"/>
      <c r="GG169" s="194"/>
      <c r="GH169" s="194"/>
      <c r="GI169" s="194"/>
      <c r="GJ169" s="194"/>
      <c r="GK169" s="194"/>
      <c r="GL169" s="194"/>
      <c r="GM169" s="194"/>
      <c r="GN169" s="194"/>
      <c r="GO169" s="194"/>
      <c r="GP169" s="194"/>
      <c r="GQ169" s="194"/>
      <c r="GR169" s="194"/>
      <c r="GS169" s="194"/>
      <c r="GT169" s="194"/>
      <c r="GU169" s="194"/>
      <c r="GV169" s="194"/>
      <c r="GW169" s="194"/>
      <c r="GX169" s="194"/>
      <c r="GY169" s="194"/>
      <c r="GZ169" s="194"/>
      <c r="HA169" s="194"/>
      <c r="HB169" s="194"/>
      <c r="HC169" s="194"/>
      <c r="HD169" s="194"/>
      <c r="HE169" s="194"/>
      <c r="HF169" s="194"/>
      <c r="HG169" s="194"/>
      <c r="HH169" s="194"/>
      <c r="HI169" s="194"/>
      <c r="HJ169" s="194"/>
      <c r="HK169" s="194"/>
      <c r="HL169" s="194"/>
      <c r="HM169" s="194"/>
      <c r="HN169" s="194"/>
      <c r="HO169" s="194"/>
      <c r="HP169" s="194"/>
      <c r="HQ169" s="194"/>
      <c r="HR169" s="194"/>
      <c r="HS169" s="194"/>
      <c r="HT169" s="194"/>
      <c r="HU169" s="194"/>
      <c r="HV169" s="194"/>
      <c r="HW169" s="194"/>
      <c r="HX169" s="194"/>
      <c r="HY169" s="194"/>
      <c r="HZ169" s="194"/>
      <c r="IA169" s="194"/>
      <c r="IB169" s="194"/>
      <c r="IC169" s="194"/>
      <c r="ID169" s="194"/>
      <c r="IE169" s="194"/>
      <c r="IF169" s="194"/>
      <c r="IG169" s="194"/>
      <c r="IH169" s="194"/>
      <c r="II169" s="194"/>
      <c r="IJ169" s="194"/>
      <c r="IK169" s="194"/>
      <c r="IL169" s="194"/>
      <c r="IM169" s="194"/>
      <c r="IN169" s="194"/>
      <c r="IO169" s="194"/>
      <c r="IP169" s="194"/>
      <c r="IQ169" s="194"/>
      <c r="IR169" s="194"/>
      <c r="IS169" s="194"/>
      <c r="IT169" s="194"/>
      <c r="IU169" s="194"/>
      <c r="IV169" s="194"/>
    </row>
    <row r="170" spans="1:256" customFormat="1" ht="30" x14ac:dyDescent="0.25">
      <c r="A170" s="195"/>
      <c r="B170" s="508" t="s">
        <v>526</v>
      </c>
      <c r="C170" s="196">
        <v>992</v>
      </c>
      <c r="D170" s="197" t="s">
        <v>40</v>
      </c>
      <c r="E170" s="189" t="s">
        <v>22</v>
      </c>
      <c r="F170" s="188" t="s">
        <v>161</v>
      </c>
      <c r="G170" s="198" t="s">
        <v>66</v>
      </c>
      <c r="H170" s="198" t="s">
        <v>23</v>
      </c>
      <c r="I170" s="192" t="s">
        <v>127</v>
      </c>
      <c r="J170" s="191"/>
      <c r="K170" s="199">
        <f>K171</f>
        <v>1</v>
      </c>
      <c r="L170" s="230"/>
      <c r="M170" s="231"/>
      <c r="N170" s="231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4"/>
      <c r="AG170" s="194"/>
      <c r="AH170" s="194"/>
      <c r="AI170" s="194"/>
      <c r="AJ170" s="194"/>
      <c r="AK170" s="194"/>
      <c r="AL170" s="194"/>
      <c r="AM170" s="194"/>
      <c r="AN170" s="194"/>
      <c r="AO170" s="194"/>
      <c r="AP170" s="194"/>
      <c r="AQ170" s="194"/>
      <c r="AR170" s="194"/>
      <c r="AS170" s="194"/>
      <c r="AT170" s="194"/>
      <c r="AU170" s="194"/>
      <c r="AV170" s="194"/>
      <c r="AW170" s="194"/>
      <c r="AX170" s="194"/>
      <c r="AY170" s="194"/>
      <c r="AZ170" s="194"/>
      <c r="BA170" s="194"/>
      <c r="BB170" s="194"/>
      <c r="BC170" s="194"/>
      <c r="BD170" s="194"/>
      <c r="BE170" s="194"/>
      <c r="BF170" s="194"/>
      <c r="BG170" s="194"/>
      <c r="BH170" s="194"/>
      <c r="BI170" s="194"/>
      <c r="BJ170" s="194"/>
      <c r="BK170" s="194"/>
      <c r="BL170" s="194"/>
      <c r="BM170" s="194"/>
      <c r="BN170" s="194"/>
      <c r="BO170" s="194"/>
      <c r="BP170" s="194"/>
      <c r="BQ170" s="194"/>
      <c r="BR170" s="194"/>
      <c r="BS170" s="194"/>
      <c r="BT170" s="194"/>
      <c r="BU170" s="194"/>
      <c r="BV170" s="194"/>
      <c r="BW170" s="194"/>
      <c r="BX170" s="194"/>
      <c r="BY170" s="194"/>
      <c r="BZ170" s="194"/>
      <c r="CA170" s="194"/>
      <c r="CB170" s="194"/>
      <c r="CC170" s="194"/>
      <c r="CD170" s="194"/>
      <c r="CE170" s="194"/>
      <c r="CF170" s="194"/>
      <c r="CG170" s="194"/>
      <c r="CH170" s="194"/>
      <c r="CI170" s="194"/>
      <c r="CJ170" s="194"/>
      <c r="CK170" s="194"/>
      <c r="CL170" s="194"/>
      <c r="CM170" s="194"/>
      <c r="CN170" s="194"/>
      <c r="CO170" s="194"/>
      <c r="CP170" s="194"/>
      <c r="CQ170" s="194"/>
      <c r="CR170" s="194"/>
      <c r="CS170" s="194"/>
      <c r="CT170" s="194"/>
      <c r="CU170" s="194"/>
      <c r="CV170" s="194"/>
      <c r="CW170" s="194"/>
      <c r="CX170" s="194"/>
      <c r="CY170" s="194"/>
      <c r="CZ170" s="194"/>
      <c r="DA170" s="194"/>
      <c r="DB170" s="194"/>
      <c r="DC170" s="194"/>
      <c r="DD170" s="194"/>
      <c r="DE170" s="194"/>
      <c r="DF170" s="194"/>
      <c r="DG170" s="194"/>
      <c r="DH170" s="194"/>
      <c r="DI170" s="194"/>
      <c r="DJ170" s="194"/>
      <c r="DK170" s="194"/>
      <c r="DL170" s="194"/>
      <c r="DM170" s="194"/>
      <c r="DN170" s="194"/>
      <c r="DO170" s="194"/>
      <c r="DP170" s="194"/>
      <c r="DQ170" s="194"/>
      <c r="DR170" s="194"/>
      <c r="DS170" s="194"/>
      <c r="DT170" s="194"/>
      <c r="DU170" s="194"/>
      <c r="DV170" s="194"/>
      <c r="DW170" s="194"/>
      <c r="DX170" s="194"/>
      <c r="DY170" s="194"/>
      <c r="DZ170" s="194"/>
      <c r="EA170" s="194"/>
      <c r="EB170" s="194"/>
      <c r="EC170" s="194"/>
      <c r="ED170" s="194"/>
      <c r="EE170" s="194"/>
      <c r="EF170" s="194"/>
      <c r="EG170" s="194"/>
      <c r="EH170" s="194"/>
      <c r="EI170" s="194"/>
      <c r="EJ170" s="194"/>
      <c r="EK170" s="194"/>
      <c r="EL170" s="194"/>
      <c r="EM170" s="194"/>
      <c r="EN170" s="194"/>
      <c r="EO170" s="194"/>
      <c r="EP170" s="194"/>
      <c r="EQ170" s="194"/>
      <c r="ER170" s="194"/>
      <c r="ES170" s="194"/>
      <c r="ET170" s="194"/>
      <c r="EU170" s="194"/>
      <c r="EV170" s="194"/>
      <c r="EW170" s="194"/>
      <c r="EX170" s="194"/>
      <c r="EY170" s="194"/>
      <c r="EZ170" s="194"/>
      <c r="FA170" s="194"/>
      <c r="FB170" s="194"/>
      <c r="FC170" s="194"/>
      <c r="FD170" s="194"/>
      <c r="FE170" s="194"/>
      <c r="FF170" s="194"/>
      <c r="FG170" s="194"/>
      <c r="FH170" s="194"/>
      <c r="FI170" s="194"/>
      <c r="FJ170" s="194"/>
      <c r="FK170" s="194"/>
      <c r="FL170" s="194"/>
      <c r="FM170" s="194"/>
      <c r="FN170" s="194"/>
      <c r="FO170" s="194"/>
      <c r="FP170" s="194"/>
      <c r="FQ170" s="194"/>
      <c r="FR170" s="194"/>
      <c r="FS170" s="194"/>
      <c r="FT170" s="194"/>
      <c r="FU170" s="194"/>
      <c r="FV170" s="194"/>
      <c r="FW170" s="194"/>
      <c r="FX170" s="194"/>
      <c r="FY170" s="194"/>
      <c r="FZ170" s="194"/>
      <c r="GA170" s="194"/>
      <c r="GB170" s="194"/>
      <c r="GC170" s="194"/>
      <c r="GD170" s="194"/>
      <c r="GE170" s="194"/>
      <c r="GF170" s="194"/>
      <c r="GG170" s="194"/>
      <c r="GH170" s="194"/>
      <c r="GI170" s="194"/>
      <c r="GJ170" s="194"/>
      <c r="GK170" s="194"/>
      <c r="GL170" s="194"/>
      <c r="GM170" s="194"/>
      <c r="GN170" s="194"/>
      <c r="GO170" s="194"/>
      <c r="GP170" s="194"/>
      <c r="GQ170" s="194"/>
      <c r="GR170" s="194"/>
      <c r="GS170" s="194"/>
      <c r="GT170" s="194"/>
      <c r="GU170" s="194"/>
      <c r="GV170" s="194"/>
      <c r="GW170" s="194"/>
      <c r="GX170" s="194"/>
      <c r="GY170" s="194"/>
      <c r="GZ170" s="194"/>
      <c r="HA170" s="194"/>
      <c r="HB170" s="194"/>
      <c r="HC170" s="194"/>
      <c r="HD170" s="194"/>
      <c r="HE170" s="194"/>
      <c r="HF170" s="194"/>
      <c r="HG170" s="194"/>
      <c r="HH170" s="194"/>
      <c r="HI170" s="194"/>
      <c r="HJ170" s="194"/>
      <c r="HK170" s="194"/>
      <c r="HL170" s="194"/>
      <c r="HM170" s="194"/>
      <c r="HN170" s="194"/>
      <c r="HO170" s="194"/>
      <c r="HP170" s="194"/>
      <c r="HQ170" s="194"/>
      <c r="HR170" s="194"/>
      <c r="HS170" s="194"/>
      <c r="HT170" s="194"/>
      <c r="HU170" s="194"/>
      <c r="HV170" s="194"/>
      <c r="HW170" s="194"/>
      <c r="HX170" s="194"/>
      <c r="HY170" s="194"/>
      <c r="HZ170" s="194"/>
      <c r="IA170" s="194"/>
      <c r="IB170" s="194"/>
      <c r="IC170" s="194"/>
      <c r="ID170" s="194"/>
      <c r="IE170" s="194"/>
      <c r="IF170" s="194"/>
      <c r="IG170" s="194"/>
      <c r="IH170" s="194"/>
      <c r="II170" s="194"/>
      <c r="IJ170" s="194"/>
      <c r="IK170" s="194"/>
      <c r="IL170" s="194"/>
      <c r="IM170" s="194"/>
      <c r="IN170" s="194"/>
      <c r="IO170" s="194"/>
      <c r="IP170" s="194"/>
      <c r="IQ170" s="194"/>
      <c r="IR170" s="194"/>
      <c r="IS170" s="194"/>
      <c r="IT170" s="194"/>
      <c r="IU170" s="194"/>
      <c r="IV170" s="194"/>
    </row>
    <row r="171" spans="1:256" customFormat="1" x14ac:dyDescent="0.25">
      <c r="A171" s="184"/>
      <c r="B171" s="185" t="s">
        <v>162</v>
      </c>
      <c r="C171" s="186">
        <v>992</v>
      </c>
      <c r="D171" s="187" t="s">
        <v>40</v>
      </c>
      <c r="E171" s="188" t="s">
        <v>22</v>
      </c>
      <c r="F171" s="188" t="s">
        <v>161</v>
      </c>
      <c r="G171" s="198" t="s">
        <v>66</v>
      </c>
      <c r="H171" s="198" t="s">
        <v>23</v>
      </c>
      <c r="I171" s="192" t="s">
        <v>163</v>
      </c>
      <c r="J171" s="192"/>
      <c r="K171" s="193">
        <f>K172</f>
        <v>1</v>
      </c>
      <c r="L171" s="230"/>
      <c r="M171" s="231"/>
      <c r="N171" s="231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4"/>
      <c r="Z171" s="194"/>
      <c r="AA171" s="194"/>
      <c r="AB171" s="194"/>
      <c r="AC171" s="194"/>
      <c r="AD171" s="194"/>
      <c r="AE171" s="194"/>
      <c r="AF171" s="194"/>
      <c r="AG171" s="194"/>
      <c r="AH171" s="194"/>
      <c r="AI171" s="194"/>
      <c r="AJ171" s="194"/>
      <c r="AK171" s="194"/>
      <c r="AL171" s="194"/>
      <c r="AM171" s="194"/>
      <c r="AN171" s="194"/>
      <c r="AO171" s="194"/>
      <c r="AP171" s="194"/>
      <c r="AQ171" s="194"/>
      <c r="AR171" s="194"/>
      <c r="AS171" s="194"/>
      <c r="AT171" s="194"/>
      <c r="AU171" s="194"/>
      <c r="AV171" s="194"/>
      <c r="AW171" s="194"/>
      <c r="AX171" s="194"/>
      <c r="AY171" s="194"/>
      <c r="AZ171" s="194"/>
      <c r="BA171" s="194"/>
      <c r="BB171" s="194"/>
      <c r="BC171" s="194"/>
      <c r="BD171" s="194"/>
      <c r="BE171" s="194"/>
      <c r="BF171" s="194"/>
      <c r="BG171" s="194"/>
      <c r="BH171" s="194"/>
      <c r="BI171" s="194"/>
      <c r="BJ171" s="194"/>
      <c r="BK171" s="194"/>
      <c r="BL171" s="194"/>
      <c r="BM171" s="194"/>
      <c r="BN171" s="194"/>
      <c r="BO171" s="194"/>
      <c r="BP171" s="194"/>
      <c r="BQ171" s="194"/>
      <c r="BR171" s="194"/>
      <c r="BS171" s="194"/>
      <c r="BT171" s="194"/>
      <c r="BU171" s="194"/>
      <c r="BV171" s="194"/>
      <c r="BW171" s="194"/>
      <c r="BX171" s="194"/>
      <c r="BY171" s="194"/>
      <c r="BZ171" s="194"/>
      <c r="CA171" s="194"/>
      <c r="CB171" s="194"/>
      <c r="CC171" s="194"/>
      <c r="CD171" s="194"/>
      <c r="CE171" s="194"/>
      <c r="CF171" s="194"/>
      <c r="CG171" s="194"/>
      <c r="CH171" s="194"/>
      <c r="CI171" s="194"/>
      <c r="CJ171" s="194"/>
      <c r="CK171" s="194"/>
      <c r="CL171" s="194"/>
      <c r="CM171" s="194"/>
      <c r="CN171" s="194"/>
      <c r="CO171" s="194"/>
      <c r="CP171" s="194"/>
      <c r="CQ171" s="194"/>
      <c r="CR171" s="194"/>
      <c r="CS171" s="194"/>
      <c r="CT171" s="194"/>
      <c r="CU171" s="194"/>
      <c r="CV171" s="194"/>
      <c r="CW171" s="194"/>
      <c r="CX171" s="194"/>
      <c r="CY171" s="194"/>
      <c r="CZ171" s="194"/>
      <c r="DA171" s="194"/>
      <c r="DB171" s="194"/>
      <c r="DC171" s="194"/>
      <c r="DD171" s="194"/>
      <c r="DE171" s="194"/>
      <c r="DF171" s="194"/>
      <c r="DG171" s="194"/>
      <c r="DH171" s="194"/>
      <c r="DI171" s="194"/>
      <c r="DJ171" s="194"/>
      <c r="DK171" s="194"/>
      <c r="DL171" s="194"/>
      <c r="DM171" s="194"/>
      <c r="DN171" s="194"/>
      <c r="DO171" s="194"/>
      <c r="DP171" s="194"/>
      <c r="DQ171" s="194"/>
      <c r="DR171" s="194"/>
      <c r="DS171" s="194"/>
      <c r="DT171" s="194"/>
      <c r="DU171" s="194"/>
      <c r="DV171" s="194"/>
      <c r="DW171" s="194"/>
      <c r="DX171" s="194"/>
      <c r="DY171" s="194"/>
      <c r="DZ171" s="194"/>
      <c r="EA171" s="194"/>
      <c r="EB171" s="194"/>
      <c r="EC171" s="194"/>
      <c r="ED171" s="194"/>
      <c r="EE171" s="194"/>
      <c r="EF171" s="194"/>
      <c r="EG171" s="194"/>
      <c r="EH171" s="194"/>
      <c r="EI171" s="194"/>
      <c r="EJ171" s="194"/>
      <c r="EK171" s="194"/>
      <c r="EL171" s="194"/>
      <c r="EM171" s="194"/>
      <c r="EN171" s="194"/>
      <c r="EO171" s="194"/>
      <c r="EP171" s="194"/>
      <c r="EQ171" s="194"/>
      <c r="ER171" s="194"/>
      <c r="ES171" s="194"/>
      <c r="ET171" s="194"/>
      <c r="EU171" s="194"/>
      <c r="EV171" s="194"/>
      <c r="EW171" s="194"/>
      <c r="EX171" s="194"/>
      <c r="EY171" s="194"/>
      <c r="EZ171" s="194"/>
      <c r="FA171" s="194"/>
      <c r="FB171" s="194"/>
      <c r="FC171" s="194"/>
      <c r="FD171" s="194"/>
      <c r="FE171" s="194"/>
      <c r="FF171" s="194"/>
      <c r="FG171" s="194"/>
      <c r="FH171" s="194"/>
      <c r="FI171" s="194"/>
      <c r="FJ171" s="194"/>
      <c r="FK171" s="194"/>
      <c r="FL171" s="194"/>
      <c r="FM171" s="194"/>
      <c r="FN171" s="194"/>
      <c r="FO171" s="194"/>
      <c r="FP171" s="194"/>
      <c r="FQ171" s="194"/>
      <c r="FR171" s="194"/>
      <c r="FS171" s="194"/>
      <c r="FT171" s="194"/>
      <c r="FU171" s="194"/>
      <c r="FV171" s="194"/>
      <c r="FW171" s="194"/>
      <c r="FX171" s="194"/>
      <c r="FY171" s="194"/>
      <c r="FZ171" s="194"/>
      <c r="GA171" s="194"/>
      <c r="GB171" s="194"/>
      <c r="GC171" s="194"/>
      <c r="GD171" s="194"/>
      <c r="GE171" s="194"/>
      <c r="GF171" s="194"/>
      <c r="GG171" s="194"/>
      <c r="GH171" s="194"/>
      <c r="GI171" s="194"/>
      <c r="GJ171" s="194"/>
      <c r="GK171" s="194"/>
      <c r="GL171" s="194"/>
      <c r="GM171" s="194"/>
      <c r="GN171" s="194"/>
      <c r="GO171" s="194"/>
      <c r="GP171" s="194"/>
      <c r="GQ171" s="194"/>
      <c r="GR171" s="194"/>
      <c r="GS171" s="194"/>
      <c r="GT171" s="194"/>
      <c r="GU171" s="194"/>
      <c r="GV171" s="194"/>
      <c r="GW171" s="194"/>
      <c r="GX171" s="194"/>
      <c r="GY171" s="194"/>
      <c r="GZ171" s="194"/>
      <c r="HA171" s="194"/>
      <c r="HB171" s="194"/>
      <c r="HC171" s="194"/>
      <c r="HD171" s="194"/>
      <c r="HE171" s="194"/>
      <c r="HF171" s="194"/>
      <c r="HG171" s="194"/>
      <c r="HH171" s="194"/>
      <c r="HI171" s="194"/>
      <c r="HJ171" s="194"/>
      <c r="HK171" s="194"/>
      <c r="HL171" s="194"/>
      <c r="HM171" s="194"/>
      <c r="HN171" s="194"/>
      <c r="HO171" s="194"/>
      <c r="HP171" s="194"/>
      <c r="HQ171" s="194"/>
      <c r="HR171" s="194"/>
      <c r="HS171" s="194"/>
      <c r="HT171" s="194"/>
      <c r="HU171" s="194"/>
      <c r="HV171" s="194"/>
      <c r="HW171" s="194"/>
      <c r="HX171" s="194"/>
      <c r="HY171" s="194"/>
      <c r="HZ171" s="194"/>
      <c r="IA171" s="194"/>
      <c r="IB171" s="194"/>
      <c r="IC171" s="194"/>
      <c r="ID171" s="194"/>
      <c r="IE171" s="194"/>
      <c r="IF171" s="194"/>
      <c r="IG171" s="194"/>
      <c r="IH171" s="194"/>
      <c r="II171" s="194"/>
      <c r="IJ171" s="194"/>
      <c r="IK171" s="194"/>
      <c r="IL171" s="194"/>
      <c r="IM171" s="194"/>
      <c r="IN171" s="194"/>
      <c r="IO171" s="194"/>
      <c r="IP171" s="194"/>
      <c r="IQ171" s="194"/>
      <c r="IR171" s="194"/>
      <c r="IS171" s="194"/>
      <c r="IT171" s="194"/>
      <c r="IU171" s="194"/>
      <c r="IV171" s="194"/>
    </row>
    <row r="172" spans="1:256" customFormat="1" x14ac:dyDescent="0.25">
      <c r="A172" s="490"/>
      <c r="B172" s="491" t="s">
        <v>164</v>
      </c>
      <c r="C172" s="492">
        <v>992</v>
      </c>
      <c r="D172" s="493" t="s">
        <v>40</v>
      </c>
      <c r="E172" s="494" t="s">
        <v>22</v>
      </c>
      <c r="F172" s="494" t="s">
        <v>161</v>
      </c>
      <c r="G172" s="495" t="s">
        <v>66</v>
      </c>
      <c r="H172" s="495" t="s">
        <v>23</v>
      </c>
      <c r="I172" s="496" t="s">
        <v>163</v>
      </c>
      <c r="J172" s="496" t="s">
        <v>187</v>
      </c>
      <c r="K172" s="497">
        <v>1</v>
      </c>
      <c r="L172" s="232"/>
      <c r="M172" s="231"/>
      <c r="N172" s="231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4"/>
      <c r="AG172" s="194"/>
      <c r="AH172" s="194"/>
      <c r="AI172" s="194"/>
      <c r="AJ172" s="194"/>
      <c r="AK172" s="194"/>
      <c r="AL172" s="194"/>
      <c r="AM172" s="194"/>
      <c r="AN172" s="194"/>
      <c r="AO172" s="194"/>
      <c r="AP172" s="194"/>
      <c r="AQ172" s="194"/>
      <c r="AR172" s="194"/>
      <c r="AS172" s="194"/>
      <c r="AT172" s="194"/>
      <c r="AU172" s="194"/>
      <c r="AV172" s="194"/>
      <c r="AW172" s="194"/>
      <c r="AX172" s="194"/>
      <c r="AY172" s="194"/>
      <c r="AZ172" s="194"/>
      <c r="BA172" s="194"/>
      <c r="BB172" s="194"/>
      <c r="BC172" s="194"/>
      <c r="BD172" s="194"/>
      <c r="BE172" s="194"/>
      <c r="BF172" s="194"/>
      <c r="BG172" s="194"/>
      <c r="BH172" s="194"/>
      <c r="BI172" s="194"/>
      <c r="BJ172" s="194"/>
      <c r="BK172" s="194"/>
      <c r="BL172" s="194"/>
      <c r="BM172" s="194"/>
      <c r="BN172" s="194"/>
      <c r="BO172" s="194"/>
      <c r="BP172" s="194"/>
      <c r="BQ172" s="194"/>
      <c r="BR172" s="194"/>
      <c r="BS172" s="194"/>
      <c r="BT172" s="194"/>
      <c r="BU172" s="194"/>
      <c r="BV172" s="194"/>
      <c r="BW172" s="194"/>
      <c r="BX172" s="194"/>
      <c r="BY172" s="194"/>
      <c r="BZ172" s="194"/>
      <c r="CA172" s="194"/>
      <c r="CB172" s="194"/>
      <c r="CC172" s="194"/>
      <c r="CD172" s="194"/>
      <c r="CE172" s="194"/>
      <c r="CF172" s="194"/>
      <c r="CG172" s="194"/>
      <c r="CH172" s="194"/>
      <c r="CI172" s="194"/>
      <c r="CJ172" s="194"/>
      <c r="CK172" s="194"/>
      <c r="CL172" s="194"/>
      <c r="CM172" s="194"/>
      <c r="CN172" s="194"/>
      <c r="CO172" s="194"/>
      <c r="CP172" s="194"/>
      <c r="CQ172" s="194"/>
      <c r="CR172" s="194"/>
      <c r="CS172" s="194"/>
      <c r="CT172" s="194"/>
      <c r="CU172" s="194"/>
      <c r="CV172" s="194"/>
      <c r="CW172" s="194"/>
      <c r="CX172" s="194"/>
      <c r="CY172" s="194"/>
      <c r="CZ172" s="194"/>
      <c r="DA172" s="194"/>
      <c r="DB172" s="194"/>
      <c r="DC172" s="194"/>
      <c r="DD172" s="194"/>
      <c r="DE172" s="194"/>
      <c r="DF172" s="194"/>
      <c r="DG172" s="194"/>
      <c r="DH172" s="194"/>
      <c r="DI172" s="194"/>
      <c r="DJ172" s="194"/>
      <c r="DK172" s="194"/>
      <c r="DL172" s="194"/>
      <c r="DM172" s="194"/>
      <c r="DN172" s="194"/>
      <c r="DO172" s="194"/>
      <c r="DP172" s="194"/>
      <c r="DQ172" s="194"/>
      <c r="DR172" s="194"/>
      <c r="DS172" s="194"/>
      <c r="DT172" s="194"/>
      <c r="DU172" s="194"/>
      <c r="DV172" s="194"/>
      <c r="DW172" s="194"/>
      <c r="DX172" s="194"/>
      <c r="DY172" s="194"/>
      <c r="DZ172" s="194"/>
      <c r="EA172" s="194"/>
      <c r="EB172" s="194"/>
      <c r="EC172" s="194"/>
      <c r="ED172" s="194"/>
      <c r="EE172" s="194"/>
      <c r="EF172" s="194"/>
      <c r="EG172" s="194"/>
      <c r="EH172" s="194"/>
      <c r="EI172" s="194"/>
      <c r="EJ172" s="194"/>
      <c r="EK172" s="194"/>
      <c r="EL172" s="194"/>
      <c r="EM172" s="194"/>
      <c r="EN172" s="194"/>
      <c r="EO172" s="194"/>
      <c r="EP172" s="194"/>
      <c r="EQ172" s="194"/>
      <c r="ER172" s="194"/>
      <c r="ES172" s="194"/>
      <c r="ET172" s="194"/>
      <c r="EU172" s="194"/>
      <c r="EV172" s="194"/>
      <c r="EW172" s="194"/>
      <c r="EX172" s="194"/>
      <c r="EY172" s="194"/>
      <c r="EZ172" s="194"/>
      <c r="FA172" s="194"/>
      <c r="FB172" s="194"/>
      <c r="FC172" s="194"/>
      <c r="FD172" s="194"/>
      <c r="FE172" s="194"/>
      <c r="FF172" s="194"/>
      <c r="FG172" s="194"/>
      <c r="FH172" s="194"/>
      <c r="FI172" s="194"/>
      <c r="FJ172" s="194"/>
      <c r="FK172" s="194"/>
      <c r="FL172" s="194"/>
      <c r="FM172" s="194"/>
      <c r="FN172" s="194"/>
      <c r="FO172" s="194"/>
      <c r="FP172" s="194"/>
      <c r="FQ172" s="194"/>
      <c r="FR172" s="194"/>
      <c r="FS172" s="194"/>
      <c r="FT172" s="194"/>
      <c r="FU172" s="194"/>
      <c r="FV172" s="194"/>
      <c r="FW172" s="194"/>
      <c r="FX172" s="194"/>
      <c r="FY172" s="194"/>
      <c r="FZ172" s="194"/>
      <c r="GA172" s="194"/>
      <c r="GB172" s="194"/>
      <c r="GC172" s="194"/>
      <c r="GD172" s="194"/>
      <c r="GE172" s="194"/>
      <c r="GF172" s="194"/>
      <c r="GG172" s="194"/>
      <c r="GH172" s="194"/>
      <c r="GI172" s="194"/>
      <c r="GJ172" s="194"/>
      <c r="GK172" s="194"/>
      <c r="GL172" s="194"/>
      <c r="GM172" s="194"/>
      <c r="GN172" s="194"/>
      <c r="GO172" s="194"/>
      <c r="GP172" s="194"/>
      <c r="GQ172" s="194"/>
      <c r="GR172" s="194"/>
      <c r="GS172" s="194"/>
      <c r="GT172" s="194"/>
      <c r="GU172" s="194"/>
      <c r="GV172" s="194"/>
      <c r="GW172" s="194"/>
      <c r="GX172" s="194"/>
      <c r="GY172" s="194"/>
      <c r="GZ172" s="194"/>
      <c r="HA172" s="194"/>
      <c r="HB172" s="194"/>
      <c r="HC172" s="194"/>
      <c r="HD172" s="194"/>
      <c r="HE172" s="194"/>
      <c r="HF172" s="194"/>
      <c r="HG172" s="194"/>
      <c r="HH172" s="194"/>
      <c r="HI172" s="194"/>
      <c r="HJ172" s="194"/>
      <c r="HK172" s="194"/>
      <c r="HL172" s="194"/>
      <c r="HM172" s="194"/>
      <c r="HN172" s="194"/>
      <c r="HO172" s="194"/>
      <c r="HP172" s="194"/>
      <c r="HQ172" s="194"/>
      <c r="HR172" s="194"/>
      <c r="HS172" s="194"/>
      <c r="HT172" s="194"/>
      <c r="HU172" s="194"/>
      <c r="HV172" s="194"/>
      <c r="HW172" s="194"/>
      <c r="HX172" s="194"/>
      <c r="HY172" s="194"/>
      <c r="HZ172" s="194"/>
      <c r="IA172" s="194"/>
      <c r="IB172" s="194"/>
      <c r="IC172" s="194"/>
      <c r="ID172" s="194"/>
      <c r="IE172" s="194"/>
      <c r="IF172" s="194"/>
      <c r="IG172" s="194"/>
      <c r="IH172" s="194"/>
      <c r="II172" s="194"/>
      <c r="IJ172" s="194"/>
      <c r="IK172" s="194"/>
      <c r="IL172" s="194"/>
      <c r="IM172" s="194"/>
      <c r="IN172" s="194"/>
      <c r="IO172" s="194"/>
      <c r="IP172" s="194"/>
      <c r="IQ172" s="194"/>
      <c r="IR172" s="194"/>
      <c r="IS172" s="194"/>
      <c r="IT172" s="194"/>
      <c r="IU172" s="194"/>
      <c r="IV172" s="194"/>
    </row>
    <row r="173" spans="1:256" x14ac:dyDescent="0.25">
      <c r="A173" s="92"/>
      <c r="B173" s="93"/>
      <c r="C173" s="94"/>
      <c r="D173" s="84"/>
      <c r="E173" s="84"/>
      <c r="F173" s="84"/>
      <c r="G173" s="84"/>
      <c r="H173" s="84"/>
      <c r="I173" s="84"/>
      <c r="J173" s="84"/>
      <c r="K173" s="95"/>
    </row>
    <row r="174" spans="1:256" ht="18.75" x14ac:dyDescent="0.3">
      <c r="B174" s="554" t="s">
        <v>371</v>
      </c>
      <c r="C174" s="555"/>
      <c r="D174" s="555"/>
      <c r="E174" s="555"/>
      <c r="F174" s="555"/>
      <c r="G174" s="555"/>
      <c r="H174" s="555"/>
      <c r="I174" s="555"/>
      <c r="J174" s="555"/>
      <c r="K174" s="555"/>
    </row>
  </sheetData>
  <mergeCells count="17">
    <mergeCell ref="B174:K174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" right="0.7" top="0.75" bottom="0.75" header="0.3" footer="0.3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64"/>
      <c r="C1" s="274" t="s">
        <v>514</v>
      </c>
    </row>
    <row r="2" spans="1:13" ht="15.75" x14ac:dyDescent="0.25">
      <c r="B2" s="264"/>
      <c r="C2" s="274" t="s">
        <v>0</v>
      </c>
      <c r="L2" s="265"/>
      <c r="M2" s="265"/>
    </row>
    <row r="3" spans="1:13" ht="15.75" x14ac:dyDescent="0.25">
      <c r="B3" s="264"/>
      <c r="C3" s="274" t="s">
        <v>1</v>
      </c>
    </row>
    <row r="4" spans="1:13" ht="15.75" x14ac:dyDescent="0.25">
      <c r="B4" s="264"/>
      <c r="C4" s="274" t="s">
        <v>2</v>
      </c>
    </row>
    <row r="5" spans="1:13" x14ac:dyDescent="0.25">
      <c r="B5" s="565" t="s">
        <v>532</v>
      </c>
      <c r="C5" s="533"/>
    </row>
    <row r="6" spans="1:13" x14ac:dyDescent="0.25">
      <c r="B6" s="434"/>
      <c r="C6" s="432"/>
    </row>
    <row r="7" spans="1:13" ht="15.75" x14ac:dyDescent="0.25">
      <c r="B7" s="264"/>
      <c r="C7" s="274" t="s">
        <v>485</v>
      </c>
    </row>
    <row r="8" spans="1:13" ht="15.75" x14ac:dyDescent="0.25">
      <c r="B8" s="264"/>
      <c r="C8" s="274" t="s">
        <v>0</v>
      </c>
    </row>
    <row r="9" spans="1:13" ht="15.75" x14ac:dyDescent="0.25">
      <c r="B9" s="264"/>
      <c r="C9" s="274" t="s">
        <v>1</v>
      </c>
    </row>
    <row r="10" spans="1:13" ht="15.75" x14ac:dyDescent="0.25">
      <c r="B10" s="264"/>
      <c r="C10" s="274" t="s">
        <v>2</v>
      </c>
    </row>
    <row r="11" spans="1:13" x14ac:dyDescent="0.25">
      <c r="B11" s="565" t="s">
        <v>486</v>
      </c>
      <c r="C11" s="533"/>
    </row>
    <row r="12" spans="1:13" x14ac:dyDescent="0.25">
      <c r="B12" s="434"/>
      <c r="C12" s="432"/>
    </row>
    <row r="13" spans="1:13" ht="18.75" x14ac:dyDescent="0.3">
      <c r="A13" s="1"/>
      <c r="B13" s="565"/>
      <c r="C13" s="533"/>
    </row>
    <row r="14" spans="1:13" ht="4.5" customHeight="1" x14ac:dyDescent="0.3">
      <c r="A14" s="334"/>
      <c r="B14" s="263"/>
      <c r="C14" s="263"/>
    </row>
    <row r="15" spans="1:13" ht="46.5" customHeight="1" x14ac:dyDescent="0.25">
      <c r="A15" s="566" t="s">
        <v>502</v>
      </c>
      <c r="B15" s="566"/>
      <c r="C15" s="566"/>
    </row>
    <row r="16" spans="1:13" ht="18.75" x14ac:dyDescent="0.25">
      <c r="A16" s="566"/>
      <c r="B16" s="566"/>
      <c r="C16" s="566"/>
    </row>
    <row r="17" spans="1:7" ht="18.75" x14ac:dyDescent="0.25">
      <c r="B17" s="419"/>
      <c r="C17" s="420" t="s">
        <v>3</v>
      </c>
    </row>
    <row r="18" spans="1:7" ht="93.75" x14ac:dyDescent="0.25">
      <c r="A18" s="421" t="s">
        <v>212</v>
      </c>
      <c r="B18" s="421" t="s">
        <v>228</v>
      </c>
      <c r="C18" s="96" t="s">
        <v>147</v>
      </c>
      <c r="D18" s="44" t="s">
        <v>120</v>
      </c>
      <c r="E18" s="44" t="s">
        <v>119</v>
      </c>
    </row>
    <row r="19" spans="1:7" s="260" customFormat="1" ht="37.5" x14ac:dyDescent="0.25">
      <c r="A19" s="262"/>
      <c r="B19" s="422" t="s">
        <v>227</v>
      </c>
      <c r="C19" s="391">
        <f>C20+C24</f>
        <v>3160.7000000000007</v>
      </c>
      <c r="G19" s="261"/>
    </row>
    <row r="20" spans="1:7" s="260" customFormat="1" ht="31.5" x14ac:dyDescent="0.25">
      <c r="A20" s="480" t="s">
        <v>223</v>
      </c>
      <c r="B20" s="470" t="s">
        <v>222</v>
      </c>
      <c r="C20" s="391">
        <f>C22</f>
        <v>1000</v>
      </c>
      <c r="D20" s="391">
        <f>D22</f>
        <v>0</v>
      </c>
      <c r="G20" s="261"/>
    </row>
    <row r="21" spans="1:7" s="260" customFormat="1" ht="31.5" x14ac:dyDescent="0.25">
      <c r="A21" s="481" t="s">
        <v>225</v>
      </c>
      <c r="B21" s="469" t="s">
        <v>222</v>
      </c>
      <c r="C21" s="423">
        <v>1000</v>
      </c>
      <c r="D21" s="423">
        <v>0</v>
      </c>
      <c r="G21" s="261"/>
    </row>
    <row r="22" spans="1:7" s="260" customFormat="1" ht="47.25" x14ac:dyDescent="0.25">
      <c r="A22" s="469" t="s">
        <v>225</v>
      </c>
      <c r="B22" s="469" t="s">
        <v>224</v>
      </c>
      <c r="C22" s="423">
        <v>1000</v>
      </c>
      <c r="D22" s="423">
        <v>0</v>
      </c>
      <c r="G22" s="261"/>
    </row>
    <row r="23" spans="1:7" s="260" customFormat="1" ht="47.25" x14ac:dyDescent="0.25">
      <c r="A23" s="469" t="s">
        <v>503</v>
      </c>
      <c r="B23" s="469" t="s">
        <v>224</v>
      </c>
      <c r="C23" s="423">
        <v>1000</v>
      </c>
      <c r="D23" s="423">
        <v>0</v>
      </c>
      <c r="G23" s="261"/>
    </row>
    <row r="24" spans="1:7" s="260" customFormat="1" ht="31.5" x14ac:dyDescent="0.25">
      <c r="A24" s="470" t="s">
        <v>220</v>
      </c>
      <c r="B24" s="470" t="s">
        <v>219</v>
      </c>
      <c r="C24" s="391">
        <f>C28+C32</f>
        <v>2160.7000000000007</v>
      </c>
      <c r="D24" s="391">
        <f>D28+D32</f>
        <v>504.29999999999927</v>
      </c>
      <c r="G24" s="261"/>
    </row>
    <row r="25" spans="1:7" s="260" customFormat="1" ht="18.75" x14ac:dyDescent="0.25">
      <c r="A25" s="469" t="s">
        <v>386</v>
      </c>
      <c r="B25" s="469" t="s">
        <v>504</v>
      </c>
      <c r="C25" s="423">
        <f>C28</f>
        <v>-26303</v>
      </c>
      <c r="D25" s="423">
        <f>D28</f>
        <v>-11030.2</v>
      </c>
      <c r="G25" s="261"/>
    </row>
    <row r="26" spans="1:7" s="260" customFormat="1" ht="18.75" x14ac:dyDescent="0.25">
      <c r="A26" s="469" t="s">
        <v>505</v>
      </c>
      <c r="B26" s="469" t="s">
        <v>506</v>
      </c>
      <c r="C26" s="423">
        <f>C28</f>
        <v>-26303</v>
      </c>
      <c r="D26" s="423">
        <f>D28</f>
        <v>-11030.2</v>
      </c>
      <c r="G26" s="261"/>
    </row>
    <row r="27" spans="1:7" s="260" customFormat="1" ht="18.75" x14ac:dyDescent="0.25">
      <c r="A27" s="469" t="s">
        <v>507</v>
      </c>
      <c r="B27" s="469" t="s">
        <v>508</v>
      </c>
      <c r="C27" s="423">
        <f>C28</f>
        <v>-26303</v>
      </c>
      <c r="D27" s="423">
        <f>D28</f>
        <v>-11030.2</v>
      </c>
      <c r="G27" s="261"/>
    </row>
    <row r="28" spans="1:7" s="260" customFormat="1" ht="31.5" x14ac:dyDescent="0.25">
      <c r="A28" s="469" t="s">
        <v>218</v>
      </c>
      <c r="B28" s="469" t="s">
        <v>217</v>
      </c>
      <c r="C28" s="423">
        <v>-26303</v>
      </c>
      <c r="D28" s="423">
        <v>-11030.2</v>
      </c>
      <c r="G28" s="261"/>
    </row>
    <row r="29" spans="1:7" s="260" customFormat="1" ht="18.75" x14ac:dyDescent="0.25">
      <c r="A29" s="469" t="s">
        <v>216</v>
      </c>
      <c r="B29" s="469" t="s">
        <v>509</v>
      </c>
      <c r="C29" s="423">
        <f>C32</f>
        <v>28463.7</v>
      </c>
      <c r="D29" s="423">
        <f>D32</f>
        <v>11534.5</v>
      </c>
      <c r="G29" s="261"/>
    </row>
    <row r="30" spans="1:7" s="260" customFormat="1" ht="18.75" x14ac:dyDescent="0.25">
      <c r="A30" s="469" t="s">
        <v>215</v>
      </c>
      <c r="B30" s="469" t="s">
        <v>510</v>
      </c>
      <c r="C30" s="423">
        <f>C32</f>
        <v>28463.7</v>
      </c>
      <c r="D30" s="423">
        <f>D32</f>
        <v>11534.5</v>
      </c>
      <c r="G30" s="261"/>
    </row>
    <row r="31" spans="1:7" s="260" customFormat="1" ht="18.75" x14ac:dyDescent="0.25">
      <c r="A31" s="469" t="s">
        <v>214</v>
      </c>
      <c r="B31" s="469" t="s">
        <v>511</v>
      </c>
      <c r="C31" s="423">
        <f>C32</f>
        <v>28463.7</v>
      </c>
      <c r="D31" s="423">
        <f>D32</f>
        <v>11534.5</v>
      </c>
      <c r="G31" s="261"/>
    </row>
    <row r="32" spans="1:7" s="260" customFormat="1" ht="31.5" x14ac:dyDescent="0.25">
      <c r="A32" s="469" t="s">
        <v>240</v>
      </c>
      <c r="B32" s="469" t="s">
        <v>512</v>
      </c>
      <c r="C32" s="423">
        <v>28463.7</v>
      </c>
      <c r="D32" s="423">
        <v>11534.5</v>
      </c>
      <c r="G32" s="261"/>
    </row>
    <row r="33" spans="1:6" x14ac:dyDescent="0.25">
      <c r="D33" s="243"/>
      <c r="E33" s="243"/>
      <c r="F33" s="243"/>
    </row>
    <row r="34" spans="1:6" ht="18.75" x14ac:dyDescent="0.3">
      <c r="A34" s="564" t="s">
        <v>351</v>
      </c>
      <c r="B34" s="564"/>
      <c r="C34" s="564"/>
    </row>
    <row r="35" spans="1:6" ht="18.75" x14ac:dyDescent="0.25">
      <c r="C35" s="410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74" t="s">
        <v>284</v>
      </c>
    </row>
    <row r="2" spans="1:2" ht="15.75" x14ac:dyDescent="0.25">
      <c r="B2" s="274" t="s">
        <v>0</v>
      </c>
    </row>
    <row r="3" spans="1:2" ht="15.75" x14ac:dyDescent="0.25">
      <c r="B3" s="274" t="s">
        <v>1</v>
      </c>
    </row>
    <row r="4" spans="1:2" ht="15.75" x14ac:dyDescent="0.25">
      <c r="B4" s="274" t="s">
        <v>2</v>
      </c>
    </row>
    <row r="5" spans="1:2" x14ac:dyDescent="0.25">
      <c r="A5" s="533" t="s">
        <v>471</v>
      </c>
      <c r="B5" s="533"/>
    </row>
    <row r="9" spans="1:2" ht="78.75" customHeight="1" x14ac:dyDescent="0.25">
      <c r="A9" s="567" t="s">
        <v>406</v>
      </c>
      <c r="B9" s="568"/>
    </row>
    <row r="10" spans="1:2" ht="18.75" x14ac:dyDescent="0.25">
      <c r="A10" s="325"/>
      <c r="B10" s="325"/>
    </row>
    <row r="11" spans="1:2" ht="18.75" x14ac:dyDescent="0.3">
      <c r="A11" s="326"/>
      <c r="B11" s="326" t="s">
        <v>3</v>
      </c>
    </row>
    <row r="12" spans="1:2" ht="18.75" x14ac:dyDescent="0.25">
      <c r="A12" s="300" t="s">
        <v>285</v>
      </c>
      <c r="B12" s="327" t="s">
        <v>286</v>
      </c>
    </row>
    <row r="13" spans="1:2" ht="18.75" x14ac:dyDescent="0.25">
      <c r="A13" s="328">
        <v>1</v>
      </c>
      <c r="B13" s="328">
        <v>2</v>
      </c>
    </row>
    <row r="14" spans="1:2" ht="63" x14ac:dyDescent="0.25">
      <c r="A14" s="401" t="s">
        <v>403</v>
      </c>
      <c r="B14" s="328">
        <v>48.2</v>
      </c>
    </row>
    <row r="15" spans="1:2" ht="19.5" thickBot="1" x14ac:dyDescent="0.3">
      <c r="A15" s="401" t="s">
        <v>404</v>
      </c>
      <c r="B15" s="328">
        <v>37.200000000000003</v>
      </c>
    </row>
    <row r="16" spans="1:2" ht="19.5" thickBot="1" x14ac:dyDescent="0.3">
      <c r="A16" s="400" t="s">
        <v>287</v>
      </c>
      <c r="B16" s="402">
        <v>70</v>
      </c>
    </row>
    <row r="17" spans="1:3" ht="18.75" x14ac:dyDescent="0.3">
      <c r="A17" s="329" t="s">
        <v>288</v>
      </c>
      <c r="B17" s="402">
        <f>SUM(B14:B16)</f>
        <v>155.4</v>
      </c>
    </row>
    <row r="19" spans="1:3" x14ac:dyDescent="0.25">
      <c r="A19" s="569" t="s">
        <v>395</v>
      </c>
      <c r="B19" s="569"/>
      <c r="C19" s="569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2020-12-15T06:55:50Z</cp:lastPrinted>
  <dcterms:created xsi:type="dcterms:W3CDTF">2010-11-10T14:00:24Z</dcterms:created>
  <dcterms:modified xsi:type="dcterms:W3CDTF">2020-12-23T09:44:41Z</dcterms:modified>
</cp:coreProperties>
</file>